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10" windowHeight="72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'Sheet1'!$A$1:$K$45</definedName>
    <definedName name="_xlnm.Print_Titles" localSheetId="0">'Sheet1'!$A:$A,'Sheet1'!$1:$4</definedName>
  </definedNames>
  <calcPr fullCalcOnLoad="1"/>
</workbook>
</file>

<file path=xl/sharedStrings.xml><?xml version="1.0" encoding="utf-8"?>
<sst xmlns="http://schemas.openxmlformats.org/spreadsheetml/2006/main" count="54" uniqueCount="50">
  <si>
    <t>SCHOOL LEVEL</t>
  </si>
  <si>
    <t>ENROLLMENT RANGE</t>
  </si>
  <si>
    <t>STATISTIC</t>
  </si>
  <si>
    <t>STATE</t>
  </si>
  <si>
    <t>Elementary</t>
  </si>
  <si>
    <t>Jr High/Middle</t>
  </si>
  <si>
    <t>High</t>
  </si>
  <si>
    <t>2,000 &amp;</t>
  </si>
  <si>
    <t>1,000-</t>
  </si>
  <si>
    <t>700-</t>
  </si>
  <si>
    <t>500-699</t>
  </si>
  <si>
    <t>300-499</t>
  </si>
  <si>
    <t>Under 300</t>
  </si>
  <si>
    <t>Over (N=12)</t>
  </si>
  <si>
    <t>1999 (N=85)</t>
  </si>
  <si>
    <t>(N=417)</t>
  </si>
  <si>
    <t>SERVICES PER TYPICAL WEEK</t>
  </si>
  <si>
    <t>Individual visits to LMC</t>
  </si>
  <si>
    <t>Circulation transactions</t>
  </si>
  <si>
    <t>STAFF</t>
  </si>
  <si>
    <t>Number</t>
  </si>
  <si>
    <t>Full-Time Equivalents (FTEs)</t>
  </si>
  <si>
    <t>TOTAL PAID LMC STAFF</t>
  </si>
  <si>
    <t>TOTAL VOLUNTEERS</t>
  </si>
  <si>
    <t>COLLECTIONS</t>
  </si>
  <si>
    <t>Print volumes</t>
  </si>
  <si>
    <t>Reference works on CD-ROM, laser disk</t>
  </si>
  <si>
    <t>Print magazine subscriptions</t>
  </si>
  <si>
    <t>Current newspaper subscriptions</t>
  </si>
  <si>
    <t>Video materials</t>
  </si>
  <si>
    <t>Computer software packages</t>
  </si>
  <si>
    <t>SCHOOL BUDGETS</t>
  </si>
  <si>
    <t>Books &amp; other print materials</t>
  </si>
  <si>
    <t>Materials in electronic formats</t>
  </si>
  <si>
    <t>Non-print materials</t>
  </si>
  <si>
    <t>Electronic access to information</t>
  </si>
  <si>
    <t>TOTAL OPERATING EXPENDITURES</t>
  </si>
  <si>
    <t>Receiving ILL from another LMC or library</t>
  </si>
  <si>
    <t>Sending ILL to another LMC or library</t>
  </si>
  <si>
    <t>Group visits to LMC</t>
  </si>
  <si>
    <t>Individual information skills instruction contacts</t>
  </si>
  <si>
    <t>Group information skills instruction contacts</t>
  </si>
  <si>
    <t>Library media specialists</t>
  </si>
  <si>
    <t>(N=1,895)</t>
  </si>
  <si>
    <t>(N=845)</t>
  </si>
  <si>
    <t>(N=260)</t>
  </si>
  <si>
    <t>(N=265)</t>
  </si>
  <si>
    <t>999 (N=137)</t>
  </si>
  <si>
    <t>(N=282)</t>
  </si>
  <si>
    <t>(N=424)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</si>
</sst>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5" fontId="1" fillId="0" borderId="0" xfId="0" applyNumberFormat="1" applyFont="1" applyBorder="1" applyAlignment="1">
      <alignment/>
    </xf>
    <xf numFmtId="5" fontId="1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 quotePrefix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 quotePrefix="1">
      <alignment horizontal="right"/>
    </xf>
    <xf numFmtId="0" fontId="5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" fontId="5" fillId="0" borderId="3" xfId="0" applyNumberFormat="1" applyFont="1" applyBorder="1" applyAlignment="1" quotePrefix="1">
      <alignment horizontal="left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/>
    </xf>
    <xf numFmtId="0" fontId="5" fillId="0" borderId="3" xfId="0" applyFont="1" applyBorder="1" applyAlignment="1">
      <alignment/>
    </xf>
    <xf numFmtId="3" fontId="5" fillId="0" borderId="3" xfId="0" applyNumberFormat="1" applyFont="1" applyBorder="1" applyAlignment="1">
      <alignment/>
    </xf>
    <xf numFmtId="3" fontId="4" fillId="0" borderId="0" xfId="0" applyNumberFormat="1" applyFont="1" applyBorder="1" applyAlignment="1" quotePrefix="1">
      <alignment horizontal="right"/>
    </xf>
    <xf numFmtId="5" fontId="4" fillId="0" borderId="0" xfId="0" applyNumberFormat="1" applyFont="1" applyBorder="1" applyAlignment="1">
      <alignment horizontal="right"/>
    </xf>
    <xf numFmtId="5" fontId="5" fillId="0" borderId="5" xfId="0" applyNumberFormat="1" applyFont="1" applyBorder="1" applyAlignment="1">
      <alignment horizontal="right"/>
    </xf>
    <xf numFmtId="5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4" xfId="0" applyFont="1" applyBorder="1" applyAlignment="1">
      <alignment/>
    </xf>
    <xf numFmtId="5" fontId="4" fillId="0" borderId="0" xfId="0" applyNumberFormat="1" applyFont="1" applyBorder="1" applyAlignment="1">
      <alignment/>
    </xf>
    <xf numFmtId="5" fontId="5" fillId="0" borderId="5" xfId="0" applyNumberFormat="1" applyFont="1" applyBorder="1" applyAlignment="1">
      <alignment/>
    </xf>
    <xf numFmtId="0" fontId="3" fillId="0" borderId="2" xfId="0" applyFont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SheetLayoutView="75" workbookViewId="0" topLeftCell="A1">
      <selection activeCell="A32" sqref="A32"/>
    </sheetView>
  </sheetViews>
  <sheetFormatPr defaultColWidth="9.140625" defaultRowHeight="15" customHeight="1"/>
  <cols>
    <col min="1" max="1" width="39.7109375" style="1" bestFit="1" customWidth="1"/>
    <col min="2" max="2" width="13.28125" style="1" bestFit="1" customWidth="1"/>
    <col min="3" max="3" width="12.140625" style="1" bestFit="1" customWidth="1"/>
    <col min="4" max="4" width="15.8515625" style="1" bestFit="1" customWidth="1"/>
    <col min="5" max="5" width="12.140625" style="1" bestFit="1" customWidth="1"/>
    <col min="6" max="6" width="12.57421875" style="1" bestFit="1" customWidth="1"/>
    <col min="7" max="8" width="12.7109375" style="1" bestFit="1" customWidth="1"/>
    <col min="9" max="11" width="12.140625" style="1" bestFit="1" customWidth="1"/>
    <col min="12" max="16384" width="9.140625" style="1" customWidth="1"/>
  </cols>
  <sheetData>
    <row r="1" spans="1:11" s="2" customFormat="1" ht="15" customHeight="1">
      <c r="A1" s="10"/>
      <c r="B1" s="10"/>
      <c r="C1" s="11" t="s">
        <v>0</v>
      </c>
      <c r="D1" s="34"/>
      <c r="E1" s="11"/>
      <c r="F1" s="11" t="s">
        <v>1</v>
      </c>
      <c r="G1" s="11"/>
      <c r="H1" s="11"/>
      <c r="I1" s="11"/>
      <c r="J1" s="11"/>
      <c r="K1" s="11"/>
    </row>
    <row r="2" spans="1:11" s="2" customFormat="1" ht="15" customHeight="1">
      <c r="A2" s="10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3" t="s">
        <v>10</v>
      </c>
      <c r="J2" s="13" t="s">
        <v>11</v>
      </c>
      <c r="K2" s="13" t="s">
        <v>12</v>
      </c>
    </row>
    <row r="3" spans="1:11" s="2" customFormat="1" ht="15" customHeight="1" thickBot="1">
      <c r="A3" s="14"/>
      <c r="B3" s="15" t="s">
        <v>43</v>
      </c>
      <c r="C3" s="16" t="s">
        <v>44</v>
      </c>
      <c r="D3" s="16" t="s">
        <v>45</v>
      </c>
      <c r="E3" s="16" t="s">
        <v>46</v>
      </c>
      <c r="F3" s="15" t="s">
        <v>13</v>
      </c>
      <c r="G3" s="16" t="s">
        <v>14</v>
      </c>
      <c r="H3" s="16" t="s">
        <v>47</v>
      </c>
      <c r="I3" s="16" t="s">
        <v>48</v>
      </c>
      <c r="J3" s="16" t="s">
        <v>49</v>
      </c>
      <c r="K3" s="16" t="s">
        <v>15</v>
      </c>
    </row>
    <row r="4" spans="1:11" ht="15" customHeight="1" thickBot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s="3" customFormat="1" ht="15" customHeight="1" thickBot="1">
      <c r="A5" s="19" t="s">
        <v>16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s="3" customFormat="1" ht="1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4" customFormat="1" ht="15" customHeight="1">
      <c r="A7" s="7" t="s">
        <v>17</v>
      </c>
      <c r="B7" s="29">
        <v>622180</v>
      </c>
      <c r="C7" s="29">
        <v>345881</v>
      </c>
      <c r="D7" s="29">
        <v>88812</v>
      </c>
      <c r="E7" s="29">
        <v>187487</v>
      </c>
      <c r="F7" s="29">
        <v>47825</v>
      </c>
      <c r="G7" s="29">
        <v>87977</v>
      </c>
      <c r="H7" s="29">
        <v>61133</v>
      </c>
      <c r="I7" s="29">
        <v>122792</v>
      </c>
      <c r="J7" s="29">
        <v>198129</v>
      </c>
      <c r="K7" s="29">
        <v>104324</v>
      </c>
    </row>
    <row r="8" spans="1:11" s="4" customFormat="1" ht="15" customHeight="1">
      <c r="A8" s="7" t="s">
        <v>39</v>
      </c>
      <c r="B8" s="29">
        <v>95979</v>
      </c>
      <c r="C8" s="29">
        <v>76039</v>
      </c>
      <c r="D8" s="29">
        <v>7936</v>
      </c>
      <c r="E8" s="29">
        <v>12004</v>
      </c>
      <c r="F8" s="29">
        <v>418</v>
      </c>
      <c r="G8" s="29">
        <v>3319</v>
      </c>
      <c r="H8" s="29">
        <v>8641</v>
      </c>
      <c r="I8" s="29">
        <v>12889</v>
      </c>
      <c r="J8" s="29">
        <v>52655</v>
      </c>
      <c r="K8" s="29">
        <v>18056</v>
      </c>
    </row>
    <row r="9" spans="1:11" s="4" customFormat="1" ht="15" customHeight="1">
      <c r="A9" s="7" t="s">
        <v>18</v>
      </c>
      <c r="B9" s="29">
        <v>12878327</v>
      </c>
      <c r="C9" s="29">
        <v>1040175</v>
      </c>
      <c r="D9" s="29">
        <v>103758</v>
      </c>
      <c r="E9" s="29">
        <v>143394</v>
      </c>
      <c r="F9" s="29">
        <v>4843</v>
      </c>
      <c r="G9" s="29">
        <v>67129</v>
      </c>
      <c r="H9" s="29">
        <v>77181</v>
      </c>
      <c r="I9" s="29">
        <v>332077</v>
      </c>
      <c r="J9" s="29">
        <v>530309</v>
      </c>
      <c r="K9" s="29">
        <v>275787</v>
      </c>
    </row>
    <row r="10" spans="1:11" s="4" customFormat="1" ht="15" customHeight="1">
      <c r="A10" s="7" t="s">
        <v>38</v>
      </c>
      <c r="B10" s="29">
        <v>27036</v>
      </c>
      <c r="C10" s="29">
        <v>22612</v>
      </c>
      <c r="D10" s="29">
        <v>1807</v>
      </c>
      <c r="E10" s="29">
        <v>2616</v>
      </c>
      <c r="F10" s="29">
        <v>197</v>
      </c>
      <c r="G10" s="29">
        <v>820</v>
      </c>
      <c r="H10" s="29">
        <v>996</v>
      </c>
      <c r="I10" s="29">
        <v>13513</v>
      </c>
      <c r="J10" s="29">
        <v>7520</v>
      </c>
      <c r="K10" s="29">
        <v>3991</v>
      </c>
    </row>
    <row r="11" spans="1:11" s="4" customFormat="1" ht="15" customHeight="1">
      <c r="A11" s="7" t="s">
        <v>37</v>
      </c>
      <c r="B11" s="29">
        <v>11383</v>
      </c>
      <c r="C11" s="29">
        <v>7612</v>
      </c>
      <c r="D11" s="29">
        <v>1682</v>
      </c>
      <c r="E11" s="29">
        <v>2088</v>
      </c>
      <c r="F11" s="29">
        <v>192</v>
      </c>
      <c r="G11" s="29">
        <v>782</v>
      </c>
      <c r="H11" s="29">
        <v>652</v>
      </c>
      <c r="I11" s="29">
        <v>3629</v>
      </c>
      <c r="J11" s="29">
        <v>2105</v>
      </c>
      <c r="K11" s="29">
        <v>4023</v>
      </c>
    </row>
    <row r="12" spans="1:11" s="4" customFormat="1" ht="15" customHeight="1">
      <c r="A12" s="8" t="s">
        <v>40</v>
      </c>
      <c r="B12" s="29">
        <v>165451</v>
      </c>
      <c r="C12" s="29">
        <v>103199</v>
      </c>
      <c r="D12" s="29">
        <v>25646</v>
      </c>
      <c r="E12" s="29">
        <v>36607</v>
      </c>
      <c r="F12" s="29">
        <v>6789</v>
      </c>
      <c r="G12" s="29">
        <v>18749</v>
      </c>
      <c r="H12" s="29">
        <v>19639</v>
      </c>
      <c r="I12" s="29">
        <v>39474</v>
      </c>
      <c r="J12" s="29">
        <v>46766</v>
      </c>
      <c r="K12" s="29">
        <v>34034</v>
      </c>
    </row>
    <row r="13" spans="1:11" s="4" customFormat="1" ht="15" customHeight="1" thickBot="1">
      <c r="A13" s="9" t="s">
        <v>41</v>
      </c>
      <c r="B13" s="30">
        <v>40562</v>
      </c>
      <c r="C13" s="30">
        <v>31894</v>
      </c>
      <c r="D13" s="30">
        <v>5119</v>
      </c>
      <c r="E13" s="30">
        <v>3549</v>
      </c>
      <c r="F13" s="30">
        <v>309</v>
      </c>
      <c r="G13" s="30">
        <v>34394</v>
      </c>
      <c r="H13" s="30">
        <v>2598</v>
      </c>
      <c r="I13" s="30">
        <v>5150</v>
      </c>
      <c r="J13" s="30">
        <v>18530</v>
      </c>
      <c r="K13" s="30">
        <v>10482</v>
      </c>
    </row>
    <row r="14" spans="1:11" s="4" customFormat="1" ht="15" customHeight="1">
      <c r="A14" s="7"/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 s="3" customFormat="1" ht="15" customHeight="1" thickBo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15" customHeight="1" thickBot="1">
      <c r="A16" s="23" t="s">
        <v>19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15" customHeight="1" thickBo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15" customHeight="1" thickBot="1">
      <c r="A18" s="23" t="s">
        <v>42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s="4" customFormat="1" ht="15" customHeight="1">
      <c r="A19" s="7" t="s">
        <v>20</v>
      </c>
      <c r="B19" s="29">
        <v>808</v>
      </c>
      <c r="C19" s="29">
        <v>404</v>
      </c>
      <c r="D19" s="29">
        <v>183</v>
      </c>
      <c r="E19" s="29">
        <v>221</v>
      </c>
      <c r="F19" s="29">
        <v>24</v>
      </c>
      <c r="G19" s="29">
        <v>93</v>
      </c>
      <c r="H19" s="29">
        <v>104</v>
      </c>
      <c r="I19" s="29">
        <v>193</v>
      </c>
      <c r="J19" s="29">
        <v>182</v>
      </c>
      <c r="K19" s="29">
        <v>212</v>
      </c>
    </row>
    <row r="20" spans="1:11" s="4" customFormat="1" ht="15" customHeight="1" thickBot="1">
      <c r="A20" s="9" t="s">
        <v>21</v>
      </c>
      <c r="B20" s="30">
        <f>27924/40</f>
        <v>698.1</v>
      </c>
      <c r="C20" s="30">
        <f>13397/40</f>
        <v>334.925</v>
      </c>
      <c r="D20" s="30">
        <f>6375/40</f>
        <v>159.375</v>
      </c>
      <c r="E20" s="30">
        <f>8151/40</f>
        <v>203.775</v>
      </c>
      <c r="F20" s="30">
        <f>1114/40</f>
        <v>27.85</v>
      </c>
      <c r="G20" s="30">
        <f>3630/40</f>
        <v>90.75</v>
      </c>
      <c r="H20" s="30">
        <f>3971/40</f>
        <v>99.275</v>
      </c>
      <c r="I20" s="30">
        <f>7403/40</f>
        <v>185.075</v>
      </c>
      <c r="J20" s="30">
        <f>6075/40</f>
        <v>151.875</v>
      </c>
      <c r="K20" s="30">
        <f>5731/40</f>
        <v>143.275</v>
      </c>
    </row>
    <row r="21" spans="1:11" ht="15" customHeight="1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1:11" s="3" customFormat="1" ht="15" customHeight="1" thickBot="1">
      <c r="A22" s="7"/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15" customHeight="1" thickBot="1">
      <c r="A23" s="23" t="s">
        <v>22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1:11" s="4" customFormat="1" ht="15" customHeight="1">
      <c r="A24" s="7" t="s">
        <v>20</v>
      </c>
      <c r="B24" s="29">
        <v>2215</v>
      </c>
      <c r="C24" s="29">
        <v>1275</v>
      </c>
      <c r="D24" s="29">
        <v>416</v>
      </c>
      <c r="E24" s="29">
        <v>524</v>
      </c>
      <c r="F24" s="29">
        <v>72</v>
      </c>
      <c r="G24" s="29">
        <v>190</v>
      </c>
      <c r="H24" s="29">
        <v>230</v>
      </c>
      <c r="I24" s="29">
        <v>466</v>
      </c>
      <c r="J24" s="29">
        <v>637</v>
      </c>
      <c r="K24" s="29">
        <v>621</v>
      </c>
    </row>
    <row r="25" spans="1:11" s="4" customFormat="1" ht="15" customHeight="1" thickBot="1">
      <c r="A25" s="9" t="s">
        <v>21</v>
      </c>
      <c r="B25" s="30">
        <f>73378/40</f>
        <v>1834.45</v>
      </c>
      <c r="C25" s="30">
        <f>39249/40</f>
        <v>981.225</v>
      </c>
      <c r="D25" s="30">
        <f>13901/40</f>
        <v>347.525</v>
      </c>
      <c r="E25" s="30">
        <f>20228/40</f>
        <v>505.7</v>
      </c>
      <c r="F25" s="30">
        <f>2707/40</f>
        <v>67.675</v>
      </c>
      <c r="G25" s="30">
        <f>9211/40</f>
        <v>230.275</v>
      </c>
      <c r="H25" s="30">
        <f>8862/40</f>
        <v>221.55</v>
      </c>
      <c r="I25" s="30">
        <f>16029/40</f>
        <v>400.725</v>
      </c>
      <c r="J25" s="30">
        <f>18722/40</f>
        <v>468.05</v>
      </c>
      <c r="K25" s="30">
        <f>17848/40</f>
        <v>446.2</v>
      </c>
    </row>
    <row r="26" spans="1:11" s="4" customFormat="1" ht="15" customHeight="1" thickBot="1">
      <c r="A26" s="7"/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15" customHeight="1" thickBot="1">
      <c r="A27" s="23" t="s">
        <v>23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1:11" s="4" customFormat="1" ht="15" customHeight="1">
      <c r="A28" s="7" t="s">
        <v>20</v>
      </c>
      <c r="B28" s="29">
        <v>7622</v>
      </c>
      <c r="C28" s="29">
        <v>5204</v>
      </c>
      <c r="D28" s="29">
        <v>1125</v>
      </c>
      <c r="E28" s="29">
        <v>1292</v>
      </c>
      <c r="F28" s="29">
        <v>122</v>
      </c>
      <c r="G28" s="29">
        <v>744</v>
      </c>
      <c r="H28" s="29">
        <v>786</v>
      </c>
      <c r="I28" s="29">
        <v>1947</v>
      </c>
      <c r="J28" s="29">
        <v>3143</v>
      </c>
      <c r="K28" s="29">
        <v>881</v>
      </c>
    </row>
    <row r="29" spans="1:11" s="4" customFormat="1" ht="15" customHeight="1" thickBot="1">
      <c r="A29" s="7" t="s">
        <v>21</v>
      </c>
      <c r="B29" s="30">
        <f>15462/40</f>
        <v>386.55</v>
      </c>
      <c r="C29" s="30">
        <f>7640/40</f>
        <v>191</v>
      </c>
      <c r="D29" s="30">
        <f>3273/40</f>
        <v>81.825</v>
      </c>
      <c r="E29" s="30">
        <f>4550/40</f>
        <v>113.75</v>
      </c>
      <c r="F29" s="30">
        <f>415/40</f>
        <v>10.375</v>
      </c>
      <c r="G29" s="30">
        <f>2558/40</f>
        <v>63.95</v>
      </c>
      <c r="H29" s="30">
        <f>1643/40</f>
        <v>41.075</v>
      </c>
      <c r="I29" s="30">
        <f>3798/40</f>
        <v>94.95</v>
      </c>
      <c r="J29" s="30">
        <f>4573/40</f>
        <v>114.325</v>
      </c>
      <c r="K29" s="30">
        <f>2476/40</f>
        <v>61.9</v>
      </c>
    </row>
    <row r="30" spans="1:11" s="4" customFormat="1" ht="15" customHeight="1" thickBot="1">
      <c r="A30" s="7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s="3" customFormat="1" ht="12.75" customHeight="1" thickBot="1">
      <c r="A31" s="24" t="s">
        <v>24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1" s="4" customFormat="1" ht="15" customHeight="1">
      <c r="A32" s="7" t="s">
        <v>25</v>
      </c>
      <c r="B32" s="29">
        <v>10342339</v>
      </c>
      <c r="C32" s="29">
        <v>6083506</v>
      </c>
      <c r="D32" s="29">
        <v>1926472</v>
      </c>
      <c r="E32" s="29">
        <v>2332361</v>
      </c>
      <c r="F32" s="29">
        <v>218666</v>
      </c>
      <c r="G32" s="29">
        <v>925755</v>
      </c>
      <c r="H32" s="29">
        <v>1158953</v>
      </c>
      <c r="I32" s="29">
        <v>2727399</v>
      </c>
      <c r="J32" s="29">
        <v>3193378</v>
      </c>
      <c r="K32" s="29">
        <v>2118189</v>
      </c>
    </row>
    <row r="33" spans="1:11" s="4" customFormat="1" ht="15" customHeight="1">
      <c r="A33" s="7" t="s">
        <v>26</v>
      </c>
      <c r="B33" s="29">
        <v>23142</v>
      </c>
      <c r="C33" s="29">
        <v>13439</v>
      </c>
      <c r="D33" s="29">
        <v>4671</v>
      </c>
      <c r="E33" s="29">
        <v>5032</v>
      </c>
      <c r="F33" s="29">
        <v>533</v>
      </c>
      <c r="G33" s="29">
        <v>1665</v>
      </c>
      <c r="H33" s="29">
        <v>3081</v>
      </c>
      <c r="I33" s="29">
        <v>4980</v>
      </c>
      <c r="J33" s="29">
        <v>5550</v>
      </c>
      <c r="K33" s="29">
        <v>7333</v>
      </c>
    </row>
    <row r="34" spans="1:11" s="4" customFormat="1" ht="15" customHeight="1">
      <c r="A34" s="25" t="s">
        <v>27</v>
      </c>
      <c r="B34" s="29">
        <v>32637</v>
      </c>
      <c r="C34" s="29">
        <v>11914</v>
      </c>
      <c r="D34" s="29">
        <v>6966</v>
      </c>
      <c r="E34" s="29">
        <v>13757</v>
      </c>
      <c r="F34" s="29">
        <v>900</v>
      </c>
      <c r="G34" s="29">
        <v>4646</v>
      </c>
      <c r="H34" s="29">
        <v>4119</v>
      </c>
      <c r="I34" s="29">
        <v>5820</v>
      </c>
      <c r="J34" s="29">
        <v>7231</v>
      </c>
      <c r="K34" s="29">
        <v>9922</v>
      </c>
    </row>
    <row r="35" spans="1:11" s="4" customFormat="1" ht="15" customHeight="1">
      <c r="A35" s="7" t="s">
        <v>28</v>
      </c>
      <c r="B35" s="29">
        <v>1939</v>
      </c>
      <c r="C35" s="29">
        <v>327</v>
      </c>
      <c r="D35" s="29">
        <v>462</v>
      </c>
      <c r="E35" s="29">
        <v>1150</v>
      </c>
      <c r="F35" s="29">
        <v>36</v>
      </c>
      <c r="G35" s="29">
        <v>301</v>
      </c>
      <c r="H35" s="29">
        <v>240</v>
      </c>
      <c r="I35" s="29">
        <v>221</v>
      </c>
      <c r="J35" s="29">
        <v>242</v>
      </c>
      <c r="K35" s="29">
        <v>900</v>
      </c>
    </row>
    <row r="36" spans="1:11" s="4" customFormat="1" ht="15" customHeight="1">
      <c r="A36" s="7" t="s">
        <v>29</v>
      </c>
      <c r="B36" s="29">
        <v>557141</v>
      </c>
      <c r="C36" s="29">
        <v>440492</v>
      </c>
      <c r="D36" s="29">
        <v>45594</v>
      </c>
      <c r="E36" s="29">
        <v>71055</v>
      </c>
      <c r="F36" s="29">
        <v>6485</v>
      </c>
      <c r="G36" s="29">
        <v>35286</v>
      </c>
      <c r="H36" s="29">
        <v>31733</v>
      </c>
      <c r="I36" s="29">
        <v>376196</v>
      </c>
      <c r="J36" s="29">
        <v>46504</v>
      </c>
      <c r="K36" s="29">
        <v>60937</v>
      </c>
    </row>
    <row r="37" spans="1:11" s="4" customFormat="1" ht="15" customHeight="1" thickBot="1">
      <c r="A37" s="9" t="s">
        <v>30</v>
      </c>
      <c r="B37" s="30">
        <v>48481</v>
      </c>
      <c r="C37" s="30">
        <v>38466</v>
      </c>
      <c r="D37" s="30">
        <v>6640</v>
      </c>
      <c r="E37" s="30">
        <v>3375</v>
      </c>
      <c r="F37" s="30">
        <v>93</v>
      </c>
      <c r="G37" s="30">
        <v>1938</v>
      </c>
      <c r="H37" s="30">
        <v>6246</v>
      </c>
      <c r="I37" s="30">
        <v>8880</v>
      </c>
      <c r="J37" s="30">
        <v>21545</v>
      </c>
      <c r="K37" s="30">
        <v>9779</v>
      </c>
    </row>
    <row r="38" spans="1:11" s="4" customFormat="1" ht="15" customHeight="1">
      <c r="A38" s="7"/>
      <c r="B38" s="29"/>
      <c r="C38" s="29"/>
      <c r="D38" s="29"/>
      <c r="E38" s="29"/>
      <c r="F38" s="29"/>
      <c r="G38" s="29"/>
      <c r="H38" s="29"/>
      <c r="I38" s="29"/>
      <c r="J38" s="29"/>
      <c r="K38" s="29"/>
    </row>
    <row r="39" spans="1:11" ht="15" customHeight="1" thickBo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1" ht="15" customHeight="1" thickBot="1">
      <c r="A40" s="23" t="s">
        <v>31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spans="1:11" s="5" customFormat="1" ht="15" customHeight="1">
      <c r="A41" s="26" t="s">
        <v>32</v>
      </c>
      <c r="B41" s="32">
        <v>5840954</v>
      </c>
      <c r="C41" s="32">
        <v>2778552</v>
      </c>
      <c r="D41" s="32">
        <v>1144698</v>
      </c>
      <c r="E41" s="32">
        <v>1917704</v>
      </c>
      <c r="F41" s="32">
        <v>187397</v>
      </c>
      <c r="G41" s="32">
        <v>805676</v>
      </c>
      <c r="H41" s="32">
        <v>625197</v>
      </c>
      <c r="I41" s="32">
        <v>1244657</v>
      </c>
      <c r="J41" s="32">
        <v>1363344</v>
      </c>
      <c r="K41" s="32">
        <v>1614682</v>
      </c>
    </row>
    <row r="42" spans="1:11" s="5" customFormat="1" ht="15" customHeight="1">
      <c r="A42" s="26" t="s">
        <v>33</v>
      </c>
      <c r="B42" s="32">
        <v>925748</v>
      </c>
      <c r="C42" s="32">
        <v>329697</v>
      </c>
      <c r="D42" s="32">
        <v>163551</v>
      </c>
      <c r="E42" s="32">
        <v>432501</v>
      </c>
      <c r="F42" s="32">
        <v>24386</v>
      </c>
      <c r="G42" s="32">
        <v>158724</v>
      </c>
      <c r="H42" s="32">
        <v>146575</v>
      </c>
      <c r="I42" s="32">
        <v>167280</v>
      </c>
      <c r="J42" s="32">
        <v>152014</v>
      </c>
      <c r="K42" s="32">
        <v>276770</v>
      </c>
    </row>
    <row r="43" spans="1:11" s="5" customFormat="1" ht="15" customHeight="1">
      <c r="A43" s="26" t="s">
        <v>34</v>
      </c>
      <c r="B43" s="32">
        <v>588870</v>
      </c>
      <c r="C43" s="32">
        <v>233863</v>
      </c>
      <c r="D43" s="32">
        <v>127975</v>
      </c>
      <c r="E43" s="32">
        <v>227031</v>
      </c>
      <c r="F43" s="32">
        <v>11587</v>
      </c>
      <c r="G43" s="32">
        <v>79422</v>
      </c>
      <c r="H43" s="32">
        <v>94128</v>
      </c>
      <c r="I43" s="32">
        <v>77544</v>
      </c>
      <c r="J43" s="32">
        <v>148930</v>
      </c>
      <c r="K43" s="32">
        <v>177259</v>
      </c>
    </row>
    <row r="44" spans="1:11" s="5" customFormat="1" ht="15" customHeight="1">
      <c r="A44" s="26" t="s">
        <v>35</v>
      </c>
      <c r="B44" s="32">
        <v>726875</v>
      </c>
      <c r="C44" s="32">
        <v>152617</v>
      </c>
      <c r="D44" s="32">
        <v>186456</v>
      </c>
      <c r="E44" s="32">
        <v>387802</v>
      </c>
      <c r="F44" s="32">
        <v>37157</v>
      </c>
      <c r="G44" s="32">
        <v>210605</v>
      </c>
      <c r="H44" s="32">
        <v>73844</v>
      </c>
      <c r="I44" s="32">
        <v>81470</v>
      </c>
      <c r="J44" s="32">
        <v>63907</v>
      </c>
      <c r="K44" s="32">
        <v>259893</v>
      </c>
    </row>
    <row r="45" spans="1:11" s="5" customFormat="1" ht="15" customHeight="1" thickBot="1">
      <c r="A45" s="27" t="s">
        <v>36</v>
      </c>
      <c r="B45" s="33">
        <v>10175112</v>
      </c>
      <c r="C45" s="33">
        <v>3991324</v>
      </c>
      <c r="D45" s="33">
        <v>2053720</v>
      </c>
      <c r="E45" s="33">
        <v>4130068</v>
      </c>
      <c r="F45" s="33">
        <v>629553</v>
      </c>
      <c r="G45" s="33">
        <v>1476668</v>
      </c>
      <c r="H45" s="33">
        <v>1459276</v>
      </c>
      <c r="I45" s="33">
        <v>1870228</v>
      </c>
      <c r="J45" s="33">
        <v>2003588</v>
      </c>
      <c r="K45" s="33">
        <v>2735799</v>
      </c>
    </row>
    <row r="46" spans="1:11" s="6" customFormat="1" ht="1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</row>
  </sheetData>
  <printOptions horizontalCentered="1"/>
  <pageMargins left="0.75" right="0.75" top="1" bottom="1" header="0.5" footer="0.5"/>
  <pageSetup horizontalDpi="600" verticalDpi="600" orientation="landscape" scale="86" r:id="rId1"/>
  <headerFooter alignWithMargins="0">
    <oddHeader>&amp;C&amp;"Arial,Bold"&amp;12State Totals for School Media Library Centers in Colorado 1999</oddHeader>
    <oddFooter>&amp;L&amp;9Compiled by the Library Research Service
201 E. Colfax Ave., Denver, CO  80203; (303) 866-6737&amp;R&amp;P</oddFooter>
  </headerFooter>
  <rowBreaks count="1" manualBreakCount="1">
    <brk id="30" max="10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Rodney</dc:creator>
  <cp:keywords/>
  <dc:description/>
  <cp:lastModifiedBy>Cox_M</cp:lastModifiedBy>
  <cp:lastPrinted>2000-08-02T01:23:39Z</cp:lastPrinted>
  <dcterms:created xsi:type="dcterms:W3CDTF">2000-07-03T21:03:56Z</dcterms:created>
  <dcterms:modified xsi:type="dcterms:W3CDTF">2000-07-03T23:37:00Z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