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030"/>
  <workbookPr defaultThemeVersion="124226"/>
  <mc:AlternateContent xmlns:mc="http://schemas.openxmlformats.org/markup-compatibility/2006">
    <mc:Choice Requires="x15">
      <x15ac:absPath xmlns:x15ac="http://schemas.microsoft.com/office/spreadsheetml/2010/11/ac" url="D:\RIPL 2016 and PLA preconf\Excel training\RIPL 2016\"/>
    </mc:Choice>
  </mc:AlternateContent>
  <bookViews>
    <workbookView xWindow="480" yWindow="240" windowWidth="27795" windowHeight="12465" tabRatio="437" firstSheet="2" activeTab="3"/>
  </bookViews>
  <sheets>
    <sheet name="Quartiles" sheetId="1" r:id="rId1"/>
    <sheet name="BranchSummary2014" sheetId="2" r:id="rId2"/>
    <sheet name="Outputs 2014" sheetId="3" r:id="rId3"/>
    <sheet name="RIPL excel Assessment" sheetId="4" r:id="rId4"/>
    <sheet name="OnDeskLogs" sheetId="5" r:id="rId5"/>
    <sheet name="OnDeskQuartiles" sheetId="7" r:id="rId6"/>
    <sheet name="OffDeskLogs" sheetId="6" r:id="rId7"/>
    <sheet name="OffDeskQuartiles" sheetId="8" r:id="rId8"/>
    <sheet name="Comments_OffDesk" sheetId="9" r:id="rId9"/>
    <sheet name="Word Usage" sheetId="13" r:id="rId10"/>
    <sheet name="Words" sheetId="12" r:id="rId11"/>
    <sheet name="InOrderPhrase" sheetId="11"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xlnm._FilterDatabase" localSheetId="11" hidden="1">InOrderPhrase!$A$1:$D$1</definedName>
    <definedName name="_xlnm._FilterDatabase" localSheetId="4" hidden="1">OnDeskLogs!$A$2:$Z$2</definedName>
    <definedName name="_xlnm._FilterDatabase" localSheetId="9" hidden="1">'Word Usage'!$A$1:$F$1</definedName>
    <definedName name="_xlnm._FilterDatabase" localSheetId="10" hidden="1">Words!$A$1:$D$1</definedName>
    <definedName name="_xlnm.Print_Area" localSheetId="6">OffDeskLogs!$A$1:$AC$37</definedName>
    <definedName name="_xlnm.Print_Area" localSheetId="7">OffDeskQuartiles!$A$1:$W$43</definedName>
    <definedName name="_xlnm.Print_Area" localSheetId="4">OnDeskLogs!$A$1:$Y$36</definedName>
    <definedName name="_xlnm.Print_Area" localSheetId="5">OnDeskQuartiles!$A$1:$AA$41</definedName>
  </definedNames>
  <calcPr calcId="171027"/>
</workbook>
</file>

<file path=xl/calcChain.xml><?xml version="1.0" encoding="utf-8"?>
<calcChain xmlns="http://schemas.openxmlformats.org/spreadsheetml/2006/main">
  <c r="Y49" i="4" l="1"/>
  <c r="W49" i="4"/>
  <c r="V49" i="4"/>
  <c r="U49" i="4"/>
  <c r="T49" i="4"/>
  <c r="S49" i="4"/>
  <c r="R49" i="4"/>
  <c r="Q49" i="4"/>
  <c r="P49" i="4"/>
  <c r="E49" i="4"/>
  <c r="D49" i="4"/>
  <c r="B51" i="4"/>
  <c r="B50" i="4"/>
  <c r="B49" i="4"/>
  <c r="B48" i="4"/>
  <c r="Y51" i="4"/>
  <c r="Y50" i="4"/>
  <c r="Y48" i="4"/>
  <c r="W51" i="4"/>
  <c r="V51" i="4"/>
  <c r="U51" i="4"/>
  <c r="T51" i="4"/>
  <c r="S51" i="4"/>
  <c r="R51" i="4"/>
  <c r="Q51" i="4"/>
  <c r="P51" i="4"/>
  <c r="W50" i="4"/>
  <c r="V50" i="4"/>
  <c r="U50" i="4"/>
  <c r="T50" i="4"/>
  <c r="S50" i="4"/>
  <c r="R50" i="4"/>
  <c r="Q50" i="4"/>
  <c r="P50" i="4"/>
  <c r="W48" i="4"/>
  <c r="V48" i="4"/>
  <c r="U48" i="4"/>
  <c r="T48" i="4"/>
  <c r="S48" i="4"/>
  <c r="R48" i="4"/>
  <c r="Q48" i="4"/>
  <c r="P48" i="4"/>
  <c r="E51" i="4"/>
  <c r="D51" i="4"/>
  <c r="E50" i="4"/>
  <c r="D50" i="4"/>
  <c r="E48" i="4"/>
  <c r="D48" i="4"/>
  <c r="W43" i="8" l="1"/>
  <c r="W42" i="8"/>
  <c r="W41" i="8"/>
  <c r="W40" i="8"/>
  <c r="V43" i="8"/>
  <c r="V42" i="8"/>
  <c r="V41" i="8"/>
  <c r="V40" i="8"/>
  <c r="U43" i="8"/>
  <c r="U42" i="8"/>
  <c r="U41" i="8"/>
  <c r="U40" i="8"/>
  <c r="T43" i="8"/>
  <c r="T42" i="8"/>
  <c r="T41" i="8"/>
  <c r="T40" i="8"/>
  <c r="S43" i="8"/>
  <c r="S42" i="8"/>
  <c r="S41" i="8"/>
  <c r="S40" i="8"/>
  <c r="R43" i="8"/>
  <c r="R42" i="8"/>
  <c r="R41" i="8"/>
  <c r="R40" i="8"/>
  <c r="Q43" i="8"/>
  <c r="Q42" i="8"/>
  <c r="Q41" i="8"/>
  <c r="Q40" i="8"/>
  <c r="P43" i="8"/>
  <c r="P42" i="8"/>
  <c r="P41" i="8"/>
  <c r="P40" i="8"/>
  <c r="O43" i="8"/>
  <c r="O42" i="8"/>
  <c r="O41" i="8"/>
  <c r="O40" i="8"/>
  <c r="M43" i="8"/>
  <c r="M42" i="8"/>
  <c r="M41" i="8"/>
  <c r="M40" i="8"/>
  <c r="K43" i="8"/>
  <c r="K42" i="8"/>
  <c r="K41" i="8"/>
  <c r="K40" i="8"/>
  <c r="J43" i="8"/>
  <c r="J42" i="8"/>
  <c r="J41" i="8"/>
  <c r="J40" i="8"/>
  <c r="I43" i="8"/>
  <c r="I42" i="8"/>
  <c r="I41" i="8"/>
  <c r="I40" i="8"/>
  <c r="H43" i="8"/>
  <c r="H42" i="8"/>
  <c r="H41" i="8"/>
  <c r="H40" i="8"/>
  <c r="G43" i="8"/>
  <c r="G42" i="8"/>
  <c r="G41" i="8"/>
  <c r="G40" i="8"/>
  <c r="E43" i="8"/>
  <c r="E42" i="8"/>
  <c r="E41" i="8"/>
  <c r="E40" i="8"/>
  <c r="D43" i="8"/>
  <c r="D42" i="8"/>
  <c r="D41" i="8"/>
  <c r="D40" i="8"/>
  <c r="AA41" i="7"/>
  <c r="Z41" i="7"/>
  <c r="Y41" i="7"/>
  <c r="X41" i="7"/>
  <c r="W41" i="7"/>
  <c r="U41" i="7"/>
  <c r="S41" i="7"/>
  <c r="Q41" i="7"/>
  <c r="P41" i="7"/>
  <c r="O41" i="7"/>
  <c r="M41" i="7"/>
  <c r="K41" i="7"/>
  <c r="I41" i="7"/>
  <c r="G41" i="7"/>
  <c r="E41" i="7"/>
  <c r="C41" i="7"/>
  <c r="AA40" i="7"/>
  <c r="Z40" i="7"/>
  <c r="Y40" i="7"/>
  <c r="X40" i="7"/>
  <c r="W40" i="7"/>
  <c r="U40" i="7"/>
  <c r="S40" i="7"/>
  <c r="Q40" i="7"/>
  <c r="P40" i="7"/>
  <c r="O40" i="7"/>
  <c r="M40" i="7"/>
  <c r="K40" i="7"/>
  <c r="I40" i="7"/>
  <c r="G40" i="7"/>
  <c r="E40" i="7"/>
  <c r="C40" i="7"/>
  <c r="AA39" i="7"/>
  <c r="Z39" i="7"/>
  <c r="Y39" i="7"/>
  <c r="X39" i="7"/>
  <c r="W39" i="7"/>
  <c r="U39" i="7"/>
  <c r="S39" i="7"/>
  <c r="Q39" i="7"/>
  <c r="P39" i="7"/>
  <c r="O39" i="7"/>
  <c r="M39" i="7"/>
  <c r="K39" i="7"/>
  <c r="I39" i="7"/>
  <c r="G39" i="7"/>
  <c r="E39" i="7"/>
  <c r="C39" i="7"/>
  <c r="AA38" i="7"/>
  <c r="Z38" i="7"/>
  <c r="Y38" i="7"/>
  <c r="X38" i="7"/>
  <c r="W38" i="7"/>
  <c r="U38" i="7"/>
  <c r="S38" i="7"/>
  <c r="P38" i="7"/>
  <c r="Q38" i="7"/>
  <c r="O38" i="7"/>
  <c r="M38" i="7"/>
  <c r="K38" i="7"/>
  <c r="I38" i="7"/>
  <c r="G38" i="7"/>
  <c r="E38" i="7"/>
  <c r="C38" i="7"/>
  <c r="W37" i="8"/>
  <c r="W36" i="8"/>
  <c r="W35" i="8"/>
  <c r="W34" i="8"/>
  <c r="Z2" i="5" l="1"/>
  <c r="Z3" i="5"/>
  <c r="Z4" i="5"/>
  <c r="Z5" i="5"/>
  <c r="Z6" i="5"/>
  <c r="Z7" i="5"/>
  <c r="Z8" i="5"/>
  <c r="Z9" i="5"/>
  <c r="Z10" i="5"/>
  <c r="Z11" i="5"/>
  <c r="Z12" i="5"/>
  <c r="Z13" i="5"/>
  <c r="Z14" i="5"/>
  <c r="Z15" i="5"/>
  <c r="Z16" i="5"/>
  <c r="Z17" i="5"/>
  <c r="Z18" i="5"/>
  <c r="Z19" i="5"/>
  <c r="Z20" i="5"/>
  <c r="Z21" i="5"/>
  <c r="Z22" i="5"/>
  <c r="Z23" i="5"/>
  <c r="Z24" i="5"/>
  <c r="Z25" i="5"/>
  <c r="Z26" i="5"/>
  <c r="Z27" i="5"/>
  <c r="Z28" i="5"/>
  <c r="Z29" i="5"/>
  <c r="Z30" i="5"/>
  <c r="Z45" i="5"/>
  <c r="Z46" i="5"/>
  <c r="Z47" i="5"/>
  <c r="Z48" i="5"/>
  <c r="Z49" i="5"/>
  <c r="Z50" i="5"/>
  <c r="Z51" i="5"/>
  <c r="Z52" i="5"/>
  <c r="Z53" i="5"/>
  <c r="Z55" i="5"/>
  <c r="Z60" i="5"/>
  <c r="Z61" i="5"/>
  <c r="Z62" i="5"/>
  <c r="Z63" i="5"/>
  <c r="Z64" i="5"/>
  <c r="Z65" i="5"/>
  <c r="Z66" i="5"/>
  <c r="Z67" i="5"/>
  <c r="Z68" i="5"/>
  <c r="Z70" i="5"/>
  <c r="Z76" i="5"/>
  <c r="Z77" i="5"/>
  <c r="Z78" i="5"/>
  <c r="Z79" i="5"/>
  <c r="Z80" i="5"/>
  <c r="Z81" i="5"/>
  <c r="Z82" i="5"/>
  <c r="Z83" i="5"/>
  <c r="Z84" i="5"/>
  <c r="Z85" i="5"/>
  <c r="Z86" i="5"/>
  <c r="Z87" i="5"/>
  <c r="Z88" i="5"/>
  <c r="Z89" i="5"/>
  <c r="Z91" i="5"/>
  <c r="Z97" i="5"/>
  <c r="Z98" i="5"/>
  <c r="Z99" i="5"/>
  <c r="Z100" i="5"/>
  <c r="Z101" i="5"/>
  <c r="Z102" i="5"/>
  <c r="Z103" i="5"/>
  <c r="Z104" i="5"/>
  <c r="Z105" i="5"/>
  <c r="Z106" i="5"/>
  <c r="Z107" i="5"/>
  <c r="Z108" i="5"/>
  <c r="Z109" i="5"/>
  <c r="Z110" i="5"/>
  <c r="Z111" i="5"/>
  <c r="Z112" i="5"/>
  <c r="Z114" i="5"/>
  <c r="Z115" i="5"/>
  <c r="Z116" i="5"/>
  <c r="Z117" i="5"/>
  <c r="Z119" i="5"/>
  <c r="Z120" i="5"/>
  <c r="Z126" i="5"/>
  <c r="Z127" i="5"/>
  <c r="Z128" i="5"/>
  <c r="Z129" i="5"/>
  <c r="Z130" i="5"/>
  <c r="Z131" i="5"/>
  <c r="Z132" i="5"/>
  <c r="Z133" i="5"/>
  <c r="Z134" i="5"/>
  <c r="Z135" i="5"/>
  <c r="Z136" i="5"/>
  <c r="Z137" i="5"/>
  <c r="Z138" i="5"/>
  <c r="Z140" i="5"/>
  <c r="Z145" i="5"/>
  <c r="Z146" i="5"/>
  <c r="Z147" i="5"/>
  <c r="Z148" i="5"/>
  <c r="Z149" i="5"/>
  <c r="Z150" i="5"/>
  <c r="Z151" i="5"/>
  <c r="Z152" i="5"/>
  <c r="Z153" i="5"/>
  <c r="Z154" i="5"/>
  <c r="Z156" i="5"/>
  <c r="Z161" i="5"/>
  <c r="Z162" i="5"/>
  <c r="Z163" i="5"/>
  <c r="Z164" i="5"/>
  <c r="Z165" i="5"/>
  <c r="Z166" i="5"/>
  <c r="Z167" i="5"/>
  <c r="Z168" i="5"/>
  <c r="Z169" i="5"/>
  <c r="Z171" i="5"/>
  <c r="Z176" i="5"/>
  <c r="Z177" i="5"/>
  <c r="Z178" i="5"/>
  <c r="Z179" i="5"/>
  <c r="Z180" i="5"/>
  <c r="Z181" i="5"/>
  <c r="Z182" i="5"/>
  <c r="Z183" i="5"/>
  <c r="Z184" i="5"/>
  <c r="Z187" i="5"/>
  <c r="Z192" i="5"/>
  <c r="Z193" i="5"/>
  <c r="Z194" i="5"/>
  <c r="Z195" i="5"/>
  <c r="Z196" i="5"/>
  <c r="Z197" i="5"/>
  <c r="Z198" i="5"/>
  <c r="Z199" i="5"/>
  <c r="Z200" i="5"/>
  <c r="Z201" i="5"/>
  <c r="Z202" i="5"/>
  <c r="Z203" i="5"/>
  <c r="Z204" i="5"/>
  <c r="Z207" i="5"/>
  <c r="Z212" i="5"/>
  <c r="Z213" i="5"/>
  <c r="Z214" i="5"/>
  <c r="Z215" i="5"/>
  <c r="Z216" i="5"/>
  <c r="Z217" i="5"/>
  <c r="Z218" i="5"/>
  <c r="Z219" i="5"/>
  <c r="Z220" i="5"/>
  <c r="Z222" i="5"/>
  <c r="Z227" i="5"/>
  <c r="Z228" i="5"/>
  <c r="Z229" i="5"/>
  <c r="Z230" i="5"/>
  <c r="Z231" i="5"/>
  <c r="Z232" i="5"/>
  <c r="Z233" i="5"/>
  <c r="Z234" i="5"/>
  <c r="Z235" i="5"/>
  <c r="Z237" i="5"/>
  <c r="Z242" i="5"/>
  <c r="Z243" i="5"/>
  <c r="Z244" i="5"/>
  <c r="Z245" i="5"/>
  <c r="Z246" i="5"/>
  <c r="Z247" i="5"/>
  <c r="Z248" i="5"/>
  <c r="Z249" i="5"/>
  <c r="Z250" i="5"/>
  <c r="Z251" i="5"/>
  <c r="Z252" i="5"/>
  <c r="Z253" i="5"/>
  <c r="Z254" i="5"/>
  <c r="Z257" i="5"/>
  <c r="Z262" i="5"/>
  <c r="Z263" i="5"/>
  <c r="Z264" i="5"/>
  <c r="Z265" i="5"/>
  <c r="Z266" i="5"/>
  <c r="Z267" i="5"/>
  <c r="Z268" i="5"/>
  <c r="Z269" i="5"/>
  <c r="Z271" i="5"/>
  <c r="Z276" i="5"/>
  <c r="Z277" i="5"/>
  <c r="Z278" i="5"/>
  <c r="Z279" i="5"/>
  <c r="Z280" i="5"/>
  <c r="Z281" i="5"/>
  <c r="Z282" i="5"/>
  <c r="Z283" i="5"/>
  <c r="Z284" i="5"/>
  <c r="Z285" i="5"/>
  <c r="Z286" i="5"/>
  <c r="Z287" i="5"/>
  <c r="Z292" i="5"/>
  <c r="Z293" i="5"/>
  <c r="Z294" i="5"/>
  <c r="Z295" i="5"/>
  <c r="Z296" i="5"/>
  <c r="Z297" i="5"/>
  <c r="Z298" i="5"/>
  <c r="Z299" i="5"/>
  <c r="Z300" i="5"/>
  <c r="Z301" i="5"/>
  <c r="Z302" i="5"/>
  <c r="Z307" i="5"/>
  <c r="Z308" i="5"/>
  <c r="Z310" i="5"/>
  <c r="Z311" i="5"/>
  <c r="Z312" i="5"/>
  <c r="Z313" i="5"/>
  <c r="Z314" i="5"/>
  <c r="Z315" i="5"/>
  <c r="Z316" i="5"/>
  <c r="Z317" i="5"/>
  <c r="Z323" i="5"/>
  <c r="Z324" i="5"/>
  <c r="Z325" i="5"/>
  <c r="Z326" i="5"/>
  <c r="Z327" i="5"/>
  <c r="Z328" i="5"/>
  <c r="Z329" i="5"/>
  <c r="Z330" i="5"/>
  <c r="Z331" i="5"/>
  <c r="Z332" i="5"/>
  <c r="Z337" i="5"/>
  <c r="Z338" i="5"/>
  <c r="Z339" i="5"/>
  <c r="Z340" i="5"/>
  <c r="Z341" i="5"/>
  <c r="Z342" i="5"/>
  <c r="Z343" i="5"/>
  <c r="Z344" i="5"/>
  <c r="Z345" i="5"/>
  <c r="Z346" i="5"/>
  <c r="Z348" i="5"/>
  <c r="Z353" i="5"/>
  <c r="Z354" i="5"/>
  <c r="Z355" i="5"/>
  <c r="Z356" i="5"/>
  <c r="Z357" i="5"/>
  <c r="Z358" i="5"/>
  <c r="Z359" i="5"/>
  <c r="Z360" i="5"/>
  <c r="Z361" i="5"/>
  <c r="Z362" i="5"/>
  <c r="Z363" i="5"/>
  <c r="Z364" i="5"/>
  <c r="Z365" i="5"/>
  <c r="Z366" i="5"/>
  <c r="Z371" i="5"/>
  <c r="Z372" i="5"/>
  <c r="Z373" i="5"/>
  <c r="Z374" i="5"/>
  <c r="Z375" i="5"/>
  <c r="Z376" i="5"/>
  <c r="Z377" i="5"/>
  <c r="Z378" i="5"/>
  <c r="Z379" i="5"/>
  <c r="Z380" i="5"/>
  <c r="Z385" i="5"/>
  <c r="Z386" i="5"/>
  <c r="Z387" i="5"/>
  <c r="Z388" i="5"/>
  <c r="Z389" i="5"/>
  <c r="Z390" i="5"/>
  <c r="Z391" i="5"/>
  <c r="Z392" i="5"/>
  <c r="Z393" i="5"/>
  <c r="Z394" i="5"/>
  <c r="Z395" i="5"/>
  <c r="Z400" i="5"/>
  <c r="Z401" i="5"/>
  <c r="Z402" i="5"/>
  <c r="Z403" i="5"/>
  <c r="Z404" i="5"/>
  <c r="Z405" i="5"/>
  <c r="Z406" i="5"/>
  <c r="Z407" i="5"/>
  <c r="Z408" i="5"/>
  <c r="Z409" i="5"/>
  <c r="Z410" i="5"/>
  <c r="Z411" i="5"/>
  <c r="Z412" i="5"/>
  <c r="Z413" i="5"/>
  <c r="Z414" i="5"/>
  <c r="Z419" i="5"/>
  <c r="Z420" i="5"/>
  <c r="Z421" i="5"/>
  <c r="Z422" i="5"/>
  <c r="Z423" i="5"/>
  <c r="Z424" i="5"/>
  <c r="Z425" i="5"/>
  <c r="Z426" i="5"/>
  <c r="Z428" i="5"/>
  <c r="Z433" i="5"/>
  <c r="Z434" i="5"/>
  <c r="Z435" i="5"/>
  <c r="Z436" i="5"/>
  <c r="Z437" i="5"/>
  <c r="Z438" i="5"/>
  <c r="Z439" i="5"/>
  <c r="Z440" i="5"/>
  <c r="Z441" i="5"/>
  <c r="Z442" i="5"/>
  <c r="Z448" i="5"/>
  <c r="Z449" i="5"/>
  <c r="Z450" i="5"/>
  <c r="Z451" i="5"/>
  <c r="Z452" i="5"/>
  <c r="Z453" i="5"/>
  <c r="Z454" i="5"/>
  <c r="Z455" i="5"/>
  <c r="Z456" i="5"/>
  <c r="Z457" i="5"/>
  <c r="Z458" i="5"/>
  <c r="Z459" i="5"/>
  <c r="Z464" i="5"/>
  <c r="Z465" i="5"/>
  <c r="Z466" i="5"/>
  <c r="Z467" i="5"/>
  <c r="Z468" i="5"/>
  <c r="Z469" i="5"/>
  <c r="Z470" i="5"/>
  <c r="Z471" i="5"/>
  <c r="Z472" i="5"/>
  <c r="Z473" i="5"/>
  <c r="Z478" i="5"/>
  <c r="Z479" i="5"/>
  <c r="Z480" i="5"/>
  <c r="Z481" i="5"/>
  <c r="Z482" i="5"/>
  <c r="Z483" i="5"/>
  <c r="Z484" i="5"/>
  <c r="Z485" i="5"/>
  <c r="Z486" i="5"/>
  <c r="Z487" i="5"/>
  <c r="Z488" i="5"/>
  <c r="Z493" i="5"/>
  <c r="Z494" i="5"/>
  <c r="Z495" i="5"/>
  <c r="Z496" i="5"/>
  <c r="Z497" i="5"/>
  <c r="Z498" i="5"/>
  <c r="Z499" i="5"/>
  <c r="Z500" i="5"/>
  <c r="Z501" i="5"/>
  <c r="Z502" i="5"/>
  <c r="AC37" i="6" l="1"/>
  <c r="AB37" i="6"/>
  <c r="AA37" i="6"/>
  <c r="Z37" i="6"/>
  <c r="Y37" i="6"/>
  <c r="X37" i="6"/>
  <c r="W37" i="6"/>
  <c r="V37" i="6"/>
  <c r="AC36" i="6"/>
  <c r="AB36" i="6"/>
  <c r="AA36" i="6"/>
  <c r="Z36" i="6"/>
  <c r="Y36" i="6"/>
  <c r="X36" i="6"/>
  <c r="W36" i="6"/>
  <c r="V36" i="6"/>
  <c r="AC35" i="6"/>
  <c r="AB35" i="6"/>
  <c r="AA35" i="6"/>
  <c r="Z35" i="6"/>
  <c r="Y35" i="6"/>
  <c r="X35" i="6"/>
  <c r="W35" i="6"/>
  <c r="V35" i="6"/>
  <c r="AC34" i="6"/>
  <c r="AB34" i="6"/>
  <c r="AA34" i="6"/>
  <c r="Z34" i="6"/>
  <c r="Y34" i="6"/>
  <c r="X34" i="6"/>
  <c r="W34" i="6"/>
  <c r="V34" i="6"/>
  <c r="T37" i="6"/>
  <c r="T36" i="6"/>
  <c r="T35" i="6"/>
  <c r="T34" i="6"/>
  <c r="R37" i="6"/>
  <c r="Q37" i="6"/>
  <c r="P37" i="6"/>
  <c r="O37" i="6"/>
  <c r="R36" i="6"/>
  <c r="Q36" i="6"/>
  <c r="P36" i="6"/>
  <c r="O36" i="6"/>
  <c r="R35" i="6"/>
  <c r="Q35" i="6"/>
  <c r="P35" i="6"/>
  <c r="O35" i="6"/>
  <c r="R34" i="6"/>
  <c r="Q34" i="6"/>
  <c r="P34" i="6"/>
  <c r="O34" i="6"/>
  <c r="N37" i="6"/>
  <c r="N36" i="6"/>
  <c r="N35" i="6"/>
  <c r="N34" i="6"/>
  <c r="L37" i="6"/>
  <c r="L36" i="6"/>
  <c r="L35" i="6"/>
  <c r="L34" i="6"/>
  <c r="R30" i="5" l="1"/>
  <c r="T30" i="5"/>
  <c r="V29" i="5"/>
  <c r="C43" i="5"/>
  <c r="C44" i="5"/>
  <c r="C45" i="5"/>
  <c r="C46" i="5"/>
  <c r="C47" i="5"/>
  <c r="C48" i="5"/>
  <c r="C49" i="5"/>
  <c r="C50" i="5"/>
  <c r="C51" i="5"/>
  <c r="V24" i="5"/>
  <c r="C406" i="6"/>
  <c r="D406" i="6"/>
  <c r="E406" i="6"/>
  <c r="C407" i="6"/>
  <c r="D407" i="6"/>
  <c r="E407" i="6"/>
  <c r="A408" i="6"/>
  <c r="C408" i="6"/>
  <c r="E408" i="6"/>
  <c r="G408" i="6"/>
  <c r="I408" i="6"/>
  <c r="K408" i="6"/>
  <c r="M408" i="6"/>
  <c r="N408" i="6"/>
  <c r="P408" i="6"/>
  <c r="Q408" i="6"/>
  <c r="R408" i="6"/>
  <c r="S408" i="6"/>
  <c r="T408" i="6"/>
  <c r="V408" i="6"/>
  <c r="X408" i="6"/>
  <c r="Y408" i="6"/>
  <c r="Z408" i="6"/>
  <c r="AA408" i="6"/>
  <c r="AB408" i="6"/>
  <c r="AC408" i="6"/>
  <c r="AD408" i="6"/>
  <c r="A409" i="6"/>
  <c r="B409" i="6"/>
  <c r="C409" i="6"/>
  <c r="D409" i="6"/>
  <c r="E409" i="6"/>
  <c r="F409" i="6"/>
  <c r="G409" i="6"/>
  <c r="H409" i="6"/>
  <c r="I409" i="6"/>
  <c r="J409" i="6"/>
  <c r="K409" i="6"/>
  <c r="L409" i="6"/>
  <c r="M409" i="6"/>
  <c r="N409" i="6"/>
  <c r="O409" i="6"/>
  <c r="P409" i="6"/>
  <c r="Q409" i="6"/>
  <c r="R409" i="6"/>
  <c r="S409" i="6"/>
  <c r="T409" i="6"/>
  <c r="U409" i="6"/>
  <c r="V409" i="6"/>
  <c r="W409" i="6"/>
  <c r="X409" i="6"/>
  <c r="Y409" i="6"/>
  <c r="Z409" i="6"/>
  <c r="AA409" i="6"/>
  <c r="AB409" i="6"/>
  <c r="AC409" i="6"/>
  <c r="AD409" i="6"/>
  <c r="A410" i="6"/>
  <c r="C410" i="6"/>
  <c r="D410" i="6"/>
  <c r="E410" i="6"/>
  <c r="F410" i="6"/>
  <c r="G410" i="6"/>
  <c r="H410" i="6"/>
  <c r="I410" i="6"/>
  <c r="J410" i="6"/>
  <c r="K410" i="6"/>
  <c r="L410" i="6"/>
  <c r="M410" i="6"/>
  <c r="N410" i="6"/>
  <c r="O410" i="6"/>
  <c r="P410" i="6"/>
  <c r="Q410" i="6"/>
  <c r="R410" i="6"/>
  <c r="S410" i="6"/>
  <c r="T410" i="6"/>
  <c r="U410" i="6"/>
  <c r="V410" i="6"/>
  <c r="W410" i="6"/>
  <c r="X410" i="6"/>
  <c r="Y410" i="6"/>
  <c r="Z410" i="6"/>
  <c r="AA410" i="6"/>
  <c r="AB410" i="6"/>
  <c r="AC410" i="6"/>
  <c r="AD410" i="6"/>
  <c r="A411" i="6"/>
  <c r="C411" i="6"/>
  <c r="D411" i="6"/>
  <c r="E411" i="6"/>
  <c r="F411" i="6"/>
  <c r="G411" i="6"/>
  <c r="H411" i="6"/>
  <c r="I411" i="6"/>
  <c r="J411" i="6"/>
  <c r="K411" i="6"/>
  <c r="L411" i="6"/>
  <c r="M411" i="6"/>
  <c r="N411" i="6"/>
  <c r="O411" i="6"/>
  <c r="P411" i="6"/>
  <c r="Q411" i="6"/>
  <c r="R411" i="6"/>
  <c r="S411" i="6"/>
  <c r="T411" i="6"/>
  <c r="U411" i="6"/>
  <c r="V411" i="6"/>
  <c r="W411" i="6"/>
  <c r="X411" i="6"/>
  <c r="Y411" i="6"/>
  <c r="Z411" i="6"/>
  <c r="AA411" i="6"/>
  <c r="AB411" i="6"/>
  <c r="AC411" i="6"/>
  <c r="AD411" i="6"/>
  <c r="A412" i="6"/>
  <c r="C412" i="6"/>
  <c r="D412" i="6"/>
  <c r="E412" i="6"/>
  <c r="F412" i="6"/>
  <c r="G412" i="6"/>
  <c r="H412" i="6"/>
  <c r="I412" i="6"/>
  <c r="J412" i="6"/>
  <c r="K412" i="6"/>
  <c r="L412" i="6"/>
  <c r="M412" i="6"/>
  <c r="N412" i="6"/>
  <c r="O412" i="6"/>
  <c r="P412" i="6"/>
  <c r="Q412" i="6"/>
  <c r="R412" i="6"/>
  <c r="S412" i="6"/>
  <c r="T412" i="6"/>
  <c r="U412" i="6"/>
  <c r="V412" i="6"/>
  <c r="W412" i="6"/>
  <c r="X412" i="6"/>
  <c r="Y412" i="6"/>
  <c r="Z412" i="6"/>
  <c r="AA412" i="6"/>
  <c r="AB412" i="6"/>
  <c r="AC412" i="6"/>
  <c r="AD412" i="6"/>
  <c r="A413" i="6"/>
  <c r="C413" i="6"/>
  <c r="D413" i="6"/>
  <c r="E413" i="6"/>
  <c r="F413" i="6"/>
  <c r="G413" i="6"/>
  <c r="H413" i="6"/>
  <c r="I413" i="6"/>
  <c r="J413" i="6"/>
  <c r="K413" i="6"/>
  <c r="L413" i="6"/>
  <c r="M413" i="6"/>
  <c r="N413" i="6"/>
  <c r="O413" i="6"/>
  <c r="P413" i="6"/>
  <c r="Q413" i="6"/>
  <c r="R413" i="6"/>
  <c r="S413" i="6"/>
  <c r="T413" i="6"/>
  <c r="U413" i="6"/>
  <c r="V413" i="6"/>
  <c r="W413" i="6"/>
  <c r="X413" i="6"/>
  <c r="Y413" i="6"/>
  <c r="Z413" i="6"/>
  <c r="AA413" i="6"/>
  <c r="AB413" i="6"/>
  <c r="AC413" i="6"/>
  <c r="AD413" i="6"/>
  <c r="A414" i="6"/>
  <c r="C414" i="6"/>
  <c r="D414" i="6"/>
  <c r="E414" i="6"/>
  <c r="F414" i="6"/>
  <c r="G414" i="6"/>
  <c r="H414" i="6"/>
  <c r="I414" i="6"/>
  <c r="J414" i="6"/>
  <c r="K414" i="6"/>
  <c r="L414" i="6"/>
  <c r="M414" i="6"/>
  <c r="N414" i="6"/>
  <c r="O414" i="6"/>
  <c r="P414" i="6"/>
  <c r="Q414" i="6"/>
  <c r="R414" i="6"/>
  <c r="S414" i="6"/>
  <c r="T414" i="6"/>
  <c r="U414" i="6"/>
  <c r="V414" i="6"/>
  <c r="W414" i="6"/>
  <c r="X414" i="6"/>
  <c r="Y414" i="6"/>
  <c r="Z414" i="6"/>
  <c r="AA414" i="6"/>
  <c r="AB414" i="6"/>
  <c r="AC414" i="6"/>
  <c r="AD414" i="6"/>
  <c r="B415" i="6"/>
  <c r="C415" i="6"/>
  <c r="D415" i="6"/>
  <c r="E415" i="6"/>
  <c r="F415" i="6"/>
  <c r="G415" i="6"/>
  <c r="H415" i="6"/>
  <c r="I415" i="6"/>
  <c r="J415" i="6"/>
  <c r="K415" i="6"/>
  <c r="L415" i="6"/>
  <c r="M415" i="6"/>
  <c r="N415" i="6"/>
  <c r="O415" i="6"/>
  <c r="P415" i="6"/>
  <c r="Q415" i="6"/>
  <c r="R415" i="6"/>
  <c r="S415" i="6"/>
  <c r="T415" i="6"/>
  <c r="U415" i="6"/>
  <c r="V415" i="6"/>
  <c r="W415" i="6"/>
  <c r="X415" i="6"/>
  <c r="Y415" i="6"/>
  <c r="Z415" i="6"/>
  <c r="AA415" i="6"/>
  <c r="AB415" i="6"/>
  <c r="AC415" i="6"/>
  <c r="AD415" i="6"/>
  <c r="B416" i="6"/>
  <c r="D416" i="6"/>
  <c r="F416" i="6"/>
  <c r="H416" i="6"/>
  <c r="L416" i="6"/>
  <c r="O416" i="6"/>
  <c r="U416" i="6"/>
  <c r="W416" i="6"/>
  <c r="B417" i="6"/>
  <c r="D417" i="6"/>
  <c r="F417" i="6"/>
  <c r="H417" i="6"/>
  <c r="J417" i="6"/>
  <c r="L417" i="6"/>
  <c r="M417" i="6"/>
  <c r="O417" i="6"/>
  <c r="P417" i="6"/>
  <c r="Q417" i="6"/>
  <c r="R417" i="6"/>
  <c r="S417" i="6"/>
  <c r="T417" i="6"/>
  <c r="U417" i="6"/>
  <c r="W417" i="6"/>
  <c r="X417" i="6"/>
  <c r="Y417" i="6"/>
  <c r="Z417" i="6"/>
  <c r="AA417" i="6"/>
  <c r="AB417" i="6"/>
  <c r="AC417" i="6"/>
  <c r="AD417" i="6"/>
  <c r="R25" i="5"/>
  <c r="C417" i="5"/>
  <c r="D417" i="5"/>
  <c r="E417" i="5"/>
  <c r="C418" i="5"/>
  <c r="D418" i="5"/>
  <c r="E418" i="5"/>
  <c r="C419" i="5"/>
  <c r="E419" i="5"/>
  <c r="G419" i="5"/>
  <c r="I419" i="5"/>
  <c r="K419" i="5"/>
  <c r="M419" i="5"/>
  <c r="O419" i="5"/>
  <c r="Q419" i="5"/>
  <c r="R419" i="5"/>
  <c r="S419" i="5"/>
  <c r="U419" i="5"/>
  <c r="W419" i="5"/>
  <c r="Y419" i="5"/>
  <c r="AA419" i="5"/>
  <c r="A420" i="5"/>
  <c r="B420" i="5"/>
  <c r="C420" i="5"/>
  <c r="D420" i="5"/>
  <c r="E420" i="5"/>
  <c r="F420" i="5"/>
  <c r="G420" i="5"/>
  <c r="H420" i="5"/>
  <c r="I420" i="5"/>
  <c r="J420" i="5"/>
  <c r="K420" i="5"/>
  <c r="L420" i="5"/>
  <c r="M420" i="5"/>
  <c r="N420" i="5"/>
  <c r="O420" i="5"/>
  <c r="P420" i="5"/>
  <c r="Q420" i="5"/>
  <c r="R420" i="5"/>
  <c r="S420" i="5"/>
  <c r="T420" i="5"/>
  <c r="U420" i="5"/>
  <c r="V420" i="5"/>
  <c r="W420" i="5"/>
  <c r="X420" i="5"/>
  <c r="Y420" i="5"/>
  <c r="AA420" i="5"/>
  <c r="A421" i="5"/>
  <c r="B421" i="5"/>
  <c r="C421" i="5"/>
  <c r="D421" i="5"/>
  <c r="E421" i="5"/>
  <c r="F421" i="5"/>
  <c r="G421" i="5"/>
  <c r="H421" i="5"/>
  <c r="I421" i="5"/>
  <c r="J421" i="5"/>
  <c r="K421" i="5"/>
  <c r="L421" i="5"/>
  <c r="M421" i="5"/>
  <c r="N421" i="5"/>
  <c r="O421" i="5"/>
  <c r="P421" i="5"/>
  <c r="Q421" i="5"/>
  <c r="R421" i="5"/>
  <c r="S421" i="5"/>
  <c r="T421" i="5"/>
  <c r="U421" i="5"/>
  <c r="V421" i="5"/>
  <c r="W421" i="5"/>
  <c r="X421" i="5"/>
  <c r="Y421" i="5"/>
  <c r="AA421" i="5"/>
  <c r="A422" i="5"/>
  <c r="B422" i="5"/>
  <c r="C422" i="5"/>
  <c r="D422" i="5"/>
  <c r="E422" i="5"/>
  <c r="F422" i="5"/>
  <c r="G422" i="5"/>
  <c r="H422" i="5"/>
  <c r="I422" i="5"/>
  <c r="J422" i="5"/>
  <c r="K422" i="5"/>
  <c r="L422" i="5"/>
  <c r="M422" i="5"/>
  <c r="N422" i="5"/>
  <c r="O422" i="5"/>
  <c r="P422" i="5"/>
  <c r="Q422" i="5"/>
  <c r="R422" i="5"/>
  <c r="S422" i="5"/>
  <c r="T422" i="5"/>
  <c r="U422" i="5"/>
  <c r="V422" i="5"/>
  <c r="W422" i="5"/>
  <c r="X422" i="5"/>
  <c r="Y422" i="5"/>
  <c r="AA422" i="5"/>
  <c r="A423" i="5"/>
  <c r="B423" i="5"/>
  <c r="C423" i="5"/>
  <c r="D423" i="5"/>
  <c r="E423" i="5"/>
  <c r="F423" i="5"/>
  <c r="G423" i="5"/>
  <c r="H423" i="5"/>
  <c r="I423" i="5"/>
  <c r="J423" i="5"/>
  <c r="K423" i="5"/>
  <c r="L423" i="5"/>
  <c r="M423" i="5"/>
  <c r="N423" i="5"/>
  <c r="O423" i="5"/>
  <c r="P423" i="5"/>
  <c r="Q423" i="5"/>
  <c r="R423" i="5"/>
  <c r="S423" i="5"/>
  <c r="T423" i="5"/>
  <c r="U423" i="5"/>
  <c r="V423" i="5"/>
  <c r="W423" i="5"/>
  <c r="X423" i="5"/>
  <c r="Y423" i="5"/>
  <c r="AA423" i="5"/>
  <c r="A424" i="5"/>
  <c r="B424" i="5"/>
  <c r="C424" i="5"/>
  <c r="D424" i="5"/>
  <c r="E424" i="5"/>
  <c r="F424" i="5"/>
  <c r="G424" i="5"/>
  <c r="H424" i="5"/>
  <c r="I424" i="5"/>
  <c r="J424" i="5"/>
  <c r="K424" i="5"/>
  <c r="L424" i="5"/>
  <c r="M424" i="5"/>
  <c r="N424" i="5"/>
  <c r="O424" i="5"/>
  <c r="P424" i="5"/>
  <c r="Q424" i="5"/>
  <c r="R424" i="5"/>
  <c r="S424" i="5"/>
  <c r="T424" i="5"/>
  <c r="U424" i="5"/>
  <c r="V424" i="5"/>
  <c r="W424" i="5"/>
  <c r="X424" i="5"/>
  <c r="Y424" i="5"/>
  <c r="AA424" i="5"/>
  <c r="A425" i="5"/>
  <c r="B425" i="5"/>
  <c r="C425" i="5"/>
  <c r="D425" i="5"/>
  <c r="E425" i="5"/>
  <c r="F425" i="5"/>
  <c r="G425" i="5"/>
  <c r="H425" i="5"/>
  <c r="I425" i="5"/>
  <c r="J425" i="5"/>
  <c r="K425" i="5"/>
  <c r="L425" i="5"/>
  <c r="M425" i="5"/>
  <c r="N425" i="5"/>
  <c r="O425" i="5"/>
  <c r="P425" i="5"/>
  <c r="Q425" i="5"/>
  <c r="R425" i="5"/>
  <c r="S425" i="5"/>
  <c r="T425" i="5"/>
  <c r="U425" i="5"/>
  <c r="V425" i="5"/>
  <c r="W425" i="5"/>
  <c r="X425" i="5"/>
  <c r="Y425" i="5"/>
  <c r="AA425" i="5"/>
  <c r="B426" i="5"/>
  <c r="C426" i="5"/>
  <c r="D426" i="5"/>
  <c r="E426" i="5"/>
  <c r="F426" i="5"/>
  <c r="G426" i="5"/>
  <c r="H426" i="5"/>
  <c r="I426" i="5"/>
  <c r="J426" i="5"/>
  <c r="K426" i="5"/>
  <c r="L426" i="5"/>
  <c r="M426" i="5"/>
  <c r="N426" i="5"/>
  <c r="O426" i="5"/>
  <c r="P426" i="5"/>
  <c r="Q426" i="5"/>
  <c r="R426" i="5"/>
  <c r="S426" i="5"/>
  <c r="T426" i="5"/>
  <c r="U426" i="5"/>
  <c r="V426" i="5"/>
  <c r="W426" i="5"/>
  <c r="X426" i="5"/>
  <c r="Y426" i="5"/>
  <c r="AA426" i="5"/>
  <c r="B427" i="5"/>
  <c r="D427" i="5"/>
  <c r="E427" i="5"/>
  <c r="F427" i="5"/>
  <c r="G427" i="5"/>
  <c r="H427" i="5"/>
  <c r="I427" i="5"/>
  <c r="J427" i="5"/>
  <c r="K427" i="5"/>
  <c r="L427" i="5"/>
  <c r="M427" i="5"/>
  <c r="N427" i="5"/>
  <c r="P427" i="5"/>
  <c r="V427" i="5"/>
  <c r="X427" i="5"/>
  <c r="D428" i="5"/>
  <c r="B25" i="5" s="1"/>
  <c r="F428" i="5"/>
  <c r="D25" i="5" s="1"/>
  <c r="H428" i="5"/>
  <c r="F25" i="5" s="1"/>
  <c r="J428" i="5"/>
  <c r="H25" i="5" s="1"/>
  <c r="L428" i="5"/>
  <c r="J25" i="5" s="1"/>
  <c r="N428" i="5"/>
  <c r="L25" i="5" s="1"/>
  <c r="P428" i="5"/>
  <c r="N25" i="5" s="1"/>
  <c r="Q428" i="5"/>
  <c r="O25" i="5" s="1"/>
  <c r="R428" i="5"/>
  <c r="P25" i="5" s="1"/>
  <c r="V428" i="5"/>
  <c r="T25" i="5" s="1"/>
  <c r="X428" i="5"/>
  <c r="V25" i="5" s="1"/>
  <c r="Y428" i="5"/>
  <c r="W25" i="5" s="1"/>
  <c r="X25" i="5"/>
  <c r="AA428" i="5"/>
  <c r="Y25" i="5" s="1"/>
  <c r="R26" i="5" l="1"/>
  <c r="V26" i="5"/>
  <c r="X26" i="5"/>
  <c r="R23" i="5"/>
  <c r="V23" i="5"/>
  <c r="R21" i="5"/>
  <c r="AA400" i="5"/>
  <c r="AA401" i="5"/>
  <c r="AA402" i="5"/>
  <c r="AA403" i="5"/>
  <c r="AA404" i="5"/>
  <c r="AA405" i="5"/>
  <c r="AA406" i="5"/>
  <c r="AA407" i="5"/>
  <c r="AA408" i="5"/>
  <c r="AA409" i="5"/>
  <c r="AA410" i="5"/>
  <c r="AA411" i="5"/>
  <c r="AA412" i="5"/>
  <c r="AA413" i="5"/>
  <c r="X24" i="5"/>
  <c r="AA414" i="5"/>
  <c r="Y24" i="5" s="1"/>
  <c r="AA493" i="5" l="1"/>
  <c r="AA494" i="5"/>
  <c r="AA495" i="5"/>
  <c r="AA496" i="5"/>
  <c r="AA497" i="5"/>
  <c r="AA498" i="5"/>
  <c r="AA499" i="5"/>
  <c r="AA500" i="5"/>
  <c r="AA501" i="5"/>
  <c r="X30" i="5"/>
  <c r="AA502" i="5"/>
  <c r="Y30" i="5" s="1"/>
  <c r="AA478" i="5" l="1"/>
  <c r="AA479" i="5"/>
  <c r="AA480" i="5"/>
  <c r="AA481" i="5"/>
  <c r="AA482" i="5"/>
  <c r="AA483" i="5"/>
  <c r="AA484" i="5"/>
  <c r="AA485" i="5"/>
  <c r="AA486" i="5"/>
  <c r="AA487" i="5"/>
  <c r="X29" i="5"/>
  <c r="AA488" i="5"/>
  <c r="Y29" i="5" s="1"/>
  <c r="AA464" i="5" l="1"/>
  <c r="AA465" i="5"/>
  <c r="AA466" i="5"/>
  <c r="AA467" i="5"/>
  <c r="AA468" i="5"/>
  <c r="AA469" i="5"/>
  <c r="AA470" i="5"/>
  <c r="AA471" i="5"/>
  <c r="AA472" i="5"/>
  <c r="X28" i="5"/>
  <c r="AA473" i="5"/>
  <c r="Y28" i="5" s="1"/>
  <c r="AA448" i="5" l="1"/>
  <c r="AA449" i="5"/>
  <c r="AA450" i="5"/>
  <c r="AA451" i="5"/>
  <c r="AA452" i="5"/>
  <c r="AA453" i="5"/>
  <c r="AA454" i="5"/>
  <c r="AA455" i="5"/>
  <c r="AA456" i="5"/>
  <c r="AA457" i="5"/>
  <c r="AA458" i="5"/>
  <c r="X27" i="5"/>
  <c r="AA459" i="5"/>
  <c r="Y27" i="5" s="1"/>
  <c r="AA393" i="5" l="1"/>
  <c r="AA394" i="5"/>
  <c r="X23" i="5"/>
  <c r="AA395" i="5"/>
  <c r="Y23" i="5" s="1"/>
  <c r="AA385" i="5"/>
  <c r="AA386" i="5"/>
  <c r="AA387" i="5"/>
  <c r="AA388" i="5"/>
  <c r="AA389" i="5"/>
  <c r="AA390" i="5"/>
  <c r="AA391" i="5"/>
  <c r="AA392" i="5"/>
  <c r="AA371" i="5" l="1"/>
  <c r="AA372" i="5"/>
  <c r="AA373" i="5"/>
  <c r="AA374" i="5"/>
  <c r="AA375" i="5"/>
  <c r="AA376" i="5"/>
  <c r="AA377" i="5"/>
  <c r="AA378" i="5"/>
  <c r="AA379" i="5"/>
  <c r="X22" i="5"/>
  <c r="AA380" i="5"/>
  <c r="Y22" i="5" s="1"/>
  <c r="AA353" i="5" l="1"/>
  <c r="AA354" i="5"/>
  <c r="AA355" i="5"/>
  <c r="AA356" i="5"/>
  <c r="AA357" i="5"/>
  <c r="AA358" i="5"/>
  <c r="AA359" i="5"/>
  <c r="AA360" i="5"/>
  <c r="AA361" i="5"/>
  <c r="AA362" i="5"/>
  <c r="AA363" i="5"/>
  <c r="AA364" i="5"/>
  <c r="AA365" i="5"/>
  <c r="X21" i="5"/>
  <c r="AA366" i="5"/>
  <c r="Y21" i="5" s="1"/>
  <c r="AA337" i="5" l="1"/>
  <c r="AA338" i="5"/>
  <c r="AA339" i="5"/>
  <c r="AA340" i="5"/>
  <c r="AA341" i="5"/>
  <c r="AA342" i="5"/>
  <c r="AA343" i="5"/>
  <c r="AA344" i="5"/>
  <c r="AA345" i="5"/>
  <c r="AA346" i="5"/>
  <c r="X20" i="5"/>
  <c r="AA348" i="5"/>
  <c r="Y20" i="5" s="1"/>
  <c r="AA323" i="5" l="1"/>
  <c r="AA324" i="5"/>
  <c r="AA325" i="5"/>
  <c r="AA326" i="5"/>
  <c r="AA327" i="5"/>
  <c r="AA328" i="5"/>
  <c r="AA329" i="5"/>
  <c r="AA330" i="5"/>
  <c r="AA331" i="5"/>
  <c r="X19" i="5"/>
  <c r="AA332" i="5"/>
  <c r="Y19" i="5" s="1"/>
  <c r="AD488" i="6" l="1"/>
  <c r="AC488" i="6"/>
  <c r="AB488" i="6"/>
  <c r="AA488" i="6"/>
  <c r="Z488" i="6"/>
  <c r="Y488" i="6"/>
  <c r="X488" i="6"/>
  <c r="W488" i="6"/>
  <c r="S488" i="6"/>
  <c r="R488" i="6"/>
  <c r="Q488" i="6"/>
  <c r="P488" i="6"/>
  <c r="O488" i="6"/>
  <c r="M488" i="6"/>
  <c r="L488" i="6"/>
  <c r="J488" i="6"/>
  <c r="H488" i="6"/>
  <c r="F488" i="6"/>
  <c r="D488" i="6"/>
  <c r="B488" i="6"/>
  <c r="O487" i="6"/>
  <c r="L487" i="6"/>
  <c r="J487" i="6"/>
  <c r="H487" i="6"/>
  <c r="F487" i="6"/>
  <c r="D487" i="6"/>
  <c r="B487" i="6"/>
  <c r="AD486" i="6"/>
  <c r="AC486" i="6"/>
  <c r="AB486" i="6"/>
  <c r="AA486" i="6"/>
  <c r="Z486" i="6"/>
  <c r="Y486" i="6"/>
  <c r="X486" i="6"/>
  <c r="W486" i="6"/>
  <c r="V486" i="6"/>
  <c r="U486" i="6"/>
  <c r="T486" i="6"/>
  <c r="S486" i="6"/>
  <c r="R486" i="6"/>
  <c r="Q486" i="6"/>
  <c r="P486" i="6"/>
  <c r="O486" i="6"/>
  <c r="N486" i="6"/>
  <c r="M486" i="6"/>
  <c r="L486" i="6"/>
  <c r="K486" i="6"/>
  <c r="J486" i="6"/>
  <c r="I486" i="6"/>
  <c r="H486" i="6"/>
  <c r="G486" i="6"/>
  <c r="F486" i="6"/>
  <c r="E486" i="6"/>
  <c r="D486" i="6"/>
  <c r="C486" i="6"/>
  <c r="B486" i="6"/>
  <c r="AD485" i="6"/>
  <c r="AC485" i="6"/>
  <c r="AB485" i="6"/>
  <c r="AA485" i="6"/>
  <c r="Z485" i="6"/>
  <c r="Y485" i="6"/>
  <c r="X485" i="6"/>
  <c r="W485" i="6"/>
  <c r="V485" i="6"/>
  <c r="U485" i="6"/>
  <c r="T485" i="6"/>
  <c r="S485" i="6"/>
  <c r="R485" i="6"/>
  <c r="Q485" i="6"/>
  <c r="P485" i="6"/>
  <c r="O485" i="6"/>
  <c r="N485" i="6"/>
  <c r="M485" i="6"/>
  <c r="L485" i="6"/>
  <c r="K485" i="6"/>
  <c r="J485" i="6"/>
  <c r="I485" i="6"/>
  <c r="H485" i="6"/>
  <c r="G485" i="6"/>
  <c r="F485" i="6"/>
  <c r="E485" i="6"/>
  <c r="D485" i="6"/>
  <c r="C485" i="6"/>
  <c r="A485" i="6"/>
  <c r="AD484" i="6"/>
  <c r="AC484" i="6"/>
  <c r="AB484" i="6"/>
  <c r="AA484" i="6"/>
  <c r="Z484" i="6"/>
  <c r="Y484" i="6"/>
  <c r="X484" i="6"/>
  <c r="W484" i="6"/>
  <c r="V484" i="6"/>
  <c r="U484" i="6"/>
  <c r="T484" i="6"/>
  <c r="S484" i="6"/>
  <c r="R484" i="6"/>
  <c r="Q484" i="6"/>
  <c r="P484" i="6"/>
  <c r="O484" i="6"/>
  <c r="N484" i="6"/>
  <c r="M484" i="6"/>
  <c r="L484" i="6"/>
  <c r="K484" i="6"/>
  <c r="J484" i="6"/>
  <c r="I484" i="6"/>
  <c r="H484" i="6"/>
  <c r="G484" i="6"/>
  <c r="F484" i="6"/>
  <c r="E484" i="6"/>
  <c r="D484" i="6"/>
  <c r="C484" i="6"/>
  <c r="A484" i="6"/>
  <c r="AD483" i="6"/>
  <c r="AC483" i="6"/>
  <c r="AB483" i="6"/>
  <c r="AA483" i="6"/>
  <c r="Z483" i="6"/>
  <c r="Y483" i="6"/>
  <c r="X483" i="6"/>
  <c r="W483" i="6"/>
  <c r="V483" i="6"/>
  <c r="U483" i="6"/>
  <c r="T483" i="6"/>
  <c r="S483" i="6"/>
  <c r="R483" i="6"/>
  <c r="Q483" i="6"/>
  <c r="P483" i="6"/>
  <c r="O483" i="6"/>
  <c r="N483" i="6"/>
  <c r="M483" i="6"/>
  <c r="L483" i="6"/>
  <c r="K483" i="6"/>
  <c r="J483" i="6"/>
  <c r="I483" i="6"/>
  <c r="H483" i="6"/>
  <c r="G483" i="6"/>
  <c r="F483" i="6"/>
  <c r="E483" i="6"/>
  <c r="D483" i="6"/>
  <c r="C483" i="6"/>
  <c r="A483" i="6"/>
  <c r="AD482" i="6"/>
  <c r="AC482" i="6"/>
  <c r="AB482" i="6"/>
  <c r="AA482" i="6"/>
  <c r="Z482" i="6"/>
  <c r="Y482" i="6"/>
  <c r="X482" i="6"/>
  <c r="W482" i="6"/>
  <c r="V482" i="6"/>
  <c r="U482" i="6"/>
  <c r="T482" i="6"/>
  <c r="S482" i="6"/>
  <c r="R482" i="6"/>
  <c r="Q482" i="6"/>
  <c r="P482" i="6"/>
  <c r="O482" i="6"/>
  <c r="N482" i="6"/>
  <c r="M482" i="6"/>
  <c r="L482" i="6"/>
  <c r="K482" i="6"/>
  <c r="J482" i="6"/>
  <c r="I482" i="6"/>
  <c r="H482" i="6"/>
  <c r="G482" i="6"/>
  <c r="F482" i="6"/>
  <c r="E482" i="6"/>
  <c r="D482" i="6"/>
  <c r="C482" i="6"/>
  <c r="A482" i="6"/>
  <c r="AD481" i="6"/>
  <c r="AC481" i="6"/>
  <c r="AB481" i="6"/>
  <c r="AA481" i="6"/>
  <c r="Z481" i="6"/>
  <c r="Y481" i="6"/>
  <c r="X481" i="6"/>
  <c r="W481" i="6"/>
  <c r="V481" i="6"/>
  <c r="U481" i="6"/>
  <c r="T481" i="6"/>
  <c r="S481" i="6"/>
  <c r="R481" i="6"/>
  <c r="Q481" i="6"/>
  <c r="P481" i="6"/>
  <c r="O481" i="6"/>
  <c r="N481" i="6"/>
  <c r="M481" i="6"/>
  <c r="L481" i="6"/>
  <c r="K481" i="6"/>
  <c r="J481" i="6"/>
  <c r="I481" i="6"/>
  <c r="H481" i="6"/>
  <c r="G481" i="6"/>
  <c r="F481" i="6"/>
  <c r="E481" i="6"/>
  <c r="D481" i="6"/>
  <c r="C481" i="6"/>
  <c r="A481" i="6"/>
  <c r="AD480" i="6"/>
  <c r="AC480" i="6"/>
  <c r="AB480" i="6"/>
  <c r="AA480" i="6"/>
  <c r="Z480" i="6"/>
  <c r="Y480" i="6"/>
  <c r="X480" i="6"/>
  <c r="W480" i="6"/>
  <c r="V480" i="6"/>
  <c r="U480" i="6"/>
  <c r="T480" i="6"/>
  <c r="S480" i="6"/>
  <c r="R480" i="6"/>
  <c r="Q480" i="6"/>
  <c r="P480" i="6"/>
  <c r="O480" i="6"/>
  <c r="N480" i="6"/>
  <c r="M480" i="6"/>
  <c r="L480" i="6"/>
  <c r="K480" i="6"/>
  <c r="J480" i="6"/>
  <c r="I480" i="6"/>
  <c r="H480" i="6"/>
  <c r="G480" i="6"/>
  <c r="F480" i="6"/>
  <c r="E480" i="6"/>
  <c r="D480" i="6"/>
  <c r="C480" i="6"/>
  <c r="B480" i="6"/>
  <c r="A480" i="6"/>
  <c r="AD479" i="6"/>
  <c r="AC479" i="6"/>
  <c r="AB479" i="6"/>
  <c r="AA479" i="6"/>
  <c r="Z479" i="6"/>
  <c r="Y479" i="6"/>
  <c r="X479" i="6"/>
  <c r="V479" i="6"/>
  <c r="T479" i="6"/>
  <c r="S479" i="6"/>
  <c r="R479" i="6"/>
  <c r="Q479" i="6"/>
  <c r="P479" i="6"/>
  <c r="N479" i="6"/>
  <c r="M479" i="6"/>
  <c r="K479" i="6"/>
  <c r="I479" i="6"/>
  <c r="G479" i="6"/>
  <c r="E479" i="6"/>
  <c r="C479" i="6"/>
  <c r="A479" i="6"/>
  <c r="E478" i="6"/>
  <c r="D478" i="6"/>
  <c r="C478" i="6"/>
  <c r="E477" i="6"/>
  <c r="D477" i="6"/>
  <c r="C477" i="6"/>
  <c r="AD474" i="6"/>
  <c r="AC474" i="6"/>
  <c r="AB474" i="6"/>
  <c r="AA474" i="6"/>
  <c r="Z474" i="6"/>
  <c r="Y474" i="6"/>
  <c r="X474" i="6"/>
  <c r="W474" i="6"/>
  <c r="U474" i="6"/>
  <c r="S474" i="6"/>
  <c r="R474" i="6"/>
  <c r="Q474" i="6"/>
  <c r="P474" i="6"/>
  <c r="O474" i="6"/>
  <c r="M474" i="6"/>
  <c r="L474" i="6"/>
  <c r="J474" i="6"/>
  <c r="H474" i="6"/>
  <c r="F474" i="6"/>
  <c r="D474" i="6"/>
  <c r="B474" i="6"/>
  <c r="W473" i="6"/>
  <c r="U473" i="6"/>
  <c r="O473" i="6"/>
  <c r="L473" i="6"/>
  <c r="H473" i="6"/>
  <c r="F473" i="6"/>
  <c r="D473" i="6"/>
  <c r="B473" i="6"/>
  <c r="AD472" i="6"/>
  <c r="AC472" i="6"/>
  <c r="AB472" i="6"/>
  <c r="AA472" i="6"/>
  <c r="Z472" i="6"/>
  <c r="Y472" i="6"/>
  <c r="X472" i="6"/>
  <c r="W472" i="6"/>
  <c r="V472" i="6"/>
  <c r="U472" i="6"/>
  <c r="T472" i="6"/>
  <c r="S472" i="6"/>
  <c r="R472" i="6"/>
  <c r="Q472" i="6"/>
  <c r="P472" i="6"/>
  <c r="O472" i="6"/>
  <c r="N472" i="6"/>
  <c r="M472" i="6"/>
  <c r="L472" i="6"/>
  <c r="K472" i="6"/>
  <c r="J472" i="6"/>
  <c r="I472" i="6"/>
  <c r="H472" i="6"/>
  <c r="G472" i="6"/>
  <c r="F472" i="6"/>
  <c r="E472" i="6"/>
  <c r="D472" i="6"/>
  <c r="C472" i="6"/>
  <c r="B472" i="6"/>
  <c r="AD471" i="6"/>
  <c r="AC471" i="6"/>
  <c r="AB471" i="6"/>
  <c r="AA471" i="6"/>
  <c r="Z471" i="6"/>
  <c r="Y471" i="6"/>
  <c r="X471" i="6"/>
  <c r="W471" i="6"/>
  <c r="V471" i="6"/>
  <c r="U471" i="6"/>
  <c r="T471" i="6"/>
  <c r="S471" i="6"/>
  <c r="R471" i="6"/>
  <c r="Q471" i="6"/>
  <c r="P471" i="6"/>
  <c r="O471" i="6"/>
  <c r="N471" i="6"/>
  <c r="M471" i="6"/>
  <c r="L471" i="6"/>
  <c r="K471" i="6"/>
  <c r="J471" i="6"/>
  <c r="I471" i="6"/>
  <c r="H471" i="6"/>
  <c r="G471" i="6"/>
  <c r="F471" i="6"/>
  <c r="E471" i="6"/>
  <c r="D471" i="6"/>
  <c r="C471" i="6"/>
  <c r="A471" i="6"/>
  <c r="AD470" i="6"/>
  <c r="AC470" i="6"/>
  <c r="AB470" i="6"/>
  <c r="AA470" i="6"/>
  <c r="Z470" i="6"/>
  <c r="Y470" i="6"/>
  <c r="X470" i="6"/>
  <c r="W470" i="6"/>
  <c r="V470" i="6"/>
  <c r="U470" i="6"/>
  <c r="T470" i="6"/>
  <c r="S470" i="6"/>
  <c r="R470" i="6"/>
  <c r="Q470" i="6"/>
  <c r="P470" i="6"/>
  <c r="O470" i="6"/>
  <c r="N470" i="6"/>
  <c r="M470" i="6"/>
  <c r="L470" i="6"/>
  <c r="K470" i="6"/>
  <c r="J470" i="6"/>
  <c r="I470" i="6"/>
  <c r="H470" i="6"/>
  <c r="G470" i="6"/>
  <c r="F470" i="6"/>
  <c r="E470" i="6"/>
  <c r="D470" i="6"/>
  <c r="C470" i="6"/>
  <c r="A470" i="6"/>
  <c r="AD469" i="6"/>
  <c r="AC469" i="6"/>
  <c r="AB469" i="6"/>
  <c r="AA469" i="6"/>
  <c r="Z469" i="6"/>
  <c r="Y469" i="6"/>
  <c r="X469" i="6"/>
  <c r="W469" i="6"/>
  <c r="V469" i="6"/>
  <c r="U469" i="6"/>
  <c r="T469" i="6"/>
  <c r="S469" i="6"/>
  <c r="R469" i="6"/>
  <c r="Q469" i="6"/>
  <c r="P469" i="6"/>
  <c r="O469" i="6"/>
  <c r="N469" i="6"/>
  <c r="M469" i="6"/>
  <c r="L469" i="6"/>
  <c r="K469" i="6"/>
  <c r="J469" i="6"/>
  <c r="I469" i="6"/>
  <c r="H469" i="6"/>
  <c r="G469" i="6"/>
  <c r="F469" i="6"/>
  <c r="E469" i="6"/>
  <c r="D469" i="6"/>
  <c r="C469" i="6"/>
  <c r="A469" i="6"/>
  <c r="AD468" i="6"/>
  <c r="AC468" i="6"/>
  <c r="AB468" i="6"/>
  <c r="AA468" i="6"/>
  <c r="Z468" i="6"/>
  <c r="Y468" i="6"/>
  <c r="X468" i="6"/>
  <c r="W468" i="6"/>
  <c r="V468" i="6"/>
  <c r="U468" i="6"/>
  <c r="T468" i="6"/>
  <c r="S468" i="6"/>
  <c r="R468" i="6"/>
  <c r="Q468" i="6"/>
  <c r="P468" i="6"/>
  <c r="O468" i="6"/>
  <c r="N468" i="6"/>
  <c r="M468" i="6"/>
  <c r="L468" i="6"/>
  <c r="K468" i="6"/>
  <c r="J468" i="6"/>
  <c r="I468" i="6"/>
  <c r="H468" i="6"/>
  <c r="G468" i="6"/>
  <c r="F468" i="6"/>
  <c r="E468" i="6"/>
  <c r="D468" i="6"/>
  <c r="C468" i="6"/>
  <c r="A468" i="6"/>
  <c r="AD467" i="6"/>
  <c r="AC467" i="6"/>
  <c r="AB467" i="6"/>
  <c r="AA467" i="6"/>
  <c r="Z467" i="6"/>
  <c r="Y467" i="6"/>
  <c r="X467" i="6"/>
  <c r="W467" i="6"/>
  <c r="V467" i="6"/>
  <c r="U467" i="6"/>
  <c r="T467" i="6"/>
  <c r="S467" i="6"/>
  <c r="R467" i="6"/>
  <c r="Q467" i="6"/>
  <c r="P467" i="6"/>
  <c r="O467" i="6"/>
  <c r="N467" i="6"/>
  <c r="M467" i="6"/>
  <c r="L467" i="6"/>
  <c r="K467" i="6"/>
  <c r="J467" i="6"/>
  <c r="I467" i="6"/>
  <c r="H467" i="6"/>
  <c r="G467" i="6"/>
  <c r="F467" i="6"/>
  <c r="E467" i="6"/>
  <c r="D467" i="6"/>
  <c r="C467" i="6"/>
  <c r="A467" i="6"/>
  <c r="AD465" i="6"/>
  <c r="AC465" i="6"/>
  <c r="AB465" i="6"/>
  <c r="AA465" i="6"/>
  <c r="Z465" i="6"/>
  <c r="Y465" i="6"/>
  <c r="X465" i="6"/>
  <c r="V465" i="6"/>
  <c r="T465" i="6"/>
  <c r="S465" i="6"/>
  <c r="R465" i="6"/>
  <c r="Q465" i="6"/>
  <c r="P465" i="6"/>
  <c r="N465" i="6"/>
  <c r="M465" i="6"/>
  <c r="K465" i="6"/>
  <c r="I465" i="6"/>
  <c r="G465" i="6"/>
  <c r="E465" i="6"/>
  <c r="C465" i="6"/>
  <c r="A465" i="6"/>
  <c r="E464" i="6"/>
  <c r="D464" i="6"/>
  <c r="C464" i="6"/>
  <c r="E463" i="6"/>
  <c r="D463" i="6"/>
  <c r="C463" i="6"/>
  <c r="AD460" i="6"/>
  <c r="AC460" i="6"/>
  <c r="AB460" i="6"/>
  <c r="AA460" i="6"/>
  <c r="Z460" i="6"/>
  <c r="Y460" i="6"/>
  <c r="X460" i="6"/>
  <c r="W460" i="6"/>
  <c r="U460" i="6"/>
  <c r="S460" i="6"/>
  <c r="R460" i="6"/>
  <c r="Q460" i="6"/>
  <c r="P460" i="6"/>
  <c r="O460" i="6"/>
  <c r="M460" i="6"/>
  <c r="L460" i="6"/>
  <c r="J460" i="6"/>
  <c r="H460" i="6"/>
  <c r="F460" i="6"/>
  <c r="D460" i="6"/>
  <c r="B460" i="6"/>
  <c r="W459" i="6"/>
  <c r="U459" i="6"/>
  <c r="O459" i="6"/>
  <c r="L459" i="6"/>
  <c r="J459" i="6"/>
  <c r="H459" i="6"/>
  <c r="F459" i="6"/>
  <c r="D459" i="6"/>
  <c r="B459" i="6"/>
  <c r="AD458" i="6"/>
  <c r="AC458" i="6"/>
  <c r="AB458" i="6"/>
  <c r="AA458" i="6"/>
  <c r="Z458" i="6"/>
  <c r="Y458" i="6"/>
  <c r="X458" i="6"/>
  <c r="W458" i="6"/>
  <c r="V458" i="6"/>
  <c r="U458" i="6"/>
  <c r="T458" i="6"/>
  <c r="S458" i="6"/>
  <c r="R458" i="6"/>
  <c r="Q458" i="6"/>
  <c r="P458" i="6"/>
  <c r="O458" i="6"/>
  <c r="N458" i="6"/>
  <c r="M458" i="6"/>
  <c r="L458" i="6"/>
  <c r="K458" i="6"/>
  <c r="J458" i="6"/>
  <c r="I458" i="6"/>
  <c r="H458" i="6"/>
  <c r="G458" i="6"/>
  <c r="F458" i="6"/>
  <c r="E458" i="6"/>
  <c r="D458" i="6"/>
  <c r="C458" i="6"/>
  <c r="B458" i="6"/>
  <c r="AD457" i="6"/>
  <c r="AC457" i="6"/>
  <c r="AB457" i="6"/>
  <c r="AA457" i="6"/>
  <c r="Z457" i="6"/>
  <c r="Y457" i="6"/>
  <c r="X457" i="6"/>
  <c r="W457" i="6"/>
  <c r="V457" i="6"/>
  <c r="U457" i="6"/>
  <c r="T457" i="6"/>
  <c r="S457" i="6"/>
  <c r="R457" i="6"/>
  <c r="Q457" i="6"/>
  <c r="P457" i="6"/>
  <c r="O457" i="6"/>
  <c r="N457" i="6"/>
  <c r="M457" i="6"/>
  <c r="L457" i="6"/>
  <c r="K457" i="6"/>
  <c r="J457" i="6"/>
  <c r="I457" i="6"/>
  <c r="H457" i="6"/>
  <c r="G457" i="6"/>
  <c r="F457" i="6"/>
  <c r="E457" i="6"/>
  <c r="D457" i="6"/>
  <c r="C457" i="6"/>
  <c r="A457" i="6"/>
  <c r="AD456" i="6"/>
  <c r="AC456" i="6"/>
  <c r="AB456" i="6"/>
  <c r="AA456" i="6"/>
  <c r="Z456" i="6"/>
  <c r="Y456" i="6"/>
  <c r="X456" i="6"/>
  <c r="W456" i="6"/>
  <c r="V456" i="6"/>
  <c r="U456" i="6"/>
  <c r="T456" i="6"/>
  <c r="S456" i="6"/>
  <c r="R456" i="6"/>
  <c r="Q456" i="6"/>
  <c r="P456" i="6"/>
  <c r="O456" i="6"/>
  <c r="N456" i="6"/>
  <c r="M456" i="6"/>
  <c r="L456" i="6"/>
  <c r="K456" i="6"/>
  <c r="J456" i="6"/>
  <c r="I456" i="6"/>
  <c r="H456" i="6"/>
  <c r="G456" i="6"/>
  <c r="F456" i="6"/>
  <c r="E456" i="6"/>
  <c r="D456" i="6"/>
  <c r="C456" i="6"/>
  <c r="A456" i="6"/>
  <c r="AD455" i="6"/>
  <c r="AC455" i="6"/>
  <c r="AB455" i="6"/>
  <c r="AA455" i="6"/>
  <c r="Z455" i="6"/>
  <c r="Y455" i="6"/>
  <c r="X455" i="6"/>
  <c r="W455" i="6"/>
  <c r="V455" i="6"/>
  <c r="U455" i="6"/>
  <c r="T455" i="6"/>
  <c r="S455" i="6"/>
  <c r="R455" i="6"/>
  <c r="Q455" i="6"/>
  <c r="P455" i="6"/>
  <c r="O455" i="6"/>
  <c r="N455" i="6"/>
  <c r="M455" i="6"/>
  <c r="L455" i="6"/>
  <c r="K455" i="6"/>
  <c r="J455" i="6"/>
  <c r="I455" i="6"/>
  <c r="H455" i="6"/>
  <c r="G455" i="6"/>
  <c r="F455" i="6"/>
  <c r="E455" i="6"/>
  <c r="D455" i="6"/>
  <c r="C455" i="6"/>
  <c r="A455" i="6"/>
  <c r="AD454" i="6"/>
  <c r="AC454" i="6"/>
  <c r="AB454" i="6"/>
  <c r="AA454" i="6"/>
  <c r="Z454" i="6"/>
  <c r="Y454" i="6"/>
  <c r="X454" i="6"/>
  <c r="W454" i="6"/>
  <c r="V454" i="6"/>
  <c r="U454" i="6"/>
  <c r="T454" i="6"/>
  <c r="S454" i="6"/>
  <c r="R454" i="6"/>
  <c r="Q454" i="6"/>
  <c r="P454" i="6"/>
  <c r="O454" i="6"/>
  <c r="N454" i="6"/>
  <c r="M454" i="6"/>
  <c r="L454" i="6"/>
  <c r="K454" i="6"/>
  <c r="J454" i="6"/>
  <c r="I454" i="6"/>
  <c r="H454" i="6"/>
  <c r="G454" i="6"/>
  <c r="F454" i="6"/>
  <c r="E454" i="6"/>
  <c r="D454" i="6"/>
  <c r="C454" i="6"/>
  <c r="A454" i="6"/>
  <c r="AD453" i="6"/>
  <c r="AC453" i="6"/>
  <c r="AB453" i="6"/>
  <c r="AA453" i="6"/>
  <c r="Z453" i="6"/>
  <c r="Y453" i="6"/>
  <c r="X453" i="6"/>
  <c r="W453" i="6"/>
  <c r="V453" i="6"/>
  <c r="U453" i="6"/>
  <c r="T453" i="6"/>
  <c r="S453" i="6"/>
  <c r="R453" i="6"/>
  <c r="Q453" i="6"/>
  <c r="P453" i="6"/>
  <c r="O453" i="6"/>
  <c r="N453" i="6"/>
  <c r="M453" i="6"/>
  <c r="L453" i="6"/>
  <c r="K453" i="6"/>
  <c r="J453" i="6"/>
  <c r="I453" i="6"/>
  <c r="H453" i="6"/>
  <c r="G453" i="6"/>
  <c r="F453" i="6"/>
  <c r="E453" i="6"/>
  <c r="D453" i="6"/>
  <c r="C453" i="6"/>
  <c r="A453" i="6"/>
  <c r="AD452" i="6"/>
  <c r="AC452" i="6"/>
  <c r="AB452" i="6"/>
  <c r="AA452" i="6"/>
  <c r="Z452" i="6"/>
  <c r="Y452" i="6"/>
  <c r="X452" i="6"/>
  <c r="W452" i="6"/>
  <c r="V452" i="6"/>
  <c r="U452" i="6"/>
  <c r="T452" i="6"/>
  <c r="S452" i="6"/>
  <c r="R452" i="6"/>
  <c r="Q452" i="6"/>
  <c r="P452" i="6"/>
  <c r="O452" i="6"/>
  <c r="N452" i="6"/>
  <c r="M452" i="6"/>
  <c r="L452" i="6"/>
  <c r="K452" i="6"/>
  <c r="J452" i="6"/>
  <c r="I452" i="6"/>
  <c r="H452" i="6"/>
  <c r="G452" i="6"/>
  <c r="F452" i="6"/>
  <c r="E452" i="6"/>
  <c r="D452" i="6"/>
  <c r="C452" i="6"/>
  <c r="B452" i="6"/>
  <c r="A452" i="6"/>
  <c r="AD451" i="6"/>
  <c r="AC451" i="6"/>
  <c r="AB451" i="6"/>
  <c r="AA451" i="6"/>
  <c r="Z451" i="6"/>
  <c r="Y451" i="6"/>
  <c r="X451" i="6"/>
  <c r="V451" i="6"/>
  <c r="T451" i="6"/>
  <c r="S451" i="6"/>
  <c r="R451" i="6"/>
  <c r="Q451" i="6"/>
  <c r="P451" i="6"/>
  <c r="N451" i="6"/>
  <c r="M451" i="6"/>
  <c r="K451" i="6"/>
  <c r="I451" i="6"/>
  <c r="G451" i="6"/>
  <c r="E451" i="6"/>
  <c r="C451" i="6"/>
  <c r="A451" i="6"/>
  <c r="E450" i="6"/>
  <c r="D450" i="6"/>
  <c r="C450" i="6"/>
  <c r="E449" i="6"/>
  <c r="D449" i="6"/>
  <c r="C449" i="6"/>
  <c r="AD446" i="6"/>
  <c r="AC446" i="6"/>
  <c r="AB446" i="6"/>
  <c r="AA446" i="6"/>
  <c r="Z446" i="6"/>
  <c r="Y446" i="6"/>
  <c r="X446" i="6"/>
  <c r="W446" i="6"/>
  <c r="U446" i="6"/>
  <c r="S446" i="6"/>
  <c r="R446" i="6"/>
  <c r="Q446" i="6"/>
  <c r="P446" i="6"/>
  <c r="O446" i="6"/>
  <c r="M446" i="6"/>
  <c r="L446" i="6"/>
  <c r="J446" i="6"/>
  <c r="H446" i="6"/>
  <c r="F446" i="6"/>
  <c r="D446" i="6"/>
  <c r="B446" i="6"/>
  <c r="U445" i="6"/>
  <c r="O445" i="6"/>
  <c r="L445" i="6"/>
  <c r="J445" i="6"/>
  <c r="H445" i="6"/>
  <c r="F445" i="6"/>
  <c r="D445" i="6"/>
  <c r="B445" i="6"/>
  <c r="AD444" i="6"/>
  <c r="AC444" i="6"/>
  <c r="AB444" i="6"/>
  <c r="AA444" i="6"/>
  <c r="Z444" i="6"/>
  <c r="Y444" i="6"/>
  <c r="X444" i="6"/>
  <c r="W444" i="6"/>
  <c r="V444" i="6"/>
  <c r="U444" i="6"/>
  <c r="T444" i="6"/>
  <c r="S444" i="6"/>
  <c r="R444" i="6"/>
  <c r="Q444" i="6"/>
  <c r="P444" i="6"/>
  <c r="O444" i="6"/>
  <c r="N444" i="6"/>
  <c r="M444" i="6"/>
  <c r="L444" i="6"/>
  <c r="K444" i="6"/>
  <c r="J444" i="6"/>
  <c r="I444" i="6"/>
  <c r="H444" i="6"/>
  <c r="G444" i="6"/>
  <c r="F444" i="6"/>
  <c r="E444" i="6"/>
  <c r="D444" i="6"/>
  <c r="C444" i="6"/>
  <c r="B444" i="6"/>
  <c r="AD443" i="6"/>
  <c r="AC443" i="6"/>
  <c r="AB443" i="6"/>
  <c r="AA443" i="6"/>
  <c r="Z443" i="6"/>
  <c r="Y443" i="6"/>
  <c r="X443" i="6"/>
  <c r="W443" i="6"/>
  <c r="V443" i="6"/>
  <c r="U443" i="6"/>
  <c r="T443" i="6"/>
  <c r="S443" i="6"/>
  <c r="R443" i="6"/>
  <c r="Q443" i="6"/>
  <c r="P443" i="6"/>
  <c r="O443" i="6"/>
  <c r="N443" i="6"/>
  <c r="M443" i="6"/>
  <c r="L443" i="6"/>
  <c r="K443" i="6"/>
  <c r="J443" i="6"/>
  <c r="I443" i="6"/>
  <c r="H443" i="6"/>
  <c r="G443" i="6"/>
  <c r="F443" i="6"/>
  <c r="E443" i="6"/>
  <c r="D443" i="6"/>
  <c r="C443" i="6"/>
  <c r="A443" i="6"/>
  <c r="AD442" i="6"/>
  <c r="AC442" i="6"/>
  <c r="AB442" i="6"/>
  <c r="AA442" i="6"/>
  <c r="Z442" i="6"/>
  <c r="Y442" i="6"/>
  <c r="X442" i="6"/>
  <c r="W442" i="6"/>
  <c r="V442" i="6"/>
  <c r="U442" i="6"/>
  <c r="T442" i="6"/>
  <c r="S442" i="6"/>
  <c r="R442" i="6"/>
  <c r="Q442" i="6"/>
  <c r="P442" i="6"/>
  <c r="O442" i="6"/>
  <c r="N442" i="6"/>
  <c r="M442" i="6"/>
  <c r="L442" i="6"/>
  <c r="K442" i="6"/>
  <c r="J442" i="6"/>
  <c r="I442" i="6"/>
  <c r="H442" i="6"/>
  <c r="G442" i="6"/>
  <c r="F442" i="6"/>
  <c r="E442" i="6"/>
  <c r="D442" i="6"/>
  <c r="C442" i="6"/>
  <c r="A442" i="6"/>
  <c r="AD441" i="6"/>
  <c r="AC441" i="6"/>
  <c r="AB441" i="6"/>
  <c r="AA441" i="6"/>
  <c r="Z441" i="6"/>
  <c r="Y441" i="6"/>
  <c r="X441" i="6"/>
  <c r="W441" i="6"/>
  <c r="V441" i="6"/>
  <c r="U441" i="6"/>
  <c r="T441" i="6"/>
  <c r="S441" i="6"/>
  <c r="R441" i="6"/>
  <c r="Q441" i="6"/>
  <c r="P441" i="6"/>
  <c r="O441" i="6"/>
  <c r="N441" i="6"/>
  <c r="M441" i="6"/>
  <c r="L441" i="6"/>
  <c r="K441" i="6"/>
  <c r="J441" i="6"/>
  <c r="I441" i="6"/>
  <c r="H441" i="6"/>
  <c r="G441" i="6"/>
  <c r="F441" i="6"/>
  <c r="E441" i="6"/>
  <c r="D441" i="6"/>
  <c r="C441" i="6"/>
  <c r="A441" i="6"/>
  <c r="AD440" i="6"/>
  <c r="AC440" i="6"/>
  <c r="AB440" i="6"/>
  <c r="AA440" i="6"/>
  <c r="Z440" i="6"/>
  <c r="Y440" i="6"/>
  <c r="X440" i="6"/>
  <c r="W440" i="6"/>
  <c r="V440" i="6"/>
  <c r="U440" i="6"/>
  <c r="T440" i="6"/>
  <c r="S440" i="6"/>
  <c r="R440" i="6"/>
  <c r="Q440" i="6"/>
  <c r="P440" i="6"/>
  <c r="O440" i="6"/>
  <c r="N440" i="6"/>
  <c r="M440" i="6"/>
  <c r="L440" i="6"/>
  <c r="K440" i="6"/>
  <c r="J440" i="6"/>
  <c r="I440" i="6"/>
  <c r="H440" i="6"/>
  <c r="G440" i="6"/>
  <c r="F440" i="6"/>
  <c r="E440" i="6"/>
  <c r="D440" i="6"/>
  <c r="C440" i="6"/>
  <c r="A440" i="6"/>
  <c r="AD439" i="6"/>
  <c r="AC439" i="6"/>
  <c r="AB439" i="6"/>
  <c r="AA439" i="6"/>
  <c r="Z439" i="6"/>
  <c r="Y439" i="6"/>
  <c r="X439" i="6"/>
  <c r="W439" i="6"/>
  <c r="V439" i="6"/>
  <c r="U439" i="6"/>
  <c r="T439" i="6"/>
  <c r="S439" i="6"/>
  <c r="R439" i="6"/>
  <c r="Q439" i="6"/>
  <c r="P439" i="6"/>
  <c r="O439" i="6"/>
  <c r="N439" i="6"/>
  <c r="M439" i="6"/>
  <c r="L439" i="6"/>
  <c r="K439" i="6"/>
  <c r="J439" i="6"/>
  <c r="I439" i="6"/>
  <c r="H439" i="6"/>
  <c r="G439" i="6"/>
  <c r="F439" i="6"/>
  <c r="E439" i="6"/>
  <c r="D439" i="6"/>
  <c r="C439" i="6"/>
  <c r="A439" i="6"/>
  <c r="AD438" i="6"/>
  <c r="AC438" i="6"/>
  <c r="AB438" i="6"/>
  <c r="AA438" i="6"/>
  <c r="Z438" i="6"/>
  <c r="Y438" i="6"/>
  <c r="X438" i="6"/>
  <c r="W438" i="6"/>
  <c r="V438" i="6"/>
  <c r="U438" i="6"/>
  <c r="T438" i="6"/>
  <c r="S438" i="6"/>
  <c r="R438" i="6"/>
  <c r="Q438" i="6"/>
  <c r="P438" i="6"/>
  <c r="O438" i="6"/>
  <c r="N438" i="6"/>
  <c r="M438" i="6"/>
  <c r="L438" i="6"/>
  <c r="K438" i="6"/>
  <c r="J438" i="6"/>
  <c r="I438" i="6"/>
  <c r="H438" i="6"/>
  <c r="G438" i="6"/>
  <c r="F438" i="6"/>
  <c r="E438" i="6"/>
  <c r="D438" i="6"/>
  <c r="C438" i="6"/>
  <c r="B438" i="6"/>
  <c r="A438" i="6"/>
  <c r="AD437" i="6"/>
  <c r="AC437" i="6"/>
  <c r="AB437" i="6"/>
  <c r="AA437" i="6"/>
  <c r="Z437" i="6"/>
  <c r="Y437" i="6"/>
  <c r="X437" i="6"/>
  <c r="V437" i="6"/>
  <c r="T437" i="6"/>
  <c r="S437" i="6"/>
  <c r="R437" i="6"/>
  <c r="Q437" i="6"/>
  <c r="P437" i="6"/>
  <c r="N437" i="6"/>
  <c r="M437" i="6"/>
  <c r="K437" i="6"/>
  <c r="I437" i="6"/>
  <c r="G437" i="6"/>
  <c r="E437" i="6"/>
  <c r="C437" i="6"/>
  <c r="A437" i="6"/>
  <c r="E436" i="6"/>
  <c r="D436" i="6"/>
  <c r="C436" i="6"/>
  <c r="E435" i="6"/>
  <c r="D435" i="6"/>
  <c r="C435" i="6"/>
  <c r="AD432" i="6"/>
  <c r="AC432" i="6"/>
  <c r="AB432" i="6"/>
  <c r="AA432" i="6"/>
  <c r="Z432" i="6"/>
  <c r="Y432" i="6"/>
  <c r="X432" i="6"/>
  <c r="W432" i="6"/>
  <c r="S432" i="6"/>
  <c r="R432" i="6"/>
  <c r="P432" i="6"/>
  <c r="O432" i="6"/>
  <c r="M432" i="6"/>
  <c r="J432" i="6"/>
  <c r="H432" i="6"/>
  <c r="F432" i="6"/>
  <c r="D432" i="6"/>
  <c r="B432" i="6"/>
  <c r="W431" i="6"/>
  <c r="O431" i="6"/>
  <c r="L431" i="6"/>
  <c r="B431" i="6"/>
  <c r="AD430" i="6"/>
  <c r="AC430" i="6"/>
  <c r="AB430" i="6"/>
  <c r="AA430" i="6"/>
  <c r="Z430" i="6"/>
  <c r="Y430" i="6"/>
  <c r="X430" i="6"/>
  <c r="W430" i="6"/>
  <c r="V430" i="6"/>
  <c r="U430" i="6"/>
  <c r="T430" i="6"/>
  <c r="S430" i="6"/>
  <c r="R430" i="6"/>
  <c r="Q430" i="6"/>
  <c r="P430" i="6"/>
  <c r="O430" i="6"/>
  <c r="N430" i="6"/>
  <c r="M430" i="6"/>
  <c r="L430" i="6"/>
  <c r="K430" i="6"/>
  <c r="J430" i="6"/>
  <c r="I430" i="6"/>
  <c r="H430" i="6"/>
  <c r="G430" i="6"/>
  <c r="F430" i="6"/>
  <c r="E430" i="6"/>
  <c r="D430" i="6"/>
  <c r="C430" i="6"/>
  <c r="B430" i="6"/>
  <c r="AD429" i="6"/>
  <c r="AC429" i="6"/>
  <c r="AB429" i="6"/>
  <c r="AA429" i="6"/>
  <c r="Z429" i="6"/>
  <c r="Y429" i="6"/>
  <c r="X429" i="6"/>
  <c r="W429" i="6"/>
  <c r="V429" i="6"/>
  <c r="U429" i="6"/>
  <c r="T429" i="6"/>
  <c r="S429" i="6"/>
  <c r="R429" i="6"/>
  <c r="Q429" i="6"/>
  <c r="P429" i="6"/>
  <c r="O429" i="6"/>
  <c r="N429" i="6"/>
  <c r="M429" i="6"/>
  <c r="L429" i="6"/>
  <c r="K429" i="6"/>
  <c r="J429" i="6"/>
  <c r="I429" i="6"/>
  <c r="H429" i="6"/>
  <c r="G429" i="6"/>
  <c r="F429" i="6"/>
  <c r="E429" i="6"/>
  <c r="D429" i="6"/>
  <c r="C429" i="6"/>
  <c r="A429" i="6"/>
  <c r="AD428" i="6"/>
  <c r="AC428" i="6"/>
  <c r="AB428" i="6"/>
  <c r="AA428" i="6"/>
  <c r="Z428" i="6"/>
  <c r="Y428" i="6"/>
  <c r="X428" i="6"/>
  <c r="W428" i="6"/>
  <c r="V428" i="6"/>
  <c r="U428" i="6"/>
  <c r="T428" i="6"/>
  <c r="S428" i="6"/>
  <c r="R428" i="6"/>
  <c r="Q428" i="6"/>
  <c r="P428" i="6"/>
  <c r="O428" i="6"/>
  <c r="N428" i="6"/>
  <c r="M428" i="6"/>
  <c r="L428" i="6"/>
  <c r="K428" i="6"/>
  <c r="J428" i="6"/>
  <c r="I428" i="6"/>
  <c r="H428" i="6"/>
  <c r="G428" i="6"/>
  <c r="F428" i="6"/>
  <c r="E428" i="6"/>
  <c r="D428" i="6"/>
  <c r="C428" i="6"/>
  <c r="A428" i="6"/>
  <c r="AD427" i="6"/>
  <c r="AC427" i="6"/>
  <c r="AB427" i="6"/>
  <c r="AA427" i="6"/>
  <c r="Z427" i="6"/>
  <c r="Y427" i="6"/>
  <c r="X427" i="6"/>
  <c r="W427" i="6"/>
  <c r="V427" i="6"/>
  <c r="U427" i="6"/>
  <c r="T427" i="6"/>
  <c r="S427" i="6"/>
  <c r="R427" i="6"/>
  <c r="Q427" i="6"/>
  <c r="P427" i="6"/>
  <c r="O427" i="6"/>
  <c r="N427" i="6"/>
  <c r="M427" i="6"/>
  <c r="L427" i="6"/>
  <c r="K427" i="6"/>
  <c r="J427" i="6"/>
  <c r="I427" i="6"/>
  <c r="H427" i="6"/>
  <c r="G427" i="6"/>
  <c r="F427" i="6"/>
  <c r="E427" i="6"/>
  <c r="D427" i="6"/>
  <c r="C427" i="6"/>
  <c r="A427" i="6"/>
  <c r="AD426" i="6"/>
  <c r="AC426" i="6"/>
  <c r="AB426" i="6"/>
  <c r="AA426" i="6"/>
  <c r="Z426" i="6"/>
  <c r="Y426" i="6"/>
  <c r="X426" i="6"/>
  <c r="W426" i="6"/>
  <c r="V426" i="6"/>
  <c r="U426" i="6"/>
  <c r="T426" i="6"/>
  <c r="S426" i="6"/>
  <c r="R426" i="6"/>
  <c r="Q426" i="6"/>
  <c r="P426" i="6"/>
  <c r="O426" i="6"/>
  <c r="N426" i="6"/>
  <c r="M426" i="6"/>
  <c r="L426" i="6"/>
  <c r="K426" i="6"/>
  <c r="J426" i="6"/>
  <c r="I426" i="6"/>
  <c r="H426" i="6"/>
  <c r="G426" i="6"/>
  <c r="F426" i="6"/>
  <c r="E426" i="6"/>
  <c r="D426" i="6"/>
  <c r="C426" i="6"/>
  <c r="A426" i="6"/>
  <c r="AD425" i="6"/>
  <c r="AC425" i="6"/>
  <c r="AB425" i="6"/>
  <c r="AA425" i="6"/>
  <c r="Z425" i="6"/>
  <c r="Y425" i="6"/>
  <c r="X425" i="6"/>
  <c r="W425" i="6"/>
  <c r="V425" i="6"/>
  <c r="U425" i="6"/>
  <c r="T425" i="6"/>
  <c r="S425" i="6"/>
  <c r="R425" i="6"/>
  <c r="Q425" i="6"/>
  <c r="P425" i="6"/>
  <c r="O425" i="6"/>
  <c r="N425" i="6"/>
  <c r="M425" i="6"/>
  <c r="L425" i="6"/>
  <c r="K425" i="6"/>
  <c r="J425" i="6"/>
  <c r="I425" i="6"/>
  <c r="H425" i="6"/>
  <c r="G425" i="6"/>
  <c r="F425" i="6"/>
  <c r="E425" i="6"/>
  <c r="D425" i="6"/>
  <c r="C425" i="6"/>
  <c r="A425" i="6"/>
  <c r="AD423" i="6"/>
  <c r="AC423" i="6"/>
  <c r="AB423" i="6"/>
  <c r="AA423" i="6"/>
  <c r="Z423" i="6"/>
  <c r="Y423" i="6"/>
  <c r="X423" i="6"/>
  <c r="V423" i="6"/>
  <c r="T423" i="6"/>
  <c r="S423" i="6"/>
  <c r="R423" i="6"/>
  <c r="Q423" i="6"/>
  <c r="P423" i="6"/>
  <c r="N423" i="6"/>
  <c r="M423" i="6"/>
  <c r="K423" i="6"/>
  <c r="I423" i="6"/>
  <c r="G423" i="6"/>
  <c r="E423" i="6"/>
  <c r="C423" i="6"/>
  <c r="A423" i="6"/>
  <c r="E422" i="6"/>
  <c r="D422" i="6"/>
  <c r="C422" i="6"/>
  <c r="E421" i="6"/>
  <c r="D421" i="6"/>
  <c r="C421" i="6"/>
  <c r="AD404" i="6"/>
  <c r="AC404" i="6"/>
  <c r="AB404" i="6"/>
  <c r="AA404" i="6"/>
  <c r="Z404" i="6"/>
  <c r="Y404" i="6"/>
  <c r="X404" i="6"/>
  <c r="W404" i="6"/>
  <c r="U404" i="6"/>
  <c r="S404" i="6"/>
  <c r="Q404" i="6"/>
  <c r="P404" i="6"/>
  <c r="O404" i="6"/>
  <c r="M404" i="6"/>
  <c r="L404" i="6"/>
  <c r="J404" i="6"/>
  <c r="H404" i="6"/>
  <c r="F404" i="6"/>
  <c r="D404" i="6"/>
  <c r="B404" i="6"/>
  <c r="W403" i="6"/>
  <c r="O403" i="6"/>
  <c r="L403" i="6"/>
  <c r="H403" i="6"/>
  <c r="F403" i="6"/>
  <c r="D403" i="6"/>
  <c r="B403" i="6"/>
  <c r="AD402" i="6"/>
  <c r="AC402" i="6"/>
  <c r="AB402" i="6"/>
  <c r="AA402" i="6"/>
  <c r="Z402" i="6"/>
  <c r="Y402" i="6"/>
  <c r="X402" i="6"/>
  <c r="W402" i="6"/>
  <c r="V402" i="6"/>
  <c r="U402" i="6"/>
  <c r="T402" i="6"/>
  <c r="S402" i="6"/>
  <c r="R402" i="6"/>
  <c r="Q402" i="6"/>
  <c r="P402" i="6"/>
  <c r="O402" i="6"/>
  <c r="N402" i="6"/>
  <c r="M402" i="6"/>
  <c r="L402" i="6"/>
  <c r="K402" i="6"/>
  <c r="J402" i="6"/>
  <c r="I402" i="6"/>
  <c r="H402" i="6"/>
  <c r="G402" i="6"/>
  <c r="F402" i="6"/>
  <c r="E402" i="6"/>
  <c r="D402" i="6"/>
  <c r="C402" i="6"/>
  <c r="B402" i="6"/>
  <c r="AD401" i="6"/>
  <c r="AC401" i="6"/>
  <c r="AB401" i="6"/>
  <c r="AA401" i="6"/>
  <c r="Z401" i="6"/>
  <c r="Y401" i="6"/>
  <c r="X401" i="6"/>
  <c r="W401" i="6"/>
  <c r="V401" i="6"/>
  <c r="U401" i="6"/>
  <c r="T401" i="6"/>
  <c r="S401" i="6"/>
  <c r="R401" i="6"/>
  <c r="Q401" i="6"/>
  <c r="P401" i="6"/>
  <c r="O401" i="6"/>
  <c r="N401" i="6"/>
  <c r="M401" i="6"/>
  <c r="L401" i="6"/>
  <c r="K401" i="6"/>
  <c r="J401" i="6"/>
  <c r="I401" i="6"/>
  <c r="H401" i="6"/>
  <c r="G401" i="6"/>
  <c r="F401" i="6"/>
  <c r="E401" i="6"/>
  <c r="D401" i="6"/>
  <c r="C401" i="6"/>
  <c r="A401" i="6"/>
  <c r="AD400" i="6"/>
  <c r="AC400" i="6"/>
  <c r="AB400" i="6"/>
  <c r="AA400" i="6"/>
  <c r="Z400" i="6"/>
  <c r="Y400" i="6"/>
  <c r="X400" i="6"/>
  <c r="W400" i="6"/>
  <c r="V400" i="6"/>
  <c r="U400" i="6"/>
  <c r="T400" i="6"/>
  <c r="S400" i="6"/>
  <c r="R400" i="6"/>
  <c r="Q400" i="6"/>
  <c r="P400" i="6"/>
  <c r="O400" i="6"/>
  <c r="N400" i="6"/>
  <c r="M400" i="6"/>
  <c r="L400" i="6"/>
  <c r="K400" i="6"/>
  <c r="J400" i="6"/>
  <c r="I400" i="6"/>
  <c r="H400" i="6"/>
  <c r="G400" i="6"/>
  <c r="F400" i="6"/>
  <c r="E400" i="6"/>
  <c r="D400" i="6"/>
  <c r="C400" i="6"/>
  <c r="A400" i="6"/>
  <c r="AD399" i="6"/>
  <c r="AC399" i="6"/>
  <c r="AB399" i="6"/>
  <c r="AA399" i="6"/>
  <c r="Z399" i="6"/>
  <c r="Y399" i="6"/>
  <c r="X399" i="6"/>
  <c r="W399" i="6"/>
  <c r="V399" i="6"/>
  <c r="U399" i="6"/>
  <c r="T399" i="6"/>
  <c r="S399" i="6"/>
  <c r="R399" i="6"/>
  <c r="Q399" i="6"/>
  <c r="P399" i="6"/>
  <c r="O399" i="6"/>
  <c r="N399" i="6"/>
  <c r="M399" i="6"/>
  <c r="L399" i="6"/>
  <c r="K399" i="6"/>
  <c r="J399" i="6"/>
  <c r="I399" i="6"/>
  <c r="H399" i="6"/>
  <c r="G399" i="6"/>
  <c r="F399" i="6"/>
  <c r="E399" i="6"/>
  <c r="D399" i="6"/>
  <c r="C399" i="6"/>
  <c r="A399" i="6"/>
  <c r="AD398" i="6"/>
  <c r="AC398" i="6"/>
  <c r="AB398" i="6"/>
  <c r="AA398" i="6"/>
  <c r="Z398" i="6"/>
  <c r="Y398" i="6"/>
  <c r="X398" i="6"/>
  <c r="W398" i="6"/>
  <c r="V398" i="6"/>
  <c r="U398" i="6"/>
  <c r="T398" i="6"/>
  <c r="S398" i="6"/>
  <c r="R398" i="6"/>
  <c r="Q398" i="6"/>
  <c r="P398" i="6"/>
  <c r="O398" i="6"/>
  <c r="N398" i="6"/>
  <c r="M398" i="6"/>
  <c r="L398" i="6"/>
  <c r="K398" i="6"/>
  <c r="J398" i="6"/>
  <c r="I398" i="6"/>
  <c r="H398" i="6"/>
  <c r="G398" i="6"/>
  <c r="F398" i="6"/>
  <c r="E398" i="6"/>
  <c r="D398" i="6"/>
  <c r="C398" i="6"/>
  <c r="A398" i="6"/>
  <c r="AD397" i="6"/>
  <c r="AC397" i="6"/>
  <c r="AB397" i="6"/>
  <c r="AA397" i="6"/>
  <c r="Z397" i="6"/>
  <c r="Y397" i="6"/>
  <c r="X397" i="6"/>
  <c r="W397" i="6"/>
  <c r="V397" i="6"/>
  <c r="U397" i="6"/>
  <c r="T397" i="6"/>
  <c r="S397" i="6"/>
  <c r="R397" i="6"/>
  <c r="Q397" i="6"/>
  <c r="P397" i="6"/>
  <c r="O397" i="6"/>
  <c r="N397" i="6"/>
  <c r="M397" i="6"/>
  <c r="L397" i="6"/>
  <c r="K397" i="6"/>
  <c r="J397" i="6"/>
  <c r="I397" i="6"/>
  <c r="H397" i="6"/>
  <c r="G397" i="6"/>
  <c r="F397" i="6"/>
  <c r="E397" i="6"/>
  <c r="D397" i="6"/>
  <c r="C397" i="6"/>
  <c r="A397" i="6"/>
  <c r="AD396" i="6"/>
  <c r="AC396" i="6"/>
  <c r="AB396" i="6"/>
  <c r="AA396" i="6"/>
  <c r="Z396" i="6"/>
  <c r="Y396" i="6"/>
  <c r="X396" i="6"/>
  <c r="W396" i="6"/>
  <c r="V396" i="6"/>
  <c r="U396" i="6"/>
  <c r="T396" i="6"/>
  <c r="S396" i="6"/>
  <c r="R396" i="6"/>
  <c r="Q396" i="6"/>
  <c r="P396" i="6"/>
  <c r="O396" i="6"/>
  <c r="N396" i="6"/>
  <c r="M396" i="6"/>
  <c r="L396" i="6"/>
  <c r="K396" i="6"/>
  <c r="J396" i="6"/>
  <c r="I396" i="6"/>
  <c r="H396" i="6"/>
  <c r="G396" i="6"/>
  <c r="F396" i="6"/>
  <c r="E396" i="6"/>
  <c r="D396" i="6"/>
  <c r="C396" i="6"/>
  <c r="A396" i="6"/>
  <c r="AD395" i="6"/>
  <c r="AC395" i="6"/>
  <c r="AB395" i="6"/>
  <c r="AA395" i="6"/>
  <c r="Z395" i="6"/>
  <c r="Y395" i="6"/>
  <c r="X395" i="6"/>
  <c r="W395" i="6"/>
  <c r="V395" i="6"/>
  <c r="U395" i="6"/>
  <c r="T395" i="6"/>
  <c r="S395" i="6"/>
  <c r="R395" i="6"/>
  <c r="Q395" i="6"/>
  <c r="P395" i="6"/>
  <c r="O395" i="6"/>
  <c r="N395" i="6"/>
  <c r="M395" i="6"/>
  <c r="L395" i="6"/>
  <c r="K395" i="6"/>
  <c r="J395" i="6"/>
  <c r="I395" i="6"/>
  <c r="H395" i="6"/>
  <c r="G395" i="6"/>
  <c r="F395" i="6"/>
  <c r="E395" i="6"/>
  <c r="D395" i="6"/>
  <c r="C395" i="6"/>
  <c r="A395" i="6"/>
  <c r="AD394" i="6"/>
  <c r="AC394" i="6"/>
  <c r="AB394" i="6"/>
  <c r="AA394" i="6"/>
  <c r="Z394" i="6"/>
  <c r="Y394" i="6"/>
  <c r="X394" i="6"/>
  <c r="W394" i="6"/>
  <c r="V394" i="6"/>
  <c r="U394" i="6"/>
  <c r="T394" i="6"/>
  <c r="S394" i="6"/>
  <c r="R394" i="6"/>
  <c r="Q394" i="6"/>
  <c r="P394" i="6"/>
  <c r="O394" i="6"/>
  <c r="N394" i="6"/>
  <c r="M394" i="6"/>
  <c r="L394" i="6"/>
  <c r="K394" i="6"/>
  <c r="J394" i="6"/>
  <c r="I394" i="6"/>
  <c r="H394" i="6"/>
  <c r="G394" i="6"/>
  <c r="F394" i="6"/>
  <c r="E394" i="6"/>
  <c r="D394" i="6"/>
  <c r="C394" i="6"/>
  <c r="A394" i="6"/>
  <c r="AD393" i="6"/>
  <c r="AC393" i="6"/>
  <c r="AB393" i="6"/>
  <c r="AA393" i="6"/>
  <c r="Z393" i="6"/>
  <c r="Y393" i="6"/>
  <c r="X393" i="6"/>
  <c r="W393" i="6"/>
  <c r="V393" i="6"/>
  <c r="U393" i="6"/>
  <c r="T393" i="6"/>
  <c r="S393" i="6"/>
  <c r="R393" i="6"/>
  <c r="Q393" i="6"/>
  <c r="P393" i="6"/>
  <c r="O393" i="6"/>
  <c r="N393" i="6"/>
  <c r="M393" i="6"/>
  <c r="L393" i="6"/>
  <c r="K393" i="6"/>
  <c r="J393" i="6"/>
  <c r="I393" i="6"/>
  <c r="H393" i="6"/>
  <c r="G393" i="6"/>
  <c r="F393" i="6"/>
  <c r="E393" i="6"/>
  <c r="D393" i="6"/>
  <c r="C393" i="6"/>
  <c r="A393" i="6"/>
  <c r="AD391" i="6"/>
  <c r="AC391" i="6"/>
  <c r="AB391" i="6"/>
  <c r="AA391" i="6"/>
  <c r="Z391" i="6"/>
  <c r="Y391" i="6"/>
  <c r="X391" i="6"/>
  <c r="V391" i="6"/>
  <c r="T391" i="6"/>
  <c r="S391" i="6"/>
  <c r="R391" i="6"/>
  <c r="Q391" i="6"/>
  <c r="P391" i="6"/>
  <c r="N391" i="6"/>
  <c r="M391" i="6"/>
  <c r="K391" i="6"/>
  <c r="I391" i="6"/>
  <c r="G391" i="6"/>
  <c r="E391" i="6"/>
  <c r="C391" i="6"/>
  <c r="A391" i="6"/>
  <c r="E390" i="6"/>
  <c r="D390" i="6"/>
  <c r="C390" i="6"/>
  <c r="E389" i="6"/>
  <c r="D389" i="6"/>
  <c r="C389" i="6"/>
  <c r="AD386" i="6"/>
  <c r="AC386" i="6"/>
  <c r="AB386" i="6"/>
  <c r="AA386" i="6"/>
  <c r="Z386" i="6"/>
  <c r="Y386" i="6"/>
  <c r="X386" i="6"/>
  <c r="W386" i="6"/>
  <c r="U386" i="6"/>
  <c r="S386" i="6"/>
  <c r="P386" i="6"/>
  <c r="O386" i="6"/>
  <c r="M386" i="6"/>
  <c r="L386" i="6"/>
  <c r="J386" i="6"/>
  <c r="H386" i="6"/>
  <c r="F386" i="6"/>
  <c r="D386" i="6"/>
  <c r="B386" i="6"/>
  <c r="O385" i="6"/>
  <c r="M385" i="6"/>
  <c r="L385" i="6"/>
  <c r="J385" i="6"/>
  <c r="H385" i="6"/>
  <c r="F385" i="6"/>
  <c r="D385" i="6"/>
  <c r="B385" i="6"/>
  <c r="AD384" i="6"/>
  <c r="AC384" i="6"/>
  <c r="AB384" i="6"/>
  <c r="AA384" i="6"/>
  <c r="Z384" i="6"/>
  <c r="Y384" i="6"/>
  <c r="X384" i="6"/>
  <c r="W384" i="6"/>
  <c r="V384" i="6"/>
  <c r="U384" i="6"/>
  <c r="T384" i="6"/>
  <c r="S384" i="6"/>
  <c r="R384" i="6"/>
  <c r="Q384" i="6"/>
  <c r="P384" i="6"/>
  <c r="O384" i="6"/>
  <c r="N384" i="6"/>
  <c r="M384" i="6"/>
  <c r="L384" i="6"/>
  <c r="K384" i="6"/>
  <c r="J384" i="6"/>
  <c r="I384" i="6"/>
  <c r="H384" i="6"/>
  <c r="G384" i="6"/>
  <c r="F384" i="6"/>
  <c r="E384" i="6"/>
  <c r="D384" i="6"/>
  <c r="C384" i="6"/>
  <c r="B384" i="6"/>
  <c r="AD383" i="6"/>
  <c r="AC383" i="6"/>
  <c r="AB383" i="6"/>
  <c r="AA383" i="6"/>
  <c r="Z383" i="6"/>
  <c r="Y383" i="6"/>
  <c r="X383" i="6"/>
  <c r="W383" i="6"/>
  <c r="V383" i="6"/>
  <c r="U383" i="6"/>
  <c r="T383" i="6"/>
  <c r="S383" i="6"/>
  <c r="R383" i="6"/>
  <c r="Q383" i="6"/>
  <c r="P383" i="6"/>
  <c r="O383" i="6"/>
  <c r="N383" i="6"/>
  <c r="M383" i="6"/>
  <c r="L383" i="6"/>
  <c r="K383" i="6"/>
  <c r="J383" i="6"/>
  <c r="I383" i="6"/>
  <c r="H383" i="6"/>
  <c r="G383" i="6"/>
  <c r="F383" i="6"/>
  <c r="E383" i="6"/>
  <c r="D383" i="6"/>
  <c r="C383" i="6"/>
  <c r="A383" i="6"/>
  <c r="AD382" i="6"/>
  <c r="AC382" i="6"/>
  <c r="AB382" i="6"/>
  <c r="AA382" i="6"/>
  <c r="Z382" i="6"/>
  <c r="Y382" i="6"/>
  <c r="X382" i="6"/>
  <c r="W382" i="6"/>
  <c r="V382" i="6"/>
  <c r="U382" i="6"/>
  <c r="T382" i="6"/>
  <c r="S382" i="6"/>
  <c r="R382" i="6"/>
  <c r="Q382" i="6"/>
  <c r="P382" i="6"/>
  <c r="O382" i="6"/>
  <c r="N382" i="6"/>
  <c r="M382" i="6"/>
  <c r="L382" i="6"/>
  <c r="K382" i="6"/>
  <c r="J382" i="6"/>
  <c r="I382" i="6"/>
  <c r="H382" i="6"/>
  <c r="G382" i="6"/>
  <c r="F382" i="6"/>
  <c r="E382" i="6"/>
  <c r="D382" i="6"/>
  <c r="C382" i="6"/>
  <c r="A382" i="6"/>
  <c r="AD381" i="6"/>
  <c r="AC381" i="6"/>
  <c r="AB381" i="6"/>
  <c r="AA381" i="6"/>
  <c r="Z381" i="6"/>
  <c r="Y381" i="6"/>
  <c r="X381" i="6"/>
  <c r="W381" i="6"/>
  <c r="V381" i="6"/>
  <c r="U381" i="6"/>
  <c r="T381" i="6"/>
  <c r="S381" i="6"/>
  <c r="R381" i="6"/>
  <c r="Q381" i="6"/>
  <c r="P381" i="6"/>
  <c r="O381" i="6"/>
  <c r="N381" i="6"/>
  <c r="M381" i="6"/>
  <c r="L381" i="6"/>
  <c r="K381" i="6"/>
  <c r="J381" i="6"/>
  <c r="I381" i="6"/>
  <c r="H381" i="6"/>
  <c r="G381" i="6"/>
  <c r="F381" i="6"/>
  <c r="E381" i="6"/>
  <c r="D381" i="6"/>
  <c r="C381" i="6"/>
  <c r="A381" i="6"/>
  <c r="AD380" i="6"/>
  <c r="AC380" i="6"/>
  <c r="AB380" i="6"/>
  <c r="AA380" i="6"/>
  <c r="Z380" i="6"/>
  <c r="Y380" i="6"/>
  <c r="X380" i="6"/>
  <c r="W380" i="6"/>
  <c r="V380" i="6"/>
  <c r="U380" i="6"/>
  <c r="T380" i="6"/>
  <c r="S380" i="6"/>
  <c r="R380" i="6"/>
  <c r="Q380" i="6"/>
  <c r="P380" i="6"/>
  <c r="O380" i="6"/>
  <c r="N380" i="6"/>
  <c r="M380" i="6"/>
  <c r="L380" i="6"/>
  <c r="K380" i="6"/>
  <c r="J380" i="6"/>
  <c r="I380" i="6"/>
  <c r="H380" i="6"/>
  <c r="G380" i="6"/>
  <c r="F380" i="6"/>
  <c r="E380" i="6"/>
  <c r="D380" i="6"/>
  <c r="C380" i="6"/>
  <c r="A380" i="6"/>
  <c r="AD379" i="6"/>
  <c r="AC379" i="6"/>
  <c r="AB379" i="6"/>
  <c r="AA379" i="6"/>
  <c r="Z379" i="6"/>
  <c r="Y379" i="6"/>
  <c r="X379" i="6"/>
  <c r="W379" i="6"/>
  <c r="V379" i="6"/>
  <c r="U379" i="6"/>
  <c r="T379" i="6"/>
  <c r="S379" i="6"/>
  <c r="R379" i="6"/>
  <c r="Q379" i="6"/>
  <c r="P379" i="6"/>
  <c r="O379" i="6"/>
  <c r="N379" i="6"/>
  <c r="M379" i="6"/>
  <c r="L379" i="6"/>
  <c r="K379" i="6"/>
  <c r="J379" i="6"/>
  <c r="I379" i="6"/>
  <c r="H379" i="6"/>
  <c r="G379" i="6"/>
  <c r="F379" i="6"/>
  <c r="E379" i="6"/>
  <c r="D379" i="6"/>
  <c r="C379" i="6"/>
  <c r="A379" i="6"/>
  <c r="AD377" i="6"/>
  <c r="AC377" i="6"/>
  <c r="AB377" i="6"/>
  <c r="AA377" i="6"/>
  <c r="Z377" i="6"/>
  <c r="Y377" i="6"/>
  <c r="X377" i="6"/>
  <c r="V377" i="6"/>
  <c r="T377" i="6"/>
  <c r="S377" i="6"/>
  <c r="R377" i="6"/>
  <c r="Q377" i="6"/>
  <c r="P377" i="6"/>
  <c r="N377" i="6"/>
  <c r="M377" i="6"/>
  <c r="K377" i="6"/>
  <c r="I377" i="6"/>
  <c r="G377" i="6"/>
  <c r="E377" i="6"/>
  <c r="C377" i="6"/>
  <c r="A377" i="6"/>
  <c r="E376" i="6"/>
  <c r="D376" i="6"/>
  <c r="C376" i="6"/>
  <c r="E375" i="6"/>
  <c r="D375" i="6"/>
  <c r="C375" i="6"/>
  <c r="AD372" i="6"/>
  <c r="AC372" i="6"/>
  <c r="AA372" i="6"/>
  <c r="Z372" i="6"/>
  <c r="Y372" i="6"/>
  <c r="X372" i="6"/>
  <c r="W372" i="6"/>
  <c r="V372" i="6"/>
  <c r="S372" i="6"/>
  <c r="P372" i="6"/>
  <c r="O372" i="6"/>
  <c r="M372" i="6"/>
  <c r="L372" i="6"/>
  <c r="J372" i="6"/>
  <c r="H372" i="6"/>
  <c r="F372" i="6"/>
  <c r="E372" i="6"/>
  <c r="D372" i="6"/>
  <c r="B372" i="6"/>
  <c r="O371" i="6"/>
  <c r="L371" i="6"/>
  <c r="J371" i="6"/>
  <c r="H371" i="6"/>
  <c r="F371" i="6"/>
  <c r="D371" i="6"/>
  <c r="B371" i="6"/>
  <c r="AD370" i="6"/>
  <c r="AC370" i="6"/>
  <c r="AB370" i="6"/>
  <c r="AA370" i="6"/>
  <c r="Z370" i="6"/>
  <c r="Y370" i="6"/>
  <c r="X370" i="6"/>
  <c r="W370" i="6"/>
  <c r="V370" i="6"/>
  <c r="U370" i="6"/>
  <c r="T370" i="6"/>
  <c r="S370" i="6"/>
  <c r="R370" i="6"/>
  <c r="Q370" i="6"/>
  <c r="P370" i="6"/>
  <c r="O370" i="6"/>
  <c r="N370" i="6"/>
  <c r="M370" i="6"/>
  <c r="L370" i="6"/>
  <c r="K370" i="6"/>
  <c r="J370" i="6"/>
  <c r="I370" i="6"/>
  <c r="H370" i="6"/>
  <c r="G370" i="6"/>
  <c r="F370" i="6"/>
  <c r="E370" i="6"/>
  <c r="D370" i="6"/>
  <c r="C370" i="6"/>
  <c r="B370" i="6"/>
  <c r="AD369" i="6"/>
  <c r="AC369" i="6"/>
  <c r="AB369" i="6"/>
  <c r="AA369" i="6"/>
  <c r="Z369" i="6"/>
  <c r="Y369" i="6"/>
  <c r="X369" i="6"/>
  <c r="W369" i="6"/>
  <c r="V369" i="6"/>
  <c r="U369" i="6"/>
  <c r="T369" i="6"/>
  <c r="S369" i="6"/>
  <c r="R369" i="6"/>
  <c r="Q369" i="6"/>
  <c r="P369" i="6"/>
  <c r="O369" i="6"/>
  <c r="N369" i="6"/>
  <c r="M369" i="6"/>
  <c r="L369" i="6"/>
  <c r="K369" i="6"/>
  <c r="J369" i="6"/>
  <c r="I369" i="6"/>
  <c r="H369" i="6"/>
  <c r="G369" i="6"/>
  <c r="F369" i="6"/>
  <c r="E369" i="6"/>
  <c r="D369" i="6"/>
  <c r="C369" i="6"/>
  <c r="A369" i="6"/>
  <c r="AD368" i="6"/>
  <c r="AC368" i="6"/>
  <c r="AB368" i="6"/>
  <c r="AA368" i="6"/>
  <c r="Z368" i="6"/>
  <c r="Y368" i="6"/>
  <c r="X368" i="6"/>
  <c r="W368" i="6"/>
  <c r="V368" i="6"/>
  <c r="U368" i="6"/>
  <c r="T368" i="6"/>
  <c r="S368" i="6"/>
  <c r="R368" i="6"/>
  <c r="Q368" i="6"/>
  <c r="P368" i="6"/>
  <c r="O368" i="6"/>
  <c r="N368" i="6"/>
  <c r="M368" i="6"/>
  <c r="L368" i="6"/>
  <c r="K368" i="6"/>
  <c r="J368" i="6"/>
  <c r="I368" i="6"/>
  <c r="H368" i="6"/>
  <c r="G368" i="6"/>
  <c r="F368" i="6"/>
  <c r="E368" i="6"/>
  <c r="D368" i="6"/>
  <c r="C368" i="6"/>
  <c r="A368" i="6"/>
  <c r="AD367" i="6"/>
  <c r="AC367" i="6"/>
  <c r="AB367" i="6"/>
  <c r="AA367" i="6"/>
  <c r="Z367" i="6"/>
  <c r="Y367" i="6"/>
  <c r="X367" i="6"/>
  <c r="W367" i="6"/>
  <c r="V367" i="6"/>
  <c r="U367" i="6"/>
  <c r="T367" i="6"/>
  <c r="S367" i="6"/>
  <c r="R367" i="6"/>
  <c r="Q367" i="6"/>
  <c r="P367" i="6"/>
  <c r="O367" i="6"/>
  <c r="N367" i="6"/>
  <c r="M367" i="6"/>
  <c r="L367" i="6"/>
  <c r="K367" i="6"/>
  <c r="J367" i="6"/>
  <c r="I367" i="6"/>
  <c r="H367" i="6"/>
  <c r="G367" i="6"/>
  <c r="F367" i="6"/>
  <c r="E367" i="6"/>
  <c r="D367" i="6"/>
  <c r="C367" i="6"/>
  <c r="A367" i="6"/>
  <c r="AD366" i="6"/>
  <c r="AC366" i="6"/>
  <c r="AB366" i="6"/>
  <c r="AA366" i="6"/>
  <c r="Z366" i="6"/>
  <c r="Y366" i="6"/>
  <c r="X366" i="6"/>
  <c r="W366" i="6"/>
  <c r="V366" i="6"/>
  <c r="U366" i="6"/>
  <c r="T366" i="6"/>
  <c r="S366" i="6"/>
  <c r="R366" i="6"/>
  <c r="Q366" i="6"/>
  <c r="P366" i="6"/>
  <c r="O366" i="6"/>
  <c r="N366" i="6"/>
  <c r="M366" i="6"/>
  <c r="L366" i="6"/>
  <c r="K366" i="6"/>
  <c r="J366" i="6"/>
  <c r="I366" i="6"/>
  <c r="H366" i="6"/>
  <c r="G366" i="6"/>
  <c r="F366" i="6"/>
  <c r="E366" i="6"/>
  <c r="D366" i="6"/>
  <c r="C366" i="6"/>
  <c r="A366" i="6"/>
  <c r="AD365" i="6"/>
  <c r="AC365" i="6"/>
  <c r="AB365" i="6"/>
  <c r="AA365" i="6"/>
  <c r="Z365" i="6"/>
  <c r="Y365" i="6"/>
  <c r="X365" i="6"/>
  <c r="W365" i="6"/>
  <c r="V365" i="6"/>
  <c r="U365" i="6"/>
  <c r="T365" i="6"/>
  <c r="S365" i="6"/>
  <c r="R365" i="6"/>
  <c r="Q365" i="6"/>
  <c r="P365" i="6"/>
  <c r="O365" i="6"/>
  <c r="N365" i="6"/>
  <c r="M365" i="6"/>
  <c r="L365" i="6"/>
  <c r="K365" i="6"/>
  <c r="J365" i="6"/>
  <c r="I365" i="6"/>
  <c r="H365" i="6"/>
  <c r="G365" i="6"/>
  <c r="F365" i="6"/>
  <c r="E365" i="6"/>
  <c r="D365" i="6"/>
  <c r="C365" i="6"/>
  <c r="A365" i="6"/>
  <c r="AD364" i="6"/>
  <c r="AC364" i="6"/>
  <c r="AB364" i="6"/>
  <c r="AA364" i="6"/>
  <c r="Z364" i="6"/>
  <c r="Y364" i="6"/>
  <c r="X364" i="6"/>
  <c r="W364" i="6"/>
  <c r="V364" i="6"/>
  <c r="U364" i="6"/>
  <c r="T364" i="6"/>
  <c r="S364" i="6"/>
  <c r="R364" i="6"/>
  <c r="Q364" i="6"/>
  <c r="P364" i="6"/>
  <c r="O364" i="6"/>
  <c r="N364" i="6"/>
  <c r="M364" i="6"/>
  <c r="L364" i="6"/>
  <c r="K364" i="6"/>
  <c r="J364" i="6"/>
  <c r="I364" i="6"/>
  <c r="H364" i="6"/>
  <c r="G364" i="6"/>
  <c r="F364" i="6"/>
  <c r="E364" i="6"/>
  <c r="D364" i="6"/>
  <c r="C364" i="6"/>
  <c r="B364" i="6"/>
  <c r="A364" i="6"/>
  <c r="AD363" i="6"/>
  <c r="AC363" i="6"/>
  <c r="AB363" i="6"/>
  <c r="AA363" i="6"/>
  <c r="Z363" i="6"/>
  <c r="Y363" i="6"/>
  <c r="X363" i="6"/>
  <c r="W363" i="6"/>
  <c r="V363" i="6"/>
  <c r="U363" i="6"/>
  <c r="T363" i="6"/>
  <c r="S363" i="6"/>
  <c r="R363" i="6"/>
  <c r="Q363" i="6"/>
  <c r="P363" i="6"/>
  <c r="O363" i="6"/>
  <c r="N363" i="6"/>
  <c r="M363" i="6"/>
  <c r="L363" i="6"/>
  <c r="K363" i="6"/>
  <c r="J363" i="6"/>
  <c r="I363" i="6"/>
  <c r="H363" i="6"/>
  <c r="G363" i="6"/>
  <c r="F363" i="6"/>
  <c r="E363" i="6"/>
  <c r="D363" i="6"/>
  <c r="C363" i="6"/>
  <c r="AD362" i="6"/>
  <c r="AC362" i="6"/>
  <c r="AB362" i="6"/>
  <c r="AA362" i="6"/>
  <c r="Z362" i="6"/>
  <c r="Y362" i="6"/>
  <c r="X362" i="6"/>
  <c r="V362" i="6"/>
  <c r="T362" i="6"/>
  <c r="S362" i="6"/>
  <c r="R362" i="6"/>
  <c r="Q362" i="6"/>
  <c r="P362" i="6"/>
  <c r="N362" i="6"/>
  <c r="M362" i="6"/>
  <c r="K362" i="6"/>
  <c r="I362" i="6"/>
  <c r="G362" i="6"/>
  <c r="E362" i="6"/>
  <c r="C362" i="6"/>
  <c r="A362" i="6"/>
  <c r="E361" i="6"/>
  <c r="D361" i="6"/>
  <c r="C361" i="6"/>
  <c r="E360" i="6"/>
  <c r="D360" i="6"/>
  <c r="C360" i="6"/>
  <c r="AD357" i="6"/>
  <c r="AC357" i="6"/>
  <c r="AB357" i="6"/>
  <c r="AA357" i="6"/>
  <c r="Z357" i="6"/>
  <c r="Y357" i="6"/>
  <c r="X357" i="6"/>
  <c r="W357" i="6"/>
  <c r="S357" i="6"/>
  <c r="R357" i="6"/>
  <c r="Q357" i="6"/>
  <c r="P357" i="6"/>
  <c r="O357" i="6"/>
  <c r="N357" i="6"/>
  <c r="M357" i="6"/>
  <c r="L357" i="6"/>
  <c r="J357" i="6"/>
  <c r="H357" i="6"/>
  <c r="F357" i="6"/>
  <c r="D357" i="6"/>
  <c r="B357" i="6"/>
  <c r="W356" i="6"/>
  <c r="O356" i="6"/>
  <c r="N356" i="6"/>
  <c r="L356" i="6"/>
  <c r="H356" i="6"/>
  <c r="F356" i="6"/>
  <c r="D356" i="6"/>
  <c r="B356" i="6"/>
  <c r="AD355" i="6"/>
  <c r="AC355" i="6"/>
  <c r="AB355" i="6"/>
  <c r="AA355" i="6"/>
  <c r="Z355" i="6"/>
  <c r="Y355" i="6"/>
  <c r="X355" i="6"/>
  <c r="W355" i="6"/>
  <c r="V355" i="6"/>
  <c r="U355" i="6"/>
  <c r="T355" i="6"/>
  <c r="S355" i="6"/>
  <c r="R355" i="6"/>
  <c r="Q355" i="6"/>
  <c r="P355" i="6"/>
  <c r="O355" i="6"/>
  <c r="N355" i="6"/>
  <c r="M355" i="6"/>
  <c r="L355" i="6"/>
  <c r="K355" i="6"/>
  <c r="J355" i="6"/>
  <c r="I355" i="6"/>
  <c r="H355" i="6"/>
  <c r="G355" i="6"/>
  <c r="F355" i="6"/>
  <c r="E355" i="6"/>
  <c r="D355" i="6"/>
  <c r="C355" i="6"/>
  <c r="B355" i="6"/>
  <c r="AD354" i="6"/>
  <c r="AC354" i="6"/>
  <c r="AB354" i="6"/>
  <c r="AA354" i="6"/>
  <c r="Z354" i="6"/>
  <c r="Y354" i="6"/>
  <c r="X354" i="6"/>
  <c r="W354" i="6"/>
  <c r="V354" i="6"/>
  <c r="U354" i="6"/>
  <c r="T354" i="6"/>
  <c r="S354" i="6"/>
  <c r="R354" i="6"/>
  <c r="Q354" i="6"/>
  <c r="P354" i="6"/>
  <c r="O354" i="6"/>
  <c r="N354" i="6"/>
  <c r="M354" i="6"/>
  <c r="L354" i="6"/>
  <c r="K354" i="6"/>
  <c r="J354" i="6"/>
  <c r="I354" i="6"/>
  <c r="H354" i="6"/>
  <c r="G354" i="6"/>
  <c r="F354" i="6"/>
  <c r="E354" i="6"/>
  <c r="D354" i="6"/>
  <c r="C354" i="6"/>
  <c r="A354" i="6"/>
  <c r="AD353" i="6"/>
  <c r="AC353" i="6"/>
  <c r="AB353" i="6"/>
  <c r="AA353" i="6"/>
  <c r="Z353" i="6"/>
  <c r="Y353" i="6"/>
  <c r="X353" i="6"/>
  <c r="W353" i="6"/>
  <c r="V353" i="6"/>
  <c r="U353" i="6"/>
  <c r="T353" i="6"/>
  <c r="S353" i="6"/>
  <c r="R353" i="6"/>
  <c r="Q353" i="6"/>
  <c r="P353" i="6"/>
  <c r="O353" i="6"/>
  <c r="N353" i="6"/>
  <c r="M353" i="6"/>
  <c r="L353" i="6"/>
  <c r="K353" i="6"/>
  <c r="J353" i="6"/>
  <c r="I353" i="6"/>
  <c r="H353" i="6"/>
  <c r="G353" i="6"/>
  <c r="F353" i="6"/>
  <c r="E353" i="6"/>
  <c r="D353" i="6"/>
  <c r="C353" i="6"/>
  <c r="A353" i="6"/>
  <c r="AD352" i="6"/>
  <c r="AC352" i="6"/>
  <c r="AB352" i="6"/>
  <c r="AA352" i="6"/>
  <c r="Z352" i="6"/>
  <c r="Y352" i="6"/>
  <c r="X352" i="6"/>
  <c r="W352" i="6"/>
  <c r="V352" i="6"/>
  <c r="U352" i="6"/>
  <c r="T352" i="6"/>
  <c r="S352" i="6"/>
  <c r="R352" i="6"/>
  <c r="Q352" i="6"/>
  <c r="P352" i="6"/>
  <c r="O352" i="6"/>
  <c r="N352" i="6"/>
  <c r="M352" i="6"/>
  <c r="L352" i="6"/>
  <c r="K352" i="6"/>
  <c r="J352" i="6"/>
  <c r="I352" i="6"/>
  <c r="H352" i="6"/>
  <c r="G352" i="6"/>
  <c r="F352" i="6"/>
  <c r="E352" i="6"/>
  <c r="D352" i="6"/>
  <c r="C352" i="6"/>
  <c r="A352" i="6"/>
  <c r="AD351" i="6"/>
  <c r="AC351" i="6"/>
  <c r="AB351" i="6"/>
  <c r="AA351" i="6"/>
  <c r="Z351" i="6"/>
  <c r="Y351" i="6"/>
  <c r="X351" i="6"/>
  <c r="W351" i="6"/>
  <c r="V351" i="6"/>
  <c r="U351" i="6"/>
  <c r="T351" i="6"/>
  <c r="S351" i="6"/>
  <c r="R351" i="6"/>
  <c r="Q351" i="6"/>
  <c r="P351" i="6"/>
  <c r="O351" i="6"/>
  <c r="N351" i="6"/>
  <c r="M351" i="6"/>
  <c r="L351" i="6"/>
  <c r="K351" i="6"/>
  <c r="J351" i="6"/>
  <c r="I351" i="6"/>
  <c r="H351" i="6"/>
  <c r="G351" i="6"/>
  <c r="F351" i="6"/>
  <c r="E351" i="6"/>
  <c r="D351" i="6"/>
  <c r="C351" i="6"/>
  <c r="A351" i="6"/>
  <c r="AD350" i="6"/>
  <c r="AC350" i="6"/>
  <c r="AB350" i="6"/>
  <c r="AA350" i="6"/>
  <c r="Z350" i="6"/>
  <c r="Y350" i="6"/>
  <c r="X350" i="6"/>
  <c r="W350" i="6"/>
  <c r="V350" i="6"/>
  <c r="U350" i="6"/>
  <c r="T350" i="6"/>
  <c r="S350" i="6"/>
  <c r="R350" i="6"/>
  <c r="Q350" i="6"/>
  <c r="P350" i="6"/>
  <c r="O350" i="6"/>
  <c r="N350" i="6"/>
  <c r="M350" i="6"/>
  <c r="L350" i="6"/>
  <c r="K350" i="6"/>
  <c r="J350" i="6"/>
  <c r="I350" i="6"/>
  <c r="H350" i="6"/>
  <c r="G350" i="6"/>
  <c r="F350" i="6"/>
  <c r="E350" i="6"/>
  <c r="D350" i="6"/>
  <c r="C350" i="6"/>
  <c r="A350" i="6"/>
  <c r="AD349" i="6"/>
  <c r="AC349" i="6"/>
  <c r="AB349" i="6"/>
  <c r="AA349" i="6"/>
  <c r="Z349" i="6"/>
  <c r="Y349" i="6"/>
  <c r="X349" i="6"/>
  <c r="W349" i="6"/>
  <c r="V349" i="6"/>
  <c r="U349" i="6"/>
  <c r="T349" i="6"/>
  <c r="S349" i="6"/>
  <c r="R349" i="6"/>
  <c r="Q349" i="6"/>
  <c r="P349" i="6"/>
  <c r="O349" i="6"/>
  <c r="N349" i="6"/>
  <c r="M349" i="6"/>
  <c r="L349" i="6"/>
  <c r="K349" i="6"/>
  <c r="J349" i="6"/>
  <c r="I349" i="6"/>
  <c r="H349" i="6"/>
  <c r="G349" i="6"/>
  <c r="F349" i="6"/>
  <c r="E349" i="6"/>
  <c r="D349" i="6"/>
  <c r="C349" i="6"/>
  <c r="A349" i="6"/>
  <c r="AD348" i="6"/>
  <c r="AC348" i="6"/>
  <c r="AB348" i="6"/>
  <c r="AA348" i="6"/>
  <c r="Z348" i="6"/>
  <c r="Y348" i="6"/>
  <c r="X348" i="6"/>
  <c r="W348" i="6"/>
  <c r="V348" i="6"/>
  <c r="U348" i="6"/>
  <c r="T348" i="6"/>
  <c r="S348" i="6"/>
  <c r="R348" i="6"/>
  <c r="Q348" i="6"/>
  <c r="P348" i="6"/>
  <c r="O348" i="6"/>
  <c r="N348" i="6"/>
  <c r="M348" i="6"/>
  <c r="L348" i="6"/>
  <c r="K348" i="6"/>
  <c r="J348" i="6"/>
  <c r="I348" i="6"/>
  <c r="H348" i="6"/>
  <c r="G348" i="6"/>
  <c r="F348" i="6"/>
  <c r="E348" i="6"/>
  <c r="D348" i="6"/>
  <c r="C348" i="6"/>
  <c r="A348" i="6"/>
  <c r="AD346" i="6"/>
  <c r="AC346" i="6"/>
  <c r="AB346" i="6"/>
  <c r="AA346" i="6"/>
  <c r="Z346" i="6"/>
  <c r="Y346" i="6"/>
  <c r="X346" i="6"/>
  <c r="V346" i="6"/>
  <c r="T346" i="6"/>
  <c r="S346" i="6"/>
  <c r="R346" i="6"/>
  <c r="Q346" i="6"/>
  <c r="P346" i="6"/>
  <c r="N346" i="6"/>
  <c r="M346" i="6"/>
  <c r="K346" i="6"/>
  <c r="I346" i="6"/>
  <c r="G346" i="6"/>
  <c r="E346" i="6"/>
  <c r="C346" i="6"/>
  <c r="A346" i="6"/>
  <c r="E345" i="6"/>
  <c r="D345" i="6"/>
  <c r="C345" i="6"/>
  <c r="E344" i="6"/>
  <c r="D344" i="6"/>
  <c r="C344" i="6"/>
  <c r="AD341" i="6"/>
  <c r="AC341" i="6"/>
  <c r="AB341" i="6"/>
  <c r="AA341" i="6"/>
  <c r="Z341" i="6"/>
  <c r="Y341" i="6"/>
  <c r="X341" i="6"/>
  <c r="W341" i="6"/>
  <c r="U341" i="6"/>
  <c r="S341" i="6"/>
  <c r="R341" i="6"/>
  <c r="Q341" i="6"/>
  <c r="O341" i="6"/>
  <c r="M341" i="6"/>
  <c r="L341" i="6"/>
  <c r="J341" i="6"/>
  <c r="H341" i="6"/>
  <c r="F341" i="6"/>
  <c r="D341" i="6"/>
  <c r="B341" i="6"/>
  <c r="O340" i="6"/>
  <c r="L340" i="6"/>
  <c r="H340" i="6"/>
  <c r="F340" i="6"/>
  <c r="D340" i="6"/>
  <c r="B340" i="6"/>
  <c r="AD339" i="6"/>
  <c r="AC339" i="6"/>
  <c r="AB339" i="6"/>
  <c r="AA339" i="6"/>
  <c r="Z339" i="6"/>
  <c r="Y339" i="6"/>
  <c r="X339" i="6"/>
  <c r="W339" i="6"/>
  <c r="V339" i="6"/>
  <c r="U339" i="6"/>
  <c r="T339" i="6"/>
  <c r="S339" i="6"/>
  <c r="R339" i="6"/>
  <c r="Q339" i="6"/>
  <c r="P339" i="6"/>
  <c r="O339" i="6"/>
  <c r="N339" i="6"/>
  <c r="M339" i="6"/>
  <c r="L339" i="6"/>
  <c r="K339" i="6"/>
  <c r="J339" i="6"/>
  <c r="I339" i="6"/>
  <c r="H339" i="6"/>
  <c r="G339" i="6"/>
  <c r="F339" i="6"/>
  <c r="E339" i="6"/>
  <c r="D339" i="6"/>
  <c r="C339" i="6"/>
  <c r="B339" i="6"/>
  <c r="AD338" i="6"/>
  <c r="AC338" i="6"/>
  <c r="AB338" i="6"/>
  <c r="AA338" i="6"/>
  <c r="Z338" i="6"/>
  <c r="Y338" i="6"/>
  <c r="X338" i="6"/>
  <c r="W338" i="6"/>
  <c r="V338" i="6"/>
  <c r="U338" i="6"/>
  <c r="T338" i="6"/>
  <c r="S338" i="6"/>
  <c r="R338" i="6"/>
  <c r="Q338" i="6"/>
  <c r="P338" i="6"/>
  <c r="O338" i="6"/>
  <c r="N338" i="6"/>
  <c r="M338" i="6"/>
  <c r="L338" i="6"/>
  <c r="K338" i="6"/>
  <c r="J338" i="6"/>
  <c r="I338" i="6"/>
  <c r="H338" i="6"/>
  <c r="G338" i="6"/>
  <c r="F338" i="6"/>
  <c r="E338" i="6"/>
  <c r="D338" i="6"/>
  <c r="C338" i="6"/>
  <c r="A338" i="6"/>
  <c r="AD337" i="6"/>
  <c r="AC337" i="6"/>
  <c r="AB337" i="6"/>
  <c r="AA337" i="6"/>
  <c r="Z337" i="6"/>
  <c r="Y337" i="6"/>
  <c r="X337" i="6"/>
  <c r="W337" i="6"/>
  <c r="V337" i="6"/>
  <c r="U337" i="6"/>
  <c r="T337" i="6"/>
  <c r="S337" i="6"/>
  <c r="R337" i="6"/>
  <c r="Q337" i="6"/>
  <c r="P337" i="6"/>
  <c r="O337" i="6"/>
  <c r="N337" i="6"/>
  <c r="M337" i="6"/>
  <c r="L337" i="6"/>
  <c r="K337" i="6"/>
  <c r="J337" i="6"/>
  <c r="I337" i="6"/>
  <c r="H337" i="6"/>
  <c r="G337" i="6"/>
  <c r="F337" i="6"/>
  <c r="E337" i="6"/>
  <c r="D337" i="6"/>
  <c r="C337" i="6"/>
  <c r="A337" i="6"/>
  <c r="AD336" i="6"/>
  <c r="AC336" i="6"/>
  <c r="AB336" i="6"/>
  <c r="AA336" i="6"/>
  <c r="Z336" i="6"/>
  <c r="Y336" i="6"/>
  <c r="X336" i="6"/>
  <c r="W336" i="6"/>
  <c r="V336" i="6"/>
  <c r="U336" i="6"/>
  <c r="T336" i="6"/>
  <c r="S336" i="6"/>
  <c r="R336" i="6"/>
  <c r="Q336" i="6"/>
  <c r="P336" i="6"/>
  <c r="O336" i="6"/>
  <c r="N336" i="6"/>
  <c r="M336" i="6"/>
  <c r="L336" i="6"/>
  <c r="K336" i="6"/>
  <c r="J336" i="6"/>
  <c r="I336" i="6"/>
  <c r="H336" i="6"/>
  <c r="G336" i="6"/>
  <c r="F336" i="6"/>
  <c r="E336" i="6"/>
  <c r="D336" i="6"/>
  <c r="C336" i="6"/>
  <c r="A336" i="6"/>
  <c r="AD335" i="6"/>
  <c r="AC335" i="6"/>
  <c r="AB335" i="6"/>
  <c r="AA335" i="6"/>
  <c r="Z335" i="6"/>
  <c r="Y335" i="6"/>
  <c r="X335" i="6"/>
  <c r="W335" i="6"/>
  <c r="V335" i="6"/>
  <c r="U335" i="6"/>
  <c r="T335" i="6"/>
  <c r="S335" i="6"/>
  <c r="R335" i="6"/>
  <c r="Q335" i="6"/>
  <c r="P335" i="6"/>
  <c r="O335" i="6"/>
  <c r="N335" i="6"/>
  <c r="M335" i="6"/>
  <c r="L335" i="6"/>
  <c r="K335" i="6"/>
  <c r="J335" i="6"/>
  <c r="I335" i="6"/>
  <c r="H335" i="6"/>
  <c r="G335" i="6"/>
  <c r="F335" i="6"/>
  <c r="E335" i="6"/>
  <c r="D335" i="6"/>
  <c r="C335" i="6"/>
  <c r="A335" i="6"/>
  <c r="AD334" i="6"/>
  <c r="AC334" i="6"/>
  <c r="AB334" i="6"/>
  <c r="AA334" i="6"/>
  <c r="Z334" i="6"/>
  <c r="Y334" i="6"/>
  <c r="X334" i="6"/>
  <c r="W334" i="6"/>
  <c r="V334" i="6"/>
  <c r="U334" i="6"/>
  <c r="T334" i="6"/>
  <c r="S334" i="6"/>
  <c r="R334" i="6"/>
  <c r="Q334" i="6"/>
  <c r="P334" i="6"/>
  <c r="O334" i="6"/>
  <c r="N334" i="6"/>
  <c r="M334" i="6"/>
  <c r="L334" i="6"/>
  <c r="K334" i="6"/>
  <c r="J334" i="6"/>
  <c r="I334" i="6"/>
  <c r="H334" i="6"/>
  <c r="G334" i="6"/>
  <c r="F334" i="6"/>
  <c r="E334" i="6"/>
  <c r="D334" i="6"/>
  <c r="C334" i="6"/>
  <c r="A334" i="6"/>
  <c r="AD333" i="6"/>
  <c r="AC333" i="6"/>
  <c r="AB333" i="6"/>
  <c r="AA333" i="6"/>
  <c r="Z333" i="6"/>
  <c r="Y333" i="6"/>
  <c r="X333" i="6"/>
  <c r="W333" i="6"/>
  <c r="V333" i="6"/>
  <c r="U333" i="6"/>
  <c r="T333" i="6"/>
  <c r="S333" i="6"/>
  <c r="R333" i="6"/>
  <c r="Q333" i="6"/>
  <c r="P333" i="6"/>
  <c r="O333" i="6"/>
  <c r="N333" i="6"/>
  <c r="M333" i="6"/>
  <c r="L333" i="6"/>
  <c r="K333" i="6"/>
  <c r="J333" i="6"/>
  <c r="I333" i="6"/>
  <c r="H333" i="6"/>
  <c r="G333" i="6"/>
  <c r="F333" i="6"/>
  <c r="E333" i="6"/>
  <c r="D333" i="6"/>
  <c r="C333" i="6"/>
  <c r="A333" i="6"/>
  <c r="AD332" i="6"/>
  <c r="AC332" i="6"/>
  <c r="AB332" i="6"/>
  <c r="AA332" i="6"/>
  <c r="Z332" i="6"/>
  <c r="Y332" i="6"/>
  <c r="X332" i="6"/>
  <c r="W332" i="6"/>
  <c r="V332" i="6"/>
  <c r="U332" i="6"/>
  <c r="T332" i="6"/>
  <c r="S332" i="6"/>
  <c r="R332" i="6"/>
  <c r="Q332" i="6"/>
  <c r="P332" i="6"/>
  <c r="O332" i="6"/>
  <c r="N332" i="6"/>
  <c r="M332" i="6"/>
  <c r="L332" i="6"/>
  <c r="K332" i="6"/>
  <c r="J332" i="6"/>
  <c r="I332" i="6"/>
  <c r="H332" i="6"/>
  <c r="G332" i="6"/>
  <c r="F332" i="6"/>
  <c r="E332" i="6"/>
  <c r="D332" i="6"/>
  <c r="C332" i="6"/>
  <c r="B332" i="6"/>
  <c r="A332" i="6"/>
  <c r="AD331" i="6"/>
  <c r="AC331" i="6"/>
  <c r="AB331" i="6"/>
  <c r="AA331" i="6"/>
  <c r="Z331" i="6"/>
  <c r="Y331" i="6"/>
  <c r="X331" i="6"/>
  <c r="V331" i="6"/>
  <c r="T331" i="6"/>
  <c r="S331" i="6"/>
  <c r="R331" i="6"/>
  <c r="Q331" i="6"/>
  <c r="P331" i="6"/>
  <c r="N331" i="6"/>
  <c r="M331" i="6"/>
  <c r="K331" i="6"/>
  <c r="I331" i="6"/>
  <c r="G331" i="6"/>
  <c r="E331" i="6"/>
  <c r="C331" i="6"/>
  <c r="A331" i="6"/>
  <c r="AD330" i="6"/>
  <c r="AC330" i="6"/>
  <c r="AB330" i="6"/>
  <c r="AA330" i="6"/>
  <c r="Z330" i="6"/>
  <c r="Y330" i="6"/>
  <c r="X330" i="6"/>
  <c r="W330" i="6"/>
  <c r="V330" i="6"/>
  <c r="U330" i="6"/>
  <c r="T330" i="6"/>
  <c r="S330" i="6"/>
  <c r="R330" i="6"/>
  <c r="Q330" i="6"/>
  <c r="P330" i="6"/>
  <c r="O330" i="6"/>
  <c r="N330" i="6"/>
  <c r="M330" i="6"/>
  <c r="L330" i="6"/>
  <c r="K330" i="6"/>
  <c r="J330" i="6"/>
  <c r="I330" i="6"/>
  <c r="H330" i="6"/>
  <c r="G330" i="6"/>
  <c r="F330" i="6"/>
  <c r="E330" i="6"/>
  <c r="D330" i="6"/>
  <c r="C330" i="6"/>
  <c r="AD329" i="6"/>
  <c r="AC329" i="6"/>
  <c r="AB329" i="6"/>
  <c r="AA329" i="6"/>
  <c r="Z329" i="6"/>
  <c r="Y329" i="6"/>
  <c r="X329" i="6"/>
  <c r="W329" i="6"/>
  <c r="V329" i="6"/>
  <c r="U329" i="6"/>
  <c r="T329" i="6"/>
  <c r="S329" i="6"/>
  <c r="R329" i="6"/>
  <c r="Q329" i="6"/>
  <c r="P329" i="6"/>
  <c r="O329" i="6"/>
  <c r="N329" i="6"/>
  <c r="M329" i="6"/>
  <c r="L329" i="6"/>
  <c r="K329" i="6"/>
  <c r="J329" i="6"/>
  <c r="I329" i="6"/>
  <c r="H329" i="6"/>
  <c r="G329" i="6"/>
  <c r="F329" i="6"/>
  <c r="E329" i="6"/>
  <c r="D329" i="6"/>
  <c r="C329" i="6"/>
  <c r="AD326" i="6"/>
  <c r="AC326" i="6"/>
  <c r="AB326" i="6"/>
  <c r="AA326" i="6"/>
  <c r="Z326" i="6"/>
  <c r="Y326" i="6"/>
  <c r="X326" i="6"/>
  <c r="W326" i="6"/>
  <c r="U326" i="6"/>
  <c r="T326" i="6"/>
  <c r="S326" i="6"/>
  <c r="R326" i="6"/>
  <c r="Q326" i="6"/>
  <c r="P326" i="6"/>
  <c r="O326" i="6"/>
  <c r="M326" i="6"/>
  <c r="L326" i="6"/>
  <c r="J326" i="6"/>
  <c r="I326" i="6"/>
  <c r="H326" i="6"/>
  <c r="G326" i="6"/>
  <c r="F326" i="6"/>
  <c r="E326" i="6"/>
  <c r="D326" i="6"/>
  <c r="B326" i="6"/>
  <c r="W325" i="6"/>
  <c r="O325" i="6"/>
  <c r="L325" i="6"/>
  <c r="J325" i="6"/>
  <c r="H325" i="6"/>
  <c r="F325" i="6"/>
  <c r="D325" i="6"/>
  <c r="B325" i="6"/>
  <c r="AD324" i="6"/>
  <c r="AC324" i="6"/>
  <c r="AB324" i="6"/>
  <c r="AA324" i="6"/>
  <c r="Z324" i="6"/>
  <c r="Y324" i="6"/>
  <c r="X324" i="6"/>
  <c r="W324" i="6"/>
  <c r="V324" i="6"/>
  <c r="U324" i="6"/>
  <c r="T324" i="6"/>
  <c r="S324" i="6"/>
  <c r="R324" i="6"/>
  <c r="Q324" i="6"/>
  <c r="P324" i="6"/>
  <c r="O324" i="6"/>
  <c r="N324" i="6"/>
  <c r="M324" i="6"/>
  <c r="L324" i="6"/>
  <c r="K324" i="6"/>
  <c r="J324" i="6"/>
  <c r="I324" i="6"/>
  <c r="H324" i="6"/>
  <c r="G324" i="6"/>
  <c r="F324" i="6"/>
  <c r="E324" i="6"/>
  <c r="D324" i="6"/>
  <c r="C324" i="6"/>
  <c r="B324" i="6"/>
  <c r="AD323" i="6"/>
  <c r="AC323" i="6"/>
  <c r="AB323" i="6"/>
  <c r="AA323" i="6"/>
  <c r="Z323" i="6"/>
  <c r="Y323" i="6"/>
  <c r="X323" i="6"/>
  <c r="W323" i="6"/>
  <c r="V323" i="6"/>
  <c r="U323" i="6"/>
  <c r="T323" i="6"/>
  <c r="S323" i="6"/>
  <c r="R323" i="6"/>
  <c r="Q323" i="6"/>
  <c r="P323" i="6"/>
  <c r="O323" i="6"/>
  <c r="N323" i="6"/>
  <c r="M323" i="6"/>
  <c r="L323" i="6"/>
  <c r="K323" i="6"/>
  <c r="J323" i="6"/>
  <c r="I323" i="6"/>
  <c r="H323" i="6"/>
  <c r="G323" i="6"/>
  <c r="F323" i="6"/>
  <c r="E323" i="6"/>
  <c r="D323" i="6"/>
  <c r="C323" i="6"/>
  <c r="B323" i="6"/>
  <c r="A323" i="6"/>
  <c r="AD322" i="6"/>
  <c r="AC322" i="6"/>
  <c r="AB322" i="6"/>
  <c r="AA322" i="6"/>
  <c r="Z322" i="6"/>
  <c r="Y322" i="6"/>
  <c r="X322" i="6"/>
  <c r="W322" i="6"/>
  <c r="V322" i="6"/>
  <c r="U322" i="6"/>
  <c r="T322" i="6"/>
  <c r="S322" i="6"/>
  <c r="R322" i="6"/>
  <c r="Q322" i="6"/>
  <c r="P322" i="6"/>
  <c r="O322" i="6"/>
  <c r="N322" i="6"/>
  <c r="M322" i="6"/>
  <c r="L322" i="6"/>
  <c r="K322" i="6"/>
  <c r="J322" i="6"/>
  <c r="I322" i="6"/>
  <c r="H322" i="6"/>
  <c r="G322" i="6"/>
  <c r="F322" i="6"/>
  <c r="E322" i="6"/>
  <c r="D322" i="6"/>
  <c r="C322" i="6"/>
  <c r="B322" i="6"/>
  <c r="A322" i="6"/>
  <c r="AD321" i="6"/>
  <c r="AC321" i="6"/>
  <c r="AB321" i="6"/>
  <c r="AA321" i="6"/>
  <c r="Z321" i="6"/>
  <c r="Y321" i="6"/>
  <c r="X321" i="6"/>
  <c r="W321" i="6"/>
  <c r="V321" i="6"/>
  <c r="U321" i="6"/>
  <c r="T321" i="6"/>
  <c r="S321" i="6"/>
  <c r="R321" i="6"/>
  <c r="Q321" i="6"/>
  <c r="P321" i="6"/>
  <c r="O321" i="6"/>
  <c r="N321" i="6"/>
  <c r="M321" i="6"/>
  <c r="L321" i="6"/>
  <c r="K321" i="6"/>
  <c r="J321" i="6"/>
  <c r="I321" i="6"/>
  <c r="H321" i="6"/>
  <c r="G321" i="6"/>
  <c r="F321" i="6"/>
  <c r="E321" i="6"/>
  <c r="D321" i="6"/>
  <c r="C321" i="6"/>
  <c r="B321" i="6"/>
  <c r="A321" i="6"/>
  <c r="AD320" i="6"/>
  <c r="AC320" i="6"/>
  <c r="AB320" i="6"/>
  <c r="AA320" i="6"/>
  <c r="Z320" i="6"/>
  <c r="Y320" i="6"/>
  <c r="X320" i="6"/>
  <c r="W320" i="6"/>
  <c r="V320" i="6"/>
  <c r="U320" i="6"/>
  <c r="T320" i="6"/>
  <c r="S320" i="6"/>
  <c r="R320" i="6"/>
  <c r="Q320" i="6"/>
  <c r="P320" i="6"/>
  <c r="O320" i="6"/>
  <c r="N320" i="6"/>
  <c r="M320" i="6"/>
  <c r="L320" i="6"/>
  <c r="K320" i="6"/>
  <c r="J320" i="6"/>
  <c r="I320" i="6"/>
  <c r="H320" i="6"/>
  <c r="G320" i="6"/>
  <c r="F320" i="6"/>
  <c r="E320" i="6"/>
  <c r="D320" i="6"/>
  <c r="C320" i="6"/>
  <c r="B320" i="6"/>
  <c r="A320" i="6"/>
  <c r="AD319" i="6"/>
  <c r="AC319" i="6"/>
  <c r="AB319" i="6"/>
  <c r="AA319" i="6"/>
  <c r="Z319" i="6"/>
  <c r="Y319" i="6"/>
  <c r="X319" i="6"/>
  <c r="W319" i="6"/>
  <c r="V319" i="6"/>
  <c r="U319" i="6"/>
  <c r="T319" i="6"/>
  <c r="S319" i="6"/>
  <c r="R319" i="6"/>
  <c r="Q319" i="6"/>
  <c r="P319" i="6"/>
  <c r="O319" i="6"/>
  <c r="N319" i="6"/>
  <c r="M319" i="6"/>
  <c r="L319" i="6"/>
  <c r="K319" i="6"/>
  <c r="J319" i="6"/>
  <c r="I319" i="6"/>
  <c r="H319" i="6"/>
  <c r="G319" i="6"/>
  <c r="F319" i="6"/>
  <c r="E319" i="6"/>
  <c r="D319" i="6"/>
  <c r="C319" i="6"/>
  <c r="B319" i="6"/>
  <c r="A319" i="6"/>
  <c r="AD318" i="6"/>
  <c r="AC318" i="6"/>
  <c r="AB318" i="6"/>
  <c r="AA318" i="6"/>
  <c r="Z318" i="6"/>
  <c r="Y318" i="6"/>
  <c r="X318" i="6"/>
  <c r="W318" i="6"/>
  <c r="V318" i="6"/>
  <c r="U318" i="6"/>
  <c r="T318" i="6"/>
  <c r="S318" i="6"/>
  <c r="R318" i="6"/>
  <c r="Q318" i="6"/>
  <c r="P318" i="6"/>
  <c r="O318" i="6"/>
  <c r="N318" i="6"/>
  <c r="M318" i="6"/>
  <c r="L318" i="6"/>
  <c r="K318" i="6"/>
  <c r="J318" i="6"/>
  <c r="I318" i="6"/>
  <c r="H318" i="6"/>
  <c r="G318" i="6"/>
  <c r="F318" i="6"/>
  <c r="E318" i="6"/>
  <c r="D318" i="6"/>
  <c r="C318" i="6"/>
  <c r="B318" i="6"/>
  <c r="A318" i="6"/>
  <c r="AD317" i="6"/>
  <c r="AC317" i="6"/>
  <c r="AB317" i="6"/>
  <c r="AA317" i="6"/>
  <c r="Z317" i="6"/>
  <c r="Y317" i="6"/>
  <c r="X317" i="6"/>
  <c r="W317" i="6"/>
  <c r="V317" i="6"/>
  <c r="U317" i="6"/>
  <c r="T317" i="6"/>
  <c r="S317" i="6"/>
  <c r="R317" i="6"/>
  <c r="Q317" i="6"/>
  <c r="P317" i="6"/>
  <c r="O317" i="6"/>
  <c r="N317" i="6"/>
  <c r="M317" i="6"/>
  <c r="L317" i="6"/>
  <c r="K317" i="6"/>
  <c r="J317" i="6"/>
  <c r="I317" i="6"/>
  <c r="H317" i="6"/>
  <c r="G317" i="6"/>
  <c r="F317" i="6"/>
  <c r="E317" i="6"/>
  <c r="D317" i="6"/>
  <c r="C317" i="6"/>
  <c r="A317" i="6"/>
  <c r="E316" i="6"/>
  <c r="D316" i="6"/>
  <c r="C316" i="6"/>
  <c r="E315" i="6"/>
  <c r="D315" i="6"/>
  <c r="C315" i="6"/>
  <c r="AD312" i="6"/>
  <c r="AC312" i="6"/>
  <c r="AB312" i="6"/>
  <c r="AA312" i="6"/>
  <c r="Z312" i="6"/>
  <c r="Y312" i="6"/>
  <c r="X312" i="6"/>
  <c r="W312" i="6"/>
  <c r="P312" i="6"/>
  <c r="O312" i="6"/>
  <c r="M312" i="6"/>
  <c r="L312" i="6"/>
  <c r="J312" i="6"/>
  <c r="H312" i="6"/>
  <c r="F312" i="6"/>
  <c r="D312" i="6"/>
  <c r="B312" i="6"/>
  <c r="AD311" i="6"/>
  <c r="AC311" i="6"/>
  <c r="AB311" i="6"/>
  <c r="AA311" i="6"/>
  <c r="Z311" i="6"/>
  <c r="Y311" i="6"/>
  <c r="X311" i="6"/>
  <c r="W311" i="6"/>
  <c r="V311" i="6"/>
  <c r="U311" i="6"/>
  <c r="T311" i="6"/>
  <c r="S311" i="6"/>
  <c r="R311" i="6"/>
  <c r="Q311" i="6"/>
  <c r="P311" i="6"/>
  <c r="O311" i="6"/>
  <c r="N311" i="6"/>
  <c r="M311" i="6"/>
  <c r="L311" i="6"/>
  <c r="K311" i="6"/>
  <c r="J311" i="6"/>
  <c r="H311" i="6"/>
  <c r="F311" i="6"/>
  <c r="D311" i="6"/>
  <c r="B311" i="6"/>
  <c r="AD310" i="6"/>
  <c r="AC310" i="6"/>
  <c r="AB310" i="6"/>
  <c r="AA310" i="6"/>
  <c r="Z310" i="6"/>
  <c r="Y310" i="6"/>
  <c r="X310" i="6"/>
  <c r="W310" i="6"/>
  <c r="V310" i="6"/>
  <c r="U310" i="6"/>
  <c r="T310" i="6"/>
  <c r="S310" i="6"/>
  <c r="R310" i="6"/>
  <c r="Q310" i="6"/>
  <c r="P310" i="6"/>
  <c r="O310" i="6"/>
  <c r="N310" i="6"/>
  <c r="M310" i="6"/>
  <c r="L310" i="6"/>
  <c r="K310" i="6"/>
  <c r="J310" i="6"/>
  <c r="I310" i="6"/>
  <c r="H310" i="6"/>
  <c r="G310" i="6"/>
  <c r="F310" i="6"/>
  <c r="E310" i="6"/>
  <c r="D310" i="6"/>
  <c r="C310" i="6"/>
  <c r="B310" i="6"/>
  <c r="AD309" i="6"/>
  <c r="AC309" i="6"/>
  <c r="AB309" i="6"/>
  <c r="AA309" i="6"/>
  <c r="Z309" i="6"/>
  <c r="Y309" i="6"/>
  <c r="X309" i="6"/>
  <c r="W309" i="6"/>
  <c r="V309" i="6"/>
  <c r="U309" i="6"/>
  <c r="T309" i="6"/>
  <c r="S309" i="6"/>
  <c r="R309" i="6"/>
  <c r="Q309" i="6"/>
  <c r="P309" i="6"/>
  <c r="O309" i="6"/>
  <c r="N309" i="6"/>
  <c r="M309" i="6"/>
  <c r="L309" i="6"/>
  <c r="K309" i="6"/>
  <c r="J309" i="6"/>
  <c r="I309" i="6"/>
  <c r="H309" i="6"/>
  <c r="G309" i="6"/>
  <c r="F309" i="6"/>
  <c r="E309" i="6"/>
  <c r="D309" i="6"/>
  <c r="C309" i="6"/>
  <c r="A309" i="6"/>
  <c r="AD308" i="6"/>
  <c r="AC308" i="6"/>
  <c r="AB308" i="6"/>
  <c r="AA308" i="6"/>
  <c r="Z308" i="6"/>
  <c r="Y308" i="6"/>
  <c r="X308" i="6"/>
  <c r="W308" i="6"/>
  <c r="V308" i="6"/>
  <c r="U308" i="6"/>
  <c r="T308" i="6"/>
  <c r="S308" i="6"/>
  <c r="R308" i="6"/>
  <c r="Q308" i="6"/>
  <c r="P308" i="6"/>
  <c r="O308" i="6"/>
  <c r="N308" i="6"/>
  <c r="M308" i="6"/>
  <c r="L308" i="6"/>
  <c r="K308" i="6"/>
  <c r="J308" i="6"/>
  <c r="I308" i="6"/>
  <c r="H308" i="6"/>
  <c r="G308" i="6"/>
  <c r="F308" i="6"/>
  <c r="E308" i="6"/>
  <c r="D308" i="6"/>
  <c r="C308" i="6"/>
  <c r="A308" i="6"/>
  <c r="AD307" i="6"/>
  <c r="AC307" i="6"/>
  <c r="AB307" i="6"/>
  <c r="AA307" i="6"/>
  <c r="Z307" i="6"/>
  <c r="Y307" i="6"/>
  <c r="X307" i="6"/>
  <c r="W307" i="6"/>
  <c r="V307" i="6"/>
  <c r="U307" i="6"/>
  <c r="T307" i="6"/>
  <c r="S307" i="6"/>
  <c r="R307" i="6"/>
  <c r="Q307" i="6"/>
  <c r="P307" i="6"/>
  <c r="O307" i="6"/>
  <c r="N307" i="6"/>
  <c r="M307" i="6"/>
  <c r="L307" i="6"/>
  <c r="K307" i="6"/>
  <c r="J307" i="6"/>
  <c r="I307" i="6"/>
  <c r="H307" i="6"/>
  <c r="G307" i="6"/>
  <c r="F307" i="6"/>
  <c r="E307" i="6"/>
  <c r="D307" i="6"/>
  <c r="C307" i="6"/>
  <c r="A307" i="6"/>
  <c r="AD306" i="6"/>
  <c r="AC306" i="6"/>
  <c r="AB306" i="6"/>
  <c r="AA306" i="6"/>
  <c r="Z306" i="6"/>
  <c r="Y306" i="6"/>
  <c r="X306" i="6"/>
  <c r="W306" i="6"/>
  <c r="V306" i="6"/>
  <c r="U306" i="6"/>
  <c r="T306" i="6"/>
  <c r="S306" i="6"/>
  <c r="R306" i="6"/>
  <c r="Q306" i="6"/>
  <c r="P306" i="6"/>
  <c r="O306" i="6"/>
  <c r="N306" i="6"/>
  <c r="M306" i="6"/>
  <c r="L306" i="6"/>
  <c r="K306" i="6"/>
  <c r="J306" i="6"/>
  <c r="I306" i="6"/>
  <c r="H306" i="6"/>
  <c r="G306" i="6"/>
  <c r="F306" i="6"/>
  <c r="E306" i="6"/>
  <c r="D306" i="6"/>
  <c r="C306" i="6"/>
  <c r="A306" i="6"/>
  <c r="AD305" i="6"/>
  <c r="AC305" i="6"/>
  <c r="AB305" i="6"/>
  <c r="AA305" i="6"/>
  <c r="Z305" i="6"/>
  <c r="Y305" i="6"/>
  <c r="X305" i="6"/>
  <c r="W305" i="6"/>
  <c r="V305" i="6"/>
  <c r="U305" i="6"/>
  <c r="T305" i="6"/>
  <c r="S305" i="6"/>
  <c r="R305" i="6"/>
  <c r="Q305" i="6"/>
  <c r="P305" i="6"/>
  <c r="O305" i="6"/>
  <c r="N305" i="6"/>
  <c r="M305" i="6"/>
  <c r="L305" i="6"/>
  <c r="K305" i="6"/>
  <c r="J305" i="6"/>
  <c r="I305" i="6"/>
  <c r="H305" i="6"/>
  <c r="G305" i="6"/>
  <c r="F305" i="6"/>
  <c r="E305" i="6"/>
  <c r="D305" i="6"/>
  <c r="C305" i="6"/>
  <c r="A305" i="6"/>
  <c r="AD304" i="6"/>
  <c r="AC304" i="6"/>
  <c r="AB304" i="6"/>
  <c r="AA304" i="6"/>
  <c r="Z304" i="6"/>
  <c r="Y304" i="6"/>
  <c r="X304" i="6"/>
  <c r="W304" i="6"/>
  <c r="V304" i="6"/>
  <c r="U304" i="6"/>
  <c r="T304" i="6"/>
  <c r="S304" i="6"/>
  <c r="R304" i="6"/>
  <c r="Q304" i="6"/>
  <c r="P304" i="6"/>
  <c r="O304" i="6"/>
  <c r="N304" i="6"/>
  <c r="M304" i="6"/>
  <c r="L304" i="6"/>
  <c r="K304" i="6"/>
  <c r="J304" i="6"/>
  <c r="I304" i="6"/>
  <c r="H304" i="6"/>
  <c r="G304" i="6"/>
  <c r="F304" i="6"/>
  <c r="E304" i="6"/>
  <c r="D304" i="6"/>
  <c r="C304" i="6"/>
  <c r="B304" i="6"/>
  <c r="A304" i="6"/>
  <c r="AD303" i="6"/>
  <c r="AC303" i="6"/>
  <c r="AB303" i="6"/>
  <c r="AA303" i="6"/>
  <c r="Z303" i="6"/>
  <c r="Y303" i="6"/>
  <c r="X303" i="6"/>
  <c r="W303" i="6"/>
  <c r="V303" i="6"/>
  <c r="U303" i="6"/>
  <c r="T303" i="6"/>
  <c r="S303" i="6"/>
  <c r="R303" i="6"/>
  <c r="Q303" i="6"/>
  <c r="P303" i="6"/>
  <c r="O303" i="6"/>
  <c r="N303" i="6"/>
  <c r="M303" i="6"/>
  <c r="L303" i="6"/>
  <c r="K303" i="6"/>
  <c r="J303" i="6"/>
  <c r="I303" i="6"/>
  <c r="H303" i="6"/>
  <c r="G303" i="6"/>
  <c r="F303" i="6"/>
  <c r="E303" i="6"/>
  <c r="D303" i="6"/>
  <c r="C303" i="6"/>
  <c r="AD302" i="6"/>
  <c r="AC302" i="6"/>
  <c r="AB302" i="6"/>
  <c r="AA302" i="6"/>
  <c r="Z302" i="6"/>
  <c r="Y302" i="6"/>
  <c r="X302" i="6"/>
  <c r="V302" i="6"/>
  <c r="T302" i="6"/>
  <c r="S302" i="6"/>
  <c r="R302" i="6"/>
  <c r="Q302" i="6"/>
  <c r="P302" i="6"/>
  <c r="N302" i="6"/>
  <c r="M302" i="6"/>
  <c r="K302" i="6"/>
  <c r="I302" i="6"/>
  <c r="G302" i="6"/>
  <c r="E302" i="6"/>
  <c r="C302" i="6"/>
  <c r="A302" i="6"/>
  <c r="E301" i="6"/>
  <c r="D301" i="6"/>
  <c r="C301" i="6"/>
  <c r="E300" i="6"/>
  <c r="D300" i="6"/>
  <c r="C300" i="6"/>
  <c r="AD297" i="6"/>
  <c r="AC297" i="6"/>
  <c r="AB297" i="6"/>
  <c r="AA297" i="6"/>
  <c r="Z297" i="6"/>
  <c r="Y297" i="6"/>
  <c r="X297" i="6"/>
  <c r="W297" i="6"/>
  <c r="V297" i="6"/>
  <c r="U297" i="6"/>
  <c r="S297" i="6"/>
  <c r="Q297" i="6"/>
  <c r="P297" i="6"/>
  <c r="O297" i="6"/>
  <c r="M297" i="6"/>
  <c r="L297" i="6"/>
  <c r="J297" i="6"/>
  <c r="H297" i="6"/>
  <c r="F297" i="6"/>
  <c r="D297" i="6"/>
  <c r="B297" i="6"/>
  <c r="AD296" i="6"/>
  <c r="AC296" i="6"/>
  <c r="AB296" i="6"/>
  <c r="AA296" i="6"/>
  <c r="Z296" i="6"/>
  <c r="Y296" i="6"/>
  <c r="X296" i="6"/>
  <c r="W296" i="6"/>
  <c r="V296" i="6"/>
  <c r="S296" i="6"/>
  <c r="Q296" i="6"/>
  <c r="P296" i="6"/>
  <c r="O296" i="6"/>
  <c r="M296" i="6"/>
  <c r="L296" i="6"/>
  <c r="J296" i="6"/>
  <c r="H296" i="6"/>
  <c r="F296" i="6"/>
  <c r="D296" i="6"/>
  <c r="B296" i="6"/>
  <c r="AD295" i="6"/>
  <c r="AC295" i="6"/>
  <c r="AB295" i="6"/>
  <c r="AA295" i="6"/>
  <c r="Z295" i="6"/>
  <c r="Y295" i="6"/>
  <c r="X295" i="6"/>
  <c r="W295" i="6"/>
  <c r="V295" i="6"/>
  <c r="U295" i="6"/>
  <c r="T295" i="6"/>
  <c r="S295" i="6"/>
  <c r="R295" i="6"/>
  <c r="Q295" i="6"/>
  <c r="P295" i="6"/>
  <c r="O295" i="6"/>
  <c r="N295" i="6"/>
  <c r="M295" i="6"/>
  <c r="L295" i="6"/>
  <c r="K295" i="6"/>
  <c r="J295" i="6"/>
  <c r="I295" i="6"/>
  <c r="H295" i="6"/>
  <c r="G295" i="6"/>
  <c r="F295" i="6"/>
  <c r="E295" i="6"/>
  <c r="D295" i="6"/>
  <c r="C295" i="6"/>
  <c r="B295" i="6"/>
  <c r="AD294" i="6"/>
  <c r="AC294" i="6"/>
  <c r="AB294" i="6"/>
  <c r="AA294" i="6"/>
  <c r="Z294" i="6"/>
  <c r="Y294" i="6"/>
  <c r="X294" i="6"/>
  <c r="W294" i="6"/>
  <c r="V294" i="6"/>
  <c r="U294" i="6"/>
  <c r="T294" i="6"/>
  <c r="S294" i="6"/>
  <c r="R294" i="6"/>
  <c r="Q294" i="6"/>
  <c r="P294" i="6"/>
  <c r="O294" i="6"/>
  <c r="N294" i="6"/>
  <c r="M294" i="6"/>
  <c r="L294" i="6"/>
  <c r="K294" i="6"/>
  <c r="J294" i="6"/>
  <c r="I294" i="6"/>
  <c r="H294" i="6"/>
  <c r="G294" i="6"/>
  <c r="F294" i="6"/>
  <c r="E294" i="6"/>
  <c r="D294" i="6"/>
  <c r="C294" i="6"/>
  <c r="B294" i="6"/>
  <c r="A294" i="6"/>
  <c r="AD293" i="6"/>
  <c r="AC293" i="6"/>
  <c r="AB293" i="6"/>
  <c r="AA293" i="6"/>
  <c r="Z293" i="6"/>
  <c r="Y293" i="6"/>
  <c r="X293" i="6"/>
  <c r="W293" i="6"/>
  <c r="V293" i="6"/>
  <c r="U293" i="6"/>
  <c r="T293" i="6"/>
  <c r="S293" i="6"/>
  <c r="R293" i="6"/>
  <c r="Q293" i="6"/>
  <c r="P293" i="6"/>
  <c r="O293" i="6"/>
  <c r="N293" i="6"/>
  <c r="M293" i="6"/>
  <c r="L293" i="6"/>
  <c r="K293" i="6"/>
  <c r="J293" i="6"/>
  <c r="I293" i="6"/>
  <c r="H293" i="6"/>
  <c r="G293" i="6"/>
  <c r="F293" i="6"/>
  <c r="E293" i="6"/>
  <c r="D293" i="6"/>
  <c r="C293" i="6"/>
  <c r="B293" i="6"/>
  <c r="A293" i="6"/>
  <c r="AD292" i="6"/>
  <c r="AC292" i="6"/>
  <c r="AB292" i="6"/>
  <c r="AA292" i="6"/>
  <c r="Z292" i="6"/>
  <c r="Y292" i="6"/>
  <c r="X292" i="6"/>
  <c r="W292" i="6"/>
  <c r="V292" i="6"/>
  <c r="U292" i="6"/>
  <c r="T292" i="6"/>
  <c r="S292" i="6"/>
  <c r="R292" i="6"/>
  <c r="Q292" i="6"/>
  <c r="P292" i="6"/>
  <c r="O292" i="6"/>
  <c r="N292" i="6"/>
  <c r="M292" i="6"/>
  <c r="L292" i="6"/>
  <c r="K292" i="6"/>
  <c r="J292" i="6"/>
  <c r="I292" i="6"/>
  <c r="H292" i="6"/>
  <c r="G292" i="6"/>
  <c r="F292" i="6"/>
  <c r="E292" i="6"/>
  <c r="D292" i="6"/>
  <c r="C292" i="6"/>
  <c r="B292" i="6"/>
  <c r="A292" i="6"/>
  <c r="AD291" i="6"/>
  <c r="AC291" i="6"/>
  <c r="AB291" i="6"/>
  <c r="AA291" i="6"/>
  <c r="Z291" i="6"/>
  <c r="Y291" i="6"/>
  <c r="X291" i="6"/>
  <c r="W291" i="6"/>
  <c r="V291" i="6"/>
  <c r="U291" i="6"/>
  <c r="T291" i="6"/>
  <c r="S291" i="6"/>
  <c r="R291" i="6"/>
  <c r="Q291" i="6"/>
  <c r="P291" i="6"/>
  <c r="O291" i="6"/>
  <c r="N291" i="6"/>
  <c r="M291" i="6"/>
  <c r="L291" i="6"/>
  <c r="K291" i="6"/>
  <c r="J291" i="6"/>
  <c r="I291" i="6"/>
  <c r="H291" i="6"/>
  <c r="G291" i="6"/>
  <c r="F291" i="6"/>
  <c r="E291" i="6"/>
  <c r="D291" i="6"/>
  <c r="C291" i="6"/>
  <c r="B291" i="6"/>
  <c r="A291" i="6"/>
  <c r="AD290" i="6"/>
  <c r="AC290" i="6"/>
  <c r="AB290" i="6"/>
  <c r="AA290" i="6"/>
  <c r="Z290" i="6"/>
  <c r="Y290" i="6"/>
  <c r="X290" i="6"/>
  <c r="W290" i="6"/>
  <c r="V290" i="6"/>
  <c r="U290" i="6"/>
  <c r="T290" i="6"/>
  <c r="S290" i="6"/>
  <c r="R290" i="6"/>
  <c r="Q290" i="6"/>
  <c r="P290" i="6"/>
  <c r="O290" i="6"/>
  <c r="N290" i="6"/>
  <c r="M290" i="6"/>
  <c r="L290" i="6"/>
  <c r="K290" i="6"/>
  <c r="J290" i="6"/>
  <c r="I290" i="6"/>
  <c r="H290" i="6"/>
  <c r="G290" i="6"/>
  <c r="F290" i="6"/>
  <c r="E290" i="6"/>
  <c r="D290" i="6"/>
  <c r="C290" i="6"/>
  <c r="B290" i="6"/>
  <c r="A290" i="6"/>
  <c r="AD289" i="6"/>
  <c r="AC289" i="6"/>
  <c r="AB289" i="6"/>
  <c r="AA289" i="6"/>
  <c r="Z289" i="6"/>
  <c r="Y289" i="6"/>
  <c r="X289" i="6"/>
  <c r="W289" i="6"/>
  <c r="V289" i="6"/>
  <c r="U289" i="6"/>
  <c r="T289" i="6"/>
  <c r="S289" i="6"/>
  <c r="R289" i="6"/>
  <c r="Q289" i="6"/>
  <c r="P289" i="6"/>
  <c r="O289" i="6"/>
  <c r="N289" i="6"/>
  <c r="M289" i="6"/>
  <c r="L289" i="6"/>
  <c r="K289" i="6"/>
  <c r="J289" i="6"/>
  <c r="I289" i="6"/>
  <c r="H289" i="6"/>
  <c r="G289" i="6"/>
  <c r="F289" i="6"/>
  <c r="E289" i="6"/>
  <c r="D289" i="6"/>
  <c r="C289" i="6"/>
  <c r="B289" i="6"/>
  <c r="A289" i="6"/>
  <c r="AD288" i="6"/>
  <c r="AC288" i="6"/>
  <c r="AB288" i="6"/>
  <c r="AA288" i="6"/>
  <c r="Z288" i="6"/>
  <c r="Y288" i="6"/>
  <c r="X288" i="6"/>
  <c r="V288" i="6"/>
  <c r="T288" i="6"/>
  <c r="S288" i="6"/>
  <c r="R288" i="6"/>
  <c r="Q288" i="6"/>
  <c r="P288" i="6"/>
  <c r="N288" i="6"/>
  <c r="M288" i="6"/>
  <c r="K288" i="6"/>
  <c r="I288" i="6"/>
  <c r="G288" i="6"/>
  <c r="E288" i="6"/>
  <c r="C288" i="6"/>
  <c r="A288" i="6"/>
  <c r="E287" i="6"/>
  <c r="D287" i="6"/>
  <c r="C287" i="6"/>
  <c r="E286" i="6"/>
  <c r="D286" i="6"/>
  <c r="C286" i="6"/>
  <c r="AD283" i="6"/>
  <c r="AC283" i="6"/>
  <c r="AB283" i="6"/>
  <c r="AA283" i="6"/>
  <c r="Z283" i="6"/>
  <c r="Y283" i="6"/>
  <c r="X283" i="6"/>
  <c r="W283" i="6"/>
  <c r="U283" i="6"/>
  <c r="T283" i="6"/>
  <c r="S283" i="6"/>
  <c r="R283" i="6"/>
  <c r="Q283" i="6"/>
  <c r="P283" i="6"/>
  <c r="O283" i="6"/>
  <c r="M283" i="6"/>
  <c r="L283" i="6"/>
  <c r="B283" i="6"/>
  <c r="AD282" i="6"/>
  <c r="AC282" i="6"/>
  <c r="AB282" i="6"/>
  <c r="AA282" i="6"/>
  <c r="Z282" i="6"/>
  <c r="Y282" i="6"/>
  <c r="X282" i="6"/>
  <c r="W282" i="6"/>
  <c r="V282" i="6"/>
  <c r="U282" i="6"/>
  <c r="T282" i="6"/>
  <c r="S282" i="6"/>
  <c r="R282" i="6"/>
  <c r="Q282" i="6"/>
  <c r="P282" i="6"/>
  <c r="O282" i="6"/>
  <c r="N282" i="6"/>
  <c r="M282" i="6"/>
  <c r="L282" i="6"/>
  <c r="K282" i="6"/>
  <c r="J282" i="6"/>
  <c r="I282" i="6"/>
  <c r="H282" i="6"/>
  <c r="G282" i="6"/>
  <c r="F282" i="6"/>
  <c r="E282" i="6"/>
  <c r="D282" i="6"/>
  <c r="C282" i="6"/>
  <c r="AD281" i="6"/>
  <c r="AC281" i="6"/>
  <c r="AB281" i="6"/>
  <c r="AA281" i="6"/>
  <c r="Z281" i="6"/>
  <c r="Y281" i="6"/>
  <c r="X281" i="6"/>
  <c r="V281" i="6"/>
  <c r="T281" i="6"/>
  <c r="S281" i="6"/>
  <c r="R281" i="6"/>
  <c r="Q281" i="6"/>
  <c r="P281" i="6"/>
  <c r="O281" i="6"/>
  <c r="N281" i="6"/>
  <c r="M281" i="6"/>
  <c r="L281" i="6"/>
  <c r="K281" i="6"/>
  <c r="J281" i="6"/>
  <c r="I281" i="6"/>
  <c r="H281" i="6"/>
  <c r="G281" i="6"/>
  <c r="F281" i="6"/>
  <c r="E281" i="6"/>
  <c r="D281" i="6"/>
  <c r="C281" i="6"/>
  <c r="B281" i="6"/>
  <c r="AD280" i="6"/>
  <c r="AC280" i="6"/>
  <c r="AB280" i="6"/>
  <c r="AA280" i="6"/>
  <c r="Z280" i="6"/>
  <c r="Y280" i="6"/>
  <c r="X280" i="6"/>
  <c r="W280" i="6"/>
  <c r="V280" i="6"/>
  <c r="U280" i="6"/>
  <c r="T280" i="6"/>
  <c r="S280" i="6"/>
  <c r="R280" i="6"/>
  <c r="Q280" i="6"/>
  <c r="P280" i="6"/>
  <c r="O280" i="6"/>
  <c r="N280" i="6"/>
  <c r="M280" i="6"/>
  <c r="L280" i="6"/>
  <c r="K280" i="6"/>
  <c r="J280" i="6"/>
  <c r="I280" i="6"/>
  <c r="H280" i="6"/>
  <c r="G280" i="6"/>
  <c r="F280" i="6"/>
  <c r="E280" i="6"/>
  <c r="D280" i="6"/>
  <c r="C280" i="6"/>
  <c r="B280" i="6"/>
  <c r="AD279" i="6"/>
  <c r="AC279" i="6"/>
  <c r="AB279" i="6"/>
  <c r="AA279" i="6"/>
  <c r="Z279" i="6"/>
  <c r="Y279" i="6"/>
  <c r="X279" i="6"/>
  <c r="W279" i="6"/>
  <c r="V279" i="6"/>
  <c r="U279" i="6"/>
  <c r="T279" i="6"/>
  <c r="S279" i="6"/>
  <c r="R279" i="6"/>
  <c r="Q279" i="6"/>
  <c r="P279" i="6"/>
  <c r="O279" i="6"/>
  <c r="N279" i="6"/>
  <c r="M279" i="6"/>
  <c r="L279" i="6"/>
  <c r="K279" i="6"/>
  <c r="J279" i="6"/>
  <c r="I279" i="6"/>
  <c r="H279" i="6"/>
  <c r="G279" i="6"/>
  <c r="F279" i="6"/>
  <c r="E279" i="6"/>
  <c r="D279" i="6"/>
  <c r="C279" i="6"/>
  <c r="A279" i="6"/>
  <c r="AD278" i="6"/>
  <c r="AC278" i="6"/>
  <c r="AB278" i="6"/>
  <c r="AA278" i="6"/>
  <c r="Z278" i="6"/>
  <c r="Y278" i="6"/>
  <c r="X278" i="6"/>
  <c r="W278" i="6"/>
  <c r="V278" i="6"/>
  <c r="U278" i="6"/>
  <c r="T278" i="6"/>
  <c r="S278" i="6"/>
  <c r="R278" i="6"/>
  <c r="Q278" i="6"/>
  <c r="P278" i="6"/>
  <c r="O278" i="6"/>
  <c r="N278" i="6"/>
  <c r="M278" i="6"/>
  <c r="L278" i="6"/>
  <c r="K278" i="6"/>
  <c r="J278" i="6"/>
  <c r="I278" i="6"/>
  <c r="H278" i="6"/>
  <c r="G278" i="6"/>
  <c r="F278" i="6"/>
  <c r="E278" i="6"/>
  <c r="D278" i="6"/>
  <c r="C278" i="6"/>
  <c r="A278" i="6"/>
  <c r="AD277" i="6"/>
  <c r="AC277" i="6"/>
  <c r="AB277" i="6"/>
  <c r="AA277" i="6"/>
  <c r="Z277" i="6"/>
  <c r="Y277" i="6"/>
  <c r="X277" i="6"/>
  <c r="W277" i="6"/>
  <c r="V277" i="6"/>
  <c r="U277" i="6"/>
  <c r="T277" i="6"/>
  <c r="S277" i="6"/>
  <c r="R277" i="6"/>
  <c r="Q277" i="6"/>
  <c r="P277" i="6"/>
  <c r="O277" i="6"/>
  <c r="N277" i="6"/>
  <c r="M277" i="6"/>
  <c r="L277" i="6"/>
  <c r="K277" i="6"/>
  <c r="J277" i="6"/>
  <c r="I277" i="6"/>
  <c r="H277" i="6"/>
  <c r="G277" i="6"/>
  <c r="F277" i="6"/>
  <c r="E277" i="6"/>
  <c r="D277" i="6"/>
  <c r="C277" i="6"/>
  <c r="A277" i="6"/>
  <c r="AD276" i="6"/>
  <c r="AC276" i="6"/>
  <c r="AB276" i="6"/>
  <c r="AA276" i="6"/>
  <c r="Z276" i="6"/>
  <c r="Y276" i="6"/>
  <c r="X276" i="6"/>
  <c r="W276" i="6"/>
  <c r="V276" i="6"/>
  <c r="U276" i="6"/>
  <c r="T276" i="6"/>
  <c r="S276" i="6"/>
  <c r="R276" i="6"/>
  <c r="Q276" i="6"/>
  <c r="P276" i="6"/>
  <c r="O276" i="6"/>
  <c r="N276" i="6"/>
  <c r="M276" i="6"/>
  <c r="L276" i="6"/>
  <c r="K276" i="6"/>
  <c r="J276" i="6"/>
  <c r="I276" i="6"/>
  <c r="H276" i="6"/>
  <c r="G276" i="6"/>
  <c r="F276" i="6"/>
  <c r="E276" i="6"/>
  <c r="D276" i="6"/>
  <c r="C276" i="6"/>
  <c r="A276" i="6"/>
  <c r="AD275" i="6"/>
  <c r="AC275" i="6"/>
  <c r="AB275" i="6"/>
  <c r="AA275" i="6"/>
  <c r="Z275" i="6"/>
  <c r="Y275" i="6"/>
  <c r="X275" i="6"/>
  <c r="W275" i="6"/>
  <c r="V275" i="6"/>
  <c r="U275" i="6"/>
  <c r="T275" i="6"/>
  <c r="S275" i="6"/>
  <c r="R275" i="6"/>
  <c r="Q275" i="6"/>
  <c r="P275" i="6"/>
  <c r="O275" i="6"/>
  <c r="N275" i="6"/>
  <c r="M275" i="6"/>
  <c r="L275" i="6"/>
  <c r="K275" i="6"/>
  <c r="J275" i="6"/>
  <c r="I275" i="6"/>
  <c r="H275" i="6"/>
  <c r="G275" i="6"/>
  <c r="F275" i="6"/>
  <c r="E275" i="6"/>
  <c r="D275" i="6"/>
  <c r="C275" i="6"/>
  <c r="A275" i="6"/>
  <c r="AD274" i="6"/>
  <c r="AC274" i="6"/>
  <c r="AB274" i="6"/>
  <c r="AA274" i="6"/>
  <c r="Z274" i="6"/>
  <c r="Y274" i="6"/>
  <c r="X274" i="6"/>
  <c r="W274" i="6"/>
  <c r="V274" i="6"/>
  <c r="U274" i="6"/>
  <c r="T274" i="6"/>
  <c r="S274" i="6"/>
  <c r="R274" i="6"/>
  <c r="Q274" i="6"/>
  <c r="P274" i="6"/>
  <c r="O274" i="6"/>
  <c r="N274" i="6"/>
  <c r="M274" i="6"/>
  <c r="L274" i="6"/>
  <c r="K274" i="6"/>
  <c r="J274" i="6"/>
  <c r="I274" i="6"/>
  <c r="H274" i="6"/>
  <c r="G274" i="6"/>
  <c r="F274" i="6"/>
  <c r="E274" i="6"/>
  <c r="D274" i="6"/>
  <c r="C274" i="6"/>
  <c r="A274" i="6"/>
  <c r="AD272" i="6"/>
  <c r="AC272" i="6"/>
  <c r="AB272" i="6"/>
  <c r="AA272" i="6"/>
  <c r="Z272" i="6"/>
  <c r="Y272" i="6"/>
  <c r="X272" i="6"/>
  <c r="V272" i="6"/>
  <c r="T272" i="6"/>
  <c r="S272" i="6"/>
  <c r="R272" i="6"/>
  <c r="Q272" i="6"/>
  <c r="P272" i="6"/>
  <c r="N272" i="6"/>
  <c r="M272" i="6"/>
  <c r="K272" i="6"/>
  <c r="I272" i="6"/>
  <c r="G272" i="6"/>
  <c r="E272" i="6"/>
  <c r="C272" i="6"/>
  <c r="E271" i="6"/>
  <c r="D271" i="6"/>
  <c r="C271" i="6"/>
  <c r="E270" i="6"/>
  <c r="D270" i="6"/>
  <c r="C270" i="6"/>
  <c r="AD267" i="6"/>
  <c r="AB267" i="6"/>
  <c r="AA267" i="6"/>
  <c r="Z267" i="6"/>
  <c r="Y267" i="6"/>
  <c r="X267" i="6"/>
  <c r="W267" i="6"/>
  <c r="U267" i="6"/>
  <c r="S267" i="6"/>
  <c r="R267" i="6"/>
  <c r="O267" i="6"/>
  <c r="M267" i="6"/>
  <c r="L267" i="6"/>
  <c r="B267" i="6"/>
  <c r="AD265" i="6"/>
  <c r="AC265" i="6"/>
  <c r="AB265" i="6"/>
  <c r="AA265" i="6"/>
  <c r="Z265" i="6"/>
  <c r="Y265" i="6"/>
  <c r="X265" i="6"/>
  <c r="W265" i="6"/>
  <c r="V265" i="6"/>
  <c r="U265" i="6"/>
  <c r="T265" i="6"/>
  <c r="S265" i="6"/>
  <c r="R265" i="6"/>
  <c r="Q265" i="6"/>
  <c r="P265" i="6"/>
  <c r="O265" i="6"/>
  <c r="N265" i="6"/>
  <c r="M265" i="6"/>
  <c r="L265" i="6"/>
  <c r="K265" i="6"/>
  <c r="J265" i="6"/>
  <c r="I265" i="6"/>
  <c r="H265" i="6"/>
  <c r="G265" i="6"/>
  <c r="F265" i="6"/>
  <c r="E265" i="6"/>
  <c r="D265" i="6"/>
  <c r="C265" i="6"/>
  <c r="B265" i="6"/>
  <c r="AD264" i="6"/>
  <c r="AC264" i="6"/>
  <c r="AB264" i="6"/>
  <c r="AA264" i="6"/>
  <c r="Z264" i="6"/>
  <c r="Y264" i="6"/>
  <c r="X264" i="6"/>
  <c r="W264" i="6"/>
  <c r="V264" i="6"/>
  <c r="U264" i="6"/>
  <c r="T264" i="6"/>
  <c r="S264" i="6"/>
  <c r="R264" i="6"/>
  <c r="Q264" i="6"/>
  <c r="P264" i="6"/>
  <c r="O264" i="6"/>
  <c r="N264" i="6"/>
  <c r="M264" i="6"/>
  <c r="L264" i="6"/>
  <c r="K264" i="6"/>
  <c r="J264" i="6"/>
  <c r="I264" i="6"/>
  <c r="H264" i="6"/>
  <c r="G264" i="6"/>
  <c r="F264" i="6"/>
  <c r="E264" i="6"/>
  <c r="D264" i="6"/>
  <c r="C264" i="6"/>
  <c r="A264" i="6"/>
  <c r="AD263" i="6"/>
  <c r="AC263" i="6"/>
  <c r="AB263" i="6"/>
  <c r="AA263" i="6"/>
  <c r="Z263" i="6"/>
  <c r="Y263" i="6"/>
  <c r="X263" i="6"/>
  <c r="W263" i="6"/>
  <c r="V263" i="6"/>
  <c r="U263" i="6"/>
  <c r="T263" i="6"/>
  <c r="S263" i="6"/>
  <c r="R263" i="6"/>
  <c r="Q263" i="6"/>
  <c r="P263" i="6"/>
  <c r="O263" i="6"/>
  <c r="N263" i="6"/>
  <c r="M263" i="6"/>
  <c r="L263" i="6"/>
  <c r="K263" i="6"/>
  <c r="J263" i="6"/>
  <c r="I263" i="6"/>
  <c r="H263" i="6"/>
  <c r="G263" i="6"/>
  <c r="F263" i="6"/>
  <c r="E263" i="6"/>
  <c r="D263" i="6"/>
  <c r="C263" i="6"/>
  <c r="A263" i="6"/>
  <c r="AD262" i="6"/>
  <c r="AC262" i="6"/>
  <c r="AB262" i="6"/>
  <c r="AA262" i="6"/>
  <c r="Z262" i="6"/>
  <c r="Y262" i="6"/>
  <c r="X262" i="6"/>
  <c r="W262" i="6"/>
  <c r="V262" i="6"/>
  <c r="U262" i="6"/>
  <c r="T262" i="6"/>
  <c r="S262" i="6"/>
  <c r="R262" i="6"/>
  <c r="Q262" i="6"/>
  <c r="P262" i="6"/>
  <c r="O262" i="6"/>
  <c r="N262" i="6"/>
  <c r="M262" i="6"/>
  <c r="L262" i="6"/>
  <c r="K262" i="6"/>
  <c r="J262" i="6"/>
  <c r="I262" i="6"/>
  <c r="H262" i="6"/>
  <c r="G262" i="6"/>
  <c r="F262" i="6"/>
  <c r="E262" i="6"/>
  <c r="D262" i="6"/>
  <c r="C262" i="6"/>
  <c r="A262" i="6"/>
  <c r="AD261" i="6"/>
  <c r="AC261" i="6"/>
  <c r="AB261" i="6"/>
  <c r="AA261" i="6"/>
  <c r="Z261" i="6"/>
  <c r="Y261" i="6"/>
  <c r="X261" i="6"/>
  <c r="W261" i="6"/>
  <c r="V261" i="6"/>
  <c r="U261" i="6"/>
  <c r="T261" i="6"/>
  <c r="S261" i="6"/>
  <c r="R261" i="6"/>
  <c r="Q261" i="6"/>
  <c r="P261" i="6"/>
  <c r="O261" i="6"/>
  <c r="N261" i="6"/>
  <c r="M261" i="6"/>
  <c r="L261" i="6"/>
  <c r="K261" i="6"/>
  <c r="J261" i="6"/>
  <c r="I261" i="6"/>
  <c r="H261" i="6"/>
  <c r="G261" i="6"/>
  <c r="F261" i="6"/>
  <c r="E261" i="6"/>
  <c r="D261" i="6"/>
  <c r="C261" i="6"/>
  <c r="A261" i="6"/>
  <c r="AD260" i="6"/>
  <c r="AC260" i="6"/>
  <c r="AB260" i="6"/>
  <c r="AA260" i="6"/>
  <c r="Z260" i="6"/>
  <c r="Y260" i="6"/>
  <c r="X260" i="6"/>
  <c r="W260" i="6"/>
  <c r="V260" i="6"/>
  <c r="U260" i="6"/>
  <c r="T260" i="6"/>
  <c r="S260" i="6"/>
  <c r="R260" i="6"/>
  <c r="Q260" i="6"/>
  <c r="P260" i="6"/>
  <c r="O260" i="6"/>
  <c r="N260" i="6"/>
  <c r="M260" i="6"/>
  <c r="L260" i="6"/>
  <c r="K260" i="6"/>
  <c r="J260" i="6"/>
  <c r="I260" i="6"/>
  <c r="H260" i="6"/>
  <c r="G260" i="6"/>
  <c r="F260" i="6"/>
  <c r="E260" i="6"/>
  <c r="D260" i="6"/>
  <c r="C260" i="6"/>
  <c r="A260" i="6"/>
  <c r="AD258" i="6"/>
  <c r="AC258" i="6"/>
  <c r="AB258" i="6"/>
  <c r="AA258" i="6"/>
  <c r="Z258" i="6"/>
  <c r="Y258" i="6"/>
  <c r="X258" i="6"/>
  <c r="V258" i="6"/>
  <c r="T258" i="6"/>
  <c r="S258" i="6"/>
  <c r="R258" i="6"/>
  <c r="Q258" i="6"/>
  <c r="P258" i="6"/>
  <c r="N258" i="6"/>
  <c r="M258" i="6"/>
  <c r="K258" i="6"/>
  <c r="I258" i="6"/>
  <c r="G258" i="6"/>
  <c r="E258" i="6"/>
  <c r="C258" i="6"/>
  <c r="A258" i="6"/>
  <c r="E257" i="6"/>
  <c r="D257" i="6"/>
  <c r="C257" i="6"/>
  <c r="E256" i="6"/>
  <c r="D256" i="6"/>
  <c r="C256" i="6"/>
  <c r="AD253" i="6"/>
  <c r="AC253" i="6"/>
  <c r="AA253" i="6"/>
  <c r="Z253" i="6"/>
  <c r="X253" i="6"/>
  <c r="W253" i="6"/>
  <c r="P253" i="6"/>
  <c r="O253" i="6"/>
  <c r="M253" i="6"/>
  <c r="L253" i="6"/>
  <c r="B253" i="6"/>
  <c r="O251" i="6"/>
  <c r="L251" i="6"/>
  <c r="J251" i="6"/>
  <c r="H251" i="6"/>
  <c r="F251" i="6"/>
  <c r="D251" i="6"/>
  <c r="B251" i="6"/>
  <c r="AD250" i="6"/>
  <c r="AC250" i="6"/>
  <c r="AB250" i="6"/>
  <c r="AA250" i="6"/>
  <c r="Z250" i="6"/>
  <c r="Y250" i="6"/>
  <c r="X250" i="6"/>
  <c r="W250" i="6"/>
  <c r="V250" i="6"/>
  <c r="U250" i="6"/>
  <c r="T250" i="6"/>
  <c r="S250" i="6"/>
  <c r="R250" i="6"/>
  <c r="Q250" i="6"/>
  <c r="P250" i="6"/>
  <c r="O250" i="6"/>
  <c r="N250" i="6"/>
  <c r="M250" i="6"/>
  <c r="L250" i="6"/>
  <c r="K250" i="6"/>
  <c r="J250" i="6"/>
  <c r="I250" i="6"/>
  <c r="H250" i="6"/>
  <c r="G250" i="6"/>
  <c r="F250" i="6"/>
  <c r="E250" i="6"/>
  <c r="D250" i="6"/>
  <c r="C250" i="6"/>
  <c r="B250" i="6"/>
  <c r="AD249" i="6"/>
  <c r="AC249" i="6"/>
  <c r="AB249" i="6"/>
  <c r="AA249" i="6"/>
  <c r="Z249" i="6"/>
  <c r="Y249" i="6"/>
  <c r="X249" i="6"/>
  <c r="W249" i="6"/>
  <c r="V249" i="6"/>
  <c r="U249" i="6"/>
  <c r="T249" i="6"/>
  <c r="S249" i="6"/>
  <c r="R249" i="6"/>
  <c r="Q249" i="6"/>
  <c r="P249" i="6"/>
  <c r="O249" i="6"/>
  <c r="N249" i="6"/>
  <c r="M249" i="6"/>
  <c r="L249" i="6"/>
  <c r="K249" i="6"/>
  <c r="J249" i="6"/>
  <c r="I249" i="6"/>
  <c r="H249" i="6"/>
  <c r="G249" i="6"/>
  <c r="F249" i="6"/>
  <c r="E249" i="6"/>
  <c r="D249" i="6"/>
  <c r="C249" i="6"/>
  <c r="A249" i="6"/>
  <c r="AD248" i="6"/>
  <c r="AC248" i="6"/>
  <c r="AB248" i="6"/>
  <c r="AA248" i="6"/>
  <c r="Z248" i="6"/>
  <c r="Y248" i="6"/>
  <c r="X248" i="6"/>
  <c r="W248" i="6"/>
  <c r="V248" i="6"/>
  <c r="U248" i="6"/>
  <c r="T248" i="6"/>
  <c r="S248" i="6"/>
  <c r="R248" i="6"/>
  <c r="Q248" i="6"/>
  <c r="P248" i="6"/>
  <c r="O248" i="6"/>
  <c r="N248" i="6"/>
  <c r="M248" i="6"/>
  <c r="L248" i="6"/>
  <c r="K248" i="6"/>
  <c r="J248" i="6"/>
  <c r="I248" i="6"/>
  <c r="H248" i="6"/>
  <c r="G248" i="6"/>
  <c r="F248" i="6"/>
  <c r="E248" i="6"/>
  <c r="D248" i="6"/>
  <c r="C248" i="6"/>
  <c r="A248" i="6"/>
  <c r="AD247" i="6"/>
  <c r="AC247" i="6"/>
  <c r="AB247" i="6"/>
  <c r="AA247" i="6"/>
  <c r="Z247" i="6"/>
  <c r="Y247" i="6"/>
  <c r="X247" i="6"/>
  <c r="W247" i="6"/>
  <c r="V247" i="6"/>
  <c r="U247" i="6"/>
  <c r="T247" i="6"/>
  <c r="S247" i="6"/>
  <c r="R247" i="6"/>
  <c r="Q247" i="6"/>
  <c r="P247" i="6"/>
  <c r="O247" i="6"/>
  <c r="N247" i="6"/>
  <c r="M247" i="6"/>
  <c r="L247" i="6"/>
  <c r="K247" i="6"/>
  <c r="J247" i="6"/>
  <c r="I247" i="6"/>
  <c r="H247" i="6"/>
  <c r="G247" i="6"/>
  <c r="F247" i="6"/>
  <c r="E247" i="6"/>
  <c r="D247" i="6"/>
  <c r="C247" i="6"/>
  <c r="A247" i="6"/>
  <c r="AD246" i="6"/>
  <c r="AC246" i="6"/>
  <c r="AB246" i="6"/>
  <c r="AA246" i="6"/>
  <c r="Z246" i="6"/>
  <c r="Y246" i="6"/>
  <c r="X246" i="6"/>
  <c r="W246" i="6"/>
  <c r="V246" i="6"/>
  <c r="U246" i="6"/>
  <c r="T246" i="6"/>
  <c r="S246" i="6"/>
  <c r="R246" i="6"/>
  <c r="Q246" i="6"/>
  <c r="P246" i="6"/>
  <c r="O246" i="6"/>
  <c r="N246" i="6"/>
  <c r="M246" i="6"/>
  <c r="L246" i="6"/>
  <c r="K246" i="6"/>
  <c r="J246" i="6"/>
  <c r="I246" i="6"/>
  <c r="H246" i="6"/>
  <c r="G246" i="6"/>
  <c r="F246" i="6"/>
  <c r="E246" i="6"/>
  <c r="D246" i="6"/>
  <c r="C246" i="6"/>
  <c r="A246" i="6"/>
  <c r="AD245" i="6"/>
  <c r="AC245" i="6"/>
  <c r="AB245" i="6"/>
  <c r="AA245" i="6"/>
  <c r="Z245" i="6"/>
  <c r="Y245" i="6"/>
  <c r="X245" i="6"/>
  <c r="W245" i="6"/>
  <c r="V245" i="6"/>
  <c r="U245" i="6"/>
  <c r="T245" i="6"/>
  <c r="S245" i="6"/>
  <c r="R245" i="6"/>
  <c r="Q245" i="6"/>
  <c r="P245" i="6"/>
  <c r="O245" i="6"/>
  <c r="N245" i="6"/>
  <c r="M245" i="6"/>
  <c r="L245" i="6"/>
  <c r="K245" i="6"/>
  <c r="J245" i="6"/>
  <c r="I245" i="6"/>
  <c r="H245" i="6"/>
  <c r="G245" i="6"/>
  <c r="F245" i="6"/>
  <c r="E245" i="6"/>
  <c r="D245" i="6"/>
  <c r="C245" i="6"/>
  <c r="A245" i="6"/>
  <c r="AD244" i="6"/>
  <c r="AC244" i="6"/>
  <c r="AB244" i="6"/>
  <c r="AA244" i="6"/>
  <c r="Z244" i="6"/>
  <c r="Y244" i="6"/>
  <c r="X244" i="6"/>
  <c r="W244" i="6"/>
  <c r="V244" i="6"/>
  <c r="U244" i="6"/>
  <c r="T244" i="6"/>
  <c r="S244" i="6"/>
  <c r="R244" i="6"/>
  <c r="Q244" i="6"/>
  <c r="P244" i="6"/>
  <c r="O244" i="6"/>
  <c r="N244" i="6"/>
  <c r="M244" i="6"/>
  <c r="L244" i="6"/>
  <c r="K244" i="6"/>
  <c r="J244" i="6"/>
  <c r="I244" i="6"/>
  <c r="H244" i="6"/>
  <c r="G244" i="6"/>
  <c r="F244" i="6"/>
  <c r="E244" i="6"/>
  <c r="D244" i="6"/>
  <c r="C244" i="6"/>
  <c r="A244" i="6"/>
  <c r="AD243" i="6"/>
  <c r="AC243" i="6"/>
  <c r="AB243" i="6"/>
  <c r="AA243" i="6"/>
  <c r="Z243" i="6"/>
  <c r="Y243" i="6"/>
  <c r="X243" i="6"/>
  <c r="W243" i="6"/>
  <c r="V243" i="6"/>
  <c r="U243" i="6"/>
  <c r="T243" i="6"/>
  <c r="S243" i="6"/>
  <c r="R243" i="6"/>
  <c r="Q243" i="6"/>
  <c r="P243" i="6"/>
  <c r="O243" i="6"/>
  <c r="N243" i="6"/>
  <c r="M243" i="6"/>
  <c r="L243" i="6"/>
  <c r="K243" i="6"/>
  <c r="J243" i="6"/>
  <c r="I243" i="6"/>
  <c r="H243" i="6"/>
  <c r="G243" i="6"/>
  <c r="F243" i="6"/>
  <c r="E243" i="6"/>
  <c r="D243" i="6"/>
  <c r="C243" i="6"/>
  <c r="A243" i="6"/>
  <c r="AD242" i="6"/>
  <c r="AC242" i="6"/>
  <c r="AB242" i="6"/>
  <c r="AA242" i="6"/>
  <c r="Z242" i="6"/>
  <c r="Y242" i="6"/>
  <c r="X242" i="6"/>
  <c r="W242" i="6"/>
  <c r="V242" i="6"/>
  <c r="U242" i="6"/>
  <c r="T242" i="6"/>
  <c r="S242" i="6"/>
  <c r="R242" i="6"/>
  <c r="Q242" i="6"/>
  <c r="P242" i="6"/>
  <c r="O242" i="6"/>
  <c r="N242" i="6"/>
  <c r="M242" i="6"/>
  <c r="L242" i="6"/>
  <c r="K242" i="6"/>
  <c r="J242" i="6"/>
  <c r="I242" i="6"/>
  <c r="H242" i="6"/>
  <c r="G242" i="6"/>
  <c r="F242" i="6"/>
  <c r="E242" i="6"/>
  <c r="D242" i="6"/>
  <c r="C242" i="6"/>
  <c r="A242" i="6"/>
  <c r="AD241" i="6"/>
  <c r="AC241" i="6"/>
  <c r="AB241" i="6"/>
  <c r="AA241" i="6"/>
  <c r="Z241" i="6"/>
  <c r="Y241" i="6"/>
  <c r="X241" i="6"/>
  <c r="W241" i="6"/>
  <c r="V241" i="6"/>
  <c r="U241" i="6"/>
  <c r="T241" i="6"/>
  <c r="S241" i="6"/>
  <c r="R241" i="6"/>
  <c r="Q241" i="6"/>
  <c r="P241" i="6"/>
  <c r="O241" i="6"/>
  <c r="N241" i="6"/>
  <c r="M241" i="6"/>
  <c r="L241" i="6"/>
  <c r="K241" i="6"/>
  <c r="J241" i="6"/>
  <c r="I241" i="6"/>
  <c r="H241" i="6"/>
  <c r="G241" i="6"/>
  <c r="F241" i="6"/>
  <c r="E241" i="6"/>
  <c r="D241" i="6"/>
  <c r="C241" i="6"/>
  <c r="A241" i="6"/>
  <c r="AD239" i="6"/>
  <c r="AC239" i="6"/>
  <c r="AB239" i="6"/>
  <c r="AA239" i="6"/>
  <c r="Z239" i="6"/>
  <c r="Y239" i="6"/>
  <c r="X239" i="6"/>
  <c r="V239" i="6"/>
  <c r="T239" i="6"/>
  <c r="S239" i="6"/>
  <c r="R239" i="6"/>
  <c r="Q239" i="6"/>
  <c r="P239" i="6"/>
  <c r="N239" i="6"/>
  <c r="M239" i="6"/>
  <c r="K239" i="6"/>
  <c r="I239" i="6"/>
  <c r="G239" i="6"/>
  <c r="E239" i="6"/>
  <c r="C239" i="6"/>
  <c r="A239" i="6"/>
  <c r="E238" i="6"/>
  <c r="D238" i="6"/>
  <c r="C238" i="6"/>
  <c r="E237" i="6"/>
  <c r="D237" i="6"/>
  <c r="C237" i="6"/>
  <c r="AD234" i="6"/>
  <c r="AC234" i="6"/>
  <c r="AB234" i="6"/>
  <c r="AA234" i="6"/>
  <c r="Z234" i="6"/>
  <c r="Y234" i="6"/>
  <c r="X234" i="6"/>
  <c r="W234" i="6"/>
  <c r="U234" i="6"/>
  <c r="S234" i="6"/>
  <c r="Q234" i="6"/>
  <c r="P234" i="6"/>
  <c r="O234" i="6"/>
  <c r="M234" i="6"/>
  <c r="L234" i="6"/>
  <c r="J234" i="6"/>
  <c r="H234" i="6"/>
  <c r="F234" i="6"/>
  <c r="D234" i="6"/>
  <c r="B234" i="6"/>
  <c r="AD232" i="6"/>
  <c r="AC232" i="6"/>
  <c r="AB232" i="6"/>
  <c r="AA232" i="6"/>
  <c r="Z232" i="6"/>
  <c r="Y232" i="6"/>
  <c r="X232" i="6"/>
  <c r="W232" i="6"/>
  <c r="V232" i="6"/>
  <c r="U232" i="6"/>
  <c r="T232" i="6"/>
  <c r="S232" i="6"/>
  <c r="R232" i="6"/>
  <c r="Q232" i="6"/>
  <c r="P232" i="6"/>
  <c r="O232" i="6"/>
  <c r="N232" i="6"/>
  <c r="M232" i="6"/>
  <c r="L232" i="6"/>
  <c r="K232" i="6"/>
  <c r="J232" i="6"/>
  <c r="I232" i="6"/>
  <c r="H232" i="6"/>
  <c r="G232" i="6"/>
  <c r="F232" i="6"/>
  <c r="E232" i="6"/>
  <c r="D232" i="6"/>
  <c r="C232" i="6"/>
  <c r="B232" i="6"/>
  <c r="AD231" i="6"/>
  <c r="AC231" i="6"/>
  <c r="AB231" i="6"/>
  <c r="AA231" i="6"/>
  <c r="Z231" i="6"/>
  <c r="Y231" i="6"/>
  <c r="X231" i="6"/>
  <c r="W231" i="6"/>
  <c r="V231" i="6"/>
  <c r="U231" i="6"/>
  <c r="T231" i="6"/>
  <c r="S231" i="6"/>
  <c r="R231" i="6"/>
  <c r="Q231" i="6"/>
  <c r="P231" i="6"/>
  <c r="O231" i="6"/>
  <c r="N231" i="6"/>
  <c r="M231" i="6"/>
  <c r="L231" i="6"/>
  <c r="K231" i="6"/>
  <c r="J231" i="6"/>
  <c r="I231" i="6"/>
  <c r="H231" i="6"/>
  <c r="G231" i="6"/>
  <c r="F231" i="6"/>
  <c r="E231" i="6"/>
  <c r="D231" i="6"/>
  <c r="C231" i="6"/>
  <c r="B231" i="6"/>
  <c r="AD230" i="6"/>
  <c r="AC230" i="6"/>
  <c r="AB230" i="6"/>
  <c r="AA230" i="6"/>
  <c r="Z230" i="6"/>
  <c r="Y230" i="6"/>
  <c r="X230" i="6"/>
  <c r="W230" i="6"/>
  <c r="V230" i="6"/>
  <c r="U230" i="6"/>
  <c r="T230" i="6"/>
  <c r="S230" i="6"/>
  <c r="R230" i="6"/>
  <c r="Q230" i="6"/>
  <c r="P230" i="6"/>
  <c r="O230" i="6"/>
  <c r="N230" i="6"/>
  <c r="M230" i="6"/>
  <c r="L230" i="6"/>
  <c r="K230" i="6"/>
  <c r="J230" i="6"/>
  <c r="I230" i="6"/>
  <c r="H230" i="6"/>
  <c r="G230" i="6"/>
  <c r="F230" i="6"/>
  <c r="E230" i="6"/>
  <c r="D230" i="6"/>
  <c r="C230" i="6"/>
  <c r="A230" i="6"/>
  <c r="AD229" i="6"/>
  <c r="AC229" i="6"/>
  <c r="AB229" i="6"/>
  <c r="AA229" i="6"/>
  <c r="Z229" i="6"/>
  <c r="Y229" i="6"/>
  <c r="X229" i="6"/>
  <c r="W229" i="6"/>
  <c r="V229" i="6"/>
  <c r="U229" i="6"/>
  <c r="T229" i="6"/>
  <c r="S229" i="6"/>
  <c r="R229" i="6"/>
  <c r="Q229" i="6"/>
  <c r="P229" i="6"/>
  <c r="O229" i="6"/>
  <c r="N229" i="6"/>
  <c r="M229" i="6"/>
  <c r="L229" i="6"/>
  <c r="K229" i="6"/>
  <c r="J229" i="6"/>
  <c r="I229" i="6"/>
  <c r="H229" i="6"/>
  <c r="G229" i="6"/>
  <c r="F229" i="6"/>
  <c r="E229" i="6"/>
  <c r="D229" i="6"/>
  <c r="C229" i="6"/>
  <c r="A229" i="6"/>
  <c r="AD228" i="6"/>
  <c r="AC228" i="6"/>
  <c r="AB228" i="6"/>
  <c r="AA228" i="6"/>
  <c r="Z228" i="6"/>
  <c r="Y228" i="6"/>
  <c r="X228" i="6"/>
  <c r="W228" i="6"/>
  <c r="V228" i="6"/>
  <c r="U228" i="6"/>
  <c r="T228" i="6"/>
  <c r="S228" i="6"/>
  <c r="R228" i="6"/>
  <c r="Q228" i="6"/>
  <c r="P228" i="6"/>
  <c r="O228" i="6"/>
  <c r="N228" i="6"/>
  <c r="M228" i="6"/>
  <c r="L228" i="6"/>
  <c r="K228" i="6"/>
  <c r="J228" i="6"/>
  <c r="I228" i="6"/>
  <c r="H228" i="6"/>
  <c r="G228" i="6"/>
  <c r="F228" i="6"/>
  <c r="E228" i="6"/>
  <c r="D228" i="6"/>
  <c r="C228" i="6"/>
  <c r="A228" i="6"/>
  <c r="AD227" i="6"/>
  <c r="AC227" i="6"/>
  <c r="AB227" i="6"/>
  <c r="AA227" i="6"/>
  <c r="Z227" i="6"/>
  <c r="Y227" i="6"/>
  <c r="X227" i="6"/>
  <c r="W227" i="6"/>
  <c r="V227" i="6"/>
  <c r="U227" i="6"/>
  <c r="T227" i="6"/>
  <c r="S227" i="6"/>
  <c r="R227" i="6"/>
  <c r="Q227" i="6"/>
  <c r="P227" i="6"/>
  <c r="O227" i="6"/>
  <c r="N227" i="6"/>
  <c r="M227" i="6"/>
  <c r="L227" i="6"/>
  <c r="K227" i="6"/>
  <c r="J227" i="6"/>
  <c r="I227" i="6"/>
  <c r="H227" i="6"/>
  <c r="G227" i="6"/>
  <c r="F227" i="6"/>
  <c r="E227" i="6"/>
  <c r="D227" i="6"/>
  <c r="C227" i="6"/>
  <c r="A227" i="6"/>
  <c r="AD226" i="6"/>
  <c r="AC226" i="6"/>
  <c r="AB226" i="6"/>
  <c r="AA226" i="6"/>
  <c r="Z226" i="6"/>
  <c r="Y226" i="6"/>
  <c r="X226" i="6"/>
  <c r="W226" i="6"/>
  <c r="V226" i="6"/>
  <c r="U226" i="6"/>
  <c r="T226" i="6"/>
  <c r="S226" i="6"/>
  <c r="R226" i="6"/>
  <c r="Q226" i="6"/>
  <c r="P226" i="6"/>
  <c r="O226" i="6"/>
  <c r="N226" i="6"/>
  <c r="M226" i="6"/>
  <c r="L226" i="6"/>
  <c r="K226" i="6"/>
  <c r="J226" i="6"/>
  <c r="I226" i="6"/>
  <c r="H226" i="6"/>
  <c r="G226" i="6"/>
  <c r="F226" i="6"/>
  <c r="E226" i="6"/>
  <c r="D226" i="6"/>
  <c r="C226" i="6"/>
  <c r="A226" i="6"/>
  <c r="AD225" i="6"/>
  <c r="AC225" i="6"/>
  <c r="AB225" i="6"/>
  <c r="AA225" i="6"/>
  <c r="Z225" i="6"/>
  <c r="Y225" i="6"/>
  <c r="X225" i="6"/>
  <c r="W225" i="6"/>
  <c r="V225" i="6"/>
  <c r="U225" i="6"/>
  <c r="T225" i="6"/>
  <c r="S225" i="6"/>
  <c r="R225" i="6"/>
  <c r="Q225" i="6"/>
  <c r="P225" i="6"/>
  <c r="O225" i="6"/>
  <c r="N225" i="6"/>
  <c r="M225" i="6"/>
  <c r="L225" i="6"/>
  <c r="K225" i="6"/>
  <c r="J225" i="6"/>
  <c r="I225" i="6"/>
  <c r="H225" i="6"/>
  <c r="G225" i="6"/>
  <c r="F225" i="6"/>
  <c r="E225" i="6"/>
  <c r="D225" i="6"/>
  <c r="C225" i="6"/>
  <c r="B225" i="6"/>
  <c r="A225" i="6"/>
  <c r="AD224" i="6"/>
  <c r="AC224" i="6"/>
  <c r="AB224" i="6"/>
  <c r="AA224" i="6"/>
  <c r="Z224" i="6"/>
  <c r="Y224" i="6"/>
  <c r="X224" i="6"/>
  <c r="V224" i="6"/>
  <c r="T224" i="6"/>
  <c r="S224" i="6"/>
  <c r="R224" i="6"/>
  <c r="Q224" i="6"/>
  <c r="P224" i="6"/>
  <c r="N224" i="6"/>
  <c r="M224" i="6"/>
  <c r="K224" i="6"/>
  <c r="I224" i="6"/>
  <c r="G224" i="6"/>
  <c r="E224" i="6"/>
  <c r="C224" i="6"/>
  <c r="A224" i="6"/>
  <c r="E222" i="6"/>
  <c r="D222" i="6"/>
  <c r="C222" i="6"/>
  <c r="AD219" i="6"/>
  <c r="AC219" i="6"/>
  <c r="AB219" i="6"/>
  <c r="AA219" i="6"/>
  <c r="Z219" i="6"/>
  <c r="Y219" i="6"/>
  <c r="X219" i="6"/>
  <c r="W219" i="6"/>
  <c r="S219" i="6"/>
  <c r="R219" i="6"/>
  <c r="Q219" i="6"/>
  <c r="P219" i="6"/>
  <c r="O219" i="6"/>
  <c r="M219" i="6"/>
  <c r="L219" i="6"/>
  <c r="J219" i="6"/>
  <c r="H219" i="6"/>
  <c r="F219" i="6"/>
  <c r="D219" i="6"/>
  <c r="B219" i="6"/>
  <c r="AD218" i="6"/>
  <c r="AC218" i="6"/>
  <c r="AB218" i="6"/>
  <c r="AA218" i="6"/>
  <c r="Z218" i="6"/>
  <c r="Y218" i="6"/>
  <c r="X218" i="6"/>
  <c r="W218" i="6"/>
  <c r="V218" i="6"/>
  <c r="U218" i="6"/>
  <c r="T218" i="6"/>
  <c r="S218" i="6"/>
  <c r="R218" i="6"/>
  <c r="Q218" i="6"/>
  <c r="P218" i="6"/>
  <c r="O218" i="6"/>
  <c r="N218" i="6"/>
  <c r="M218" i="6"/>
  <c r="L218" i="6"/>
  <c r="K218" i="6"/>
  <c r="J218" i="6"/>
  <c r="I218" i="6"/>
  <c r="H218" i="6"/>
  <c r="G218" i="6"/>
  <c r="F218" i="6"/>
  <c r="E218" i="6"/>
  <c r="D218" i="6"/>
  <c r="C218" i="6"/>
  <c r="B218" i="6"/>
  <c r="AD217" i="6"/>
  <c r="AC217" i="6"/>
  <c r="AB217" i="6"/>
  <c r="AA217" i="6"/>
  <c r="Z217" i="6"/>
  <c r="Y217" i="6"/>
  <c r="X217" i="6"/>
  <c r="W217" i="6"/>
  <c r="V217" i="6"/>
  <c r="U217" i="6"/>
  <c r="T217" i="6"/>
  <c r="S217" i="6"/>
  <c r="R217" i="6"/>
  <c r="Q217" i="6"/>
  <c r="P217" i="6"/>
  <c r="O217" i="6"/>
  <c r="N217" i="6"/>
  <c r="M217" i="6"/>
  <c r="L217" i="6"/>
  <c r="K217" i="6"/>
  <c r="J217" i="6"/>
  <c r="I217" i="6"/>
  <c r="H217" i="6"/>
  <c r="G217" i="6"/>
  <c r="F217" i="6"/>
  <c r="E217" i="6"/>
  <c r="D217" i="6"/>
  <c r="C217" i="6"/>
  <c r="B217" i="6"/>
  <c r="AD216" i="6"/>
  <c r="AC216" i="6"/>
  <c r="AB216" i="6"/>
  <c r="AA216" i="6"/>
  <c r="Z216" i="6"/>
  <c r="Y216" i="6"/>
  <c r="X216" i="6"/>
  <c r="W216" i="6"/>
  <c r="V216" i="6"/>
  <c r="U216" i="6"/>
  <c r="T216" i="6"/>
  <c r="S216" i="6"/>
  <c r="R216" i="6"/>
  <c r="Q216" i="6"/>
  <c r="P216" i="6"/>
  <c r="O216" i="6"/>
  <c r="N216" i="6"/>
  <c r="M216" i="6"/>
  <c r="L216" i="6"/>
  <c r="K216" i="6"/>
  <c r="J216" i="6"/>
  <c r="I216" i="6"/>
  <c r="H216" i="6"/>
  <c r="G216" i="6"/>
  <c r="F216" i="6"/>
  <c r="E216" i="6"/>
  <c r="D216" i="6"/>
  <c r="C216" i="6"/>
  <c r="B216" i="6"/>
  <c r="AD215" i="6"/>
  <c r="AC215" i="6"/>
  <c r="AB215" i="6"/>
  <c r="AA215" i="6"/>
  <c r="Z215" i="6"/>
  <c r="Y215" i="6"/>
  <c r="X215" i="6"/>
  <c r="W215" i="6"/>
  <c r="V215" i="6"/>
  <c r="U215" i="6"/>
  <c r="T215" i="6"/>
  <c r="S215" i="6"/>
  <c r="R215" i="6"/>
  <c r="Q215" i="6"/>
  <c r="P215" i="6"/>
  <c r="O215" i="6"/>
  <c r="N215" i="6"/>
  <c r="M215" i="6"/>
  <c r="L215" i="6"/>
  <c r="K215" i="6"/>
  <c r="J215" i="6"/>
  <c r="I215" i="6"/>
  <c r="H215" i="6"/>
  <c r="G215" i="6"/>
  <c r="F215" i="6"/>
  <c r="E215" i="6"/>
  <c r="D215" i="6"/>
  <c r="C215" i="6"/>
  <c r="A215" i="6"/>
  <c r="AD214" i="6"/>
  <c r="AC214" i="6"/>
  <c r="AB214" i="6"/>
  <c r="AA214" i="6"/>
  <c r="Z214" i="6"/>
  <c r="Y214" i="6"/>
  <c r="X214" i="6"/>
  <c r="W214" i="6"/>
  <c r="V214" i="6"/>
  <c r="U214" i="6"/>
  <c r="T214" i="6"/>
  <c r="S214" i="6"/>
  <c r="R214" i="6"/>
  <c r="Q214" i="6"/>
  <c r="P214" i="6"/>
  <c r="O214" i="6"/>
  <c r="N214" i="6"/>
  <c r="M214" i="6"/>
  <c r="L214" i="6"/>
  <c r="K214" i="6"/>
  <c r="J214" i="6"/>
  <c r="I214" i="6"/>
  <c r="H214" i="6"/>
  <c r="G214" i="6"/>
  <c r="F214" i="6"/>
  <c r="E214" i="6"/>
  <c r="D214" i="6"/>
  <c r="C214" i="6"/>
  <c r="A214" i="6"/>
  <c r="AD213" i="6"/>
  <c r="AC213" i="6"/>
  <c r="AB213" i="6"/>
  <c r="AA213" i="6"/>
  <c r="Z213" i="6"/>
  <c r="Y213" i="6"/>
  <c r="X213" i="6"/>
  <c r="W213" i="6"/>
  <c r="V213" i="6"/>
  <c r="U213" i="6"/>
  <c r="T213" i="6"/>
  <c r="S213" i="6"/>
  <c r="R213" i="6"/>
  <c r="Q213" i="6"/>
  <c r="P213" i="6"/>
  <c r="O213" i="6"/>
  <c r="N213" i="6"/>
  <c r="M213" i="6"/>
  <c r="L213" i="6"/>
  <c r="K213" i="6"/>
  <c r="J213" i="6"/>
  <c r="I213" i="6"/>
  <c r="H213" i="6"/>
  <c r="G213" i="6"/>
  <c r="F213" i="6"/>
  <c r="E213" i="6"/>
  <c r="D213" i="6"/>
  <c r="C213" i="6"/>
  <c r="A213" i="6"/>
  <c r="AD212" i="6"/>
  <c r="AC212" i="6"/>
  <c r="AB212" i="6"/>
  <c r="AA212" i="6"/>
  <c r="Z212" i="6"/>
  <c r="Y212" i="6"/>
  <c r="X212" i="6"/>
  <c r="W212" i="6"/>
  <c r="V212" i="6"/>
  <c r="U212" i="6"/>
  <c r="T212" i="6"/>
  <c r="S212" i="6"/>
  <c r="R212" i="6"/>
  <c r="Q212" i="6"/>
  <c r="P212" i="6"/>
  <c r="O212" i="6"/>
  <c r="N212" i="6"/>
  <c r="M212" i="6"/>
  <c r="L212" i="6"/>
  <c r="K212" i="6"/>
  <c r="J212" i="6"/>
  <c r="I212" i="6"/>
  <c r="H212" i="6"/>
  <c r="G212" i="6"/>
  <c r="F212" i="6"/>
  <c r="E212" i="6"/>
  <c r="D212" i="6"/>
  <c r="C212" i="6"/>
  <c r="A212" i="6"/>
  <c r="AD211" i="6"/>
  <c r="AC211" i="6"/>
  <c r="AB211" i="6"/>
  <c r="AA211" i="6"/>
  <c r="Z211" i="6"/>
  <c r="Y211" i="6"/>
  <c r="X211" i="6"/>
  <c r="W211" i="6"/>
  <c r="V211" i="6"/>
  <c r="U211" i="6"/>
  <c r="T211" i="6"/>
  <c r="S211" i="6"/>
  <c r="R211" i="6"/>
  <c r="Q211" i="6"/>
  <c r="P211" i="6"/>
  <c r="O211" i="6"/>
  <c r="N211" i="6"/>
  <c r="M211" i="6"/>
  <c r="L211" i="6"/>
  <c r="K211" i="6"/>
  <c r="J211" i="6"/>
  <c r="I211" i="6"/>
  <c r="H211" i="6"/>
  <c r="G211" i="6"/>
  <c r="F211" i="6"/>
  <c r="E211" i="6"/>
  <c r="D211" i="6"/>
  <c r="C211" i="6"/>
  <c r="B211" i="6"/>
  <c r="A211" i="6"/>
  <c r="AD210" i="6"/>
  <c r="AC210" i="6"/>
  <c r="AB210" i="6"/>
  <c r="AA210" i="6"/>
  <c r="Z210" i="6"/>
  <c r="Y210" i="6"/>
  <c r="X210" i="6"/>
  <c r="V210" i="6"/>
  <c r="T210" i="6"/>
  <c r="S210" i="6"/>
  <c r="R210" i="6"/>
  <c r="Q210" i="6"/>
  <c r="P210" i="6"/>
  <c r="N210" i="6"/>
  <c r="M210" i="6"/>
  <c r="K210" i="6"/>
  <c r="I210" i="6"/>
  <c r="G210" i="6"/>
  <c r="E210" i="6"/>
  <c r="C210" i="6"/>
  <c r="A210" i="6"/>
  <c r="E209" i="6"/>
  <c r="D209" i="6"/>
  <c r="C209" i="6"/>
  <c r="E208" i="6"/>
  <c r="D208" i="6"/>
  <c r="C208" i="6"/>
  <c r="AD205" i="6"/>
  <c r="AC205" i="6"/>
  <c r="AB205" i="6"/>
  <c r="AA205" i="6"/>
  <c r="Z205" i="6"/>
  <c r="Y205" i="6"/>
  <c r="X205" i="6"/>
  <c r="W205" i="6"/>
  <c r="U205" i="6"/>
  <c r="S205" i="6"/>
  <c r="Q205" i="6"/>
  <c r="P205" i="6"/>
  <c r="O205" i="6"/>
  <c r="M205" i="6"/>
  <c r="L205" i="6"/>
  <c r="J205" i="6"/>
  <c r="H205" i="6"/>
  <c r="F205" i="6"/>
  <c r="D205" i="6"/>
  <c r="B205" i="6"/>
  <c r="AD204" i="6"/>
  <c r="AC204" i="6"/>
  <c r="AB204" i="6"/>
  <c r="AA204" i="6"/>
  <c r="Z204" i="6"/>
  <c r="Y204" i="6"/>
  <c r="X204" i="6"/>
  <c r="W204" i="6"/>
  <c r="V204" i="6"/>
  <c r="U204" i="6"/>
  <c r="T204" i="6"/>
  <c r="S204" i="6"/>
  <c r="R204" i="6"/>
  <c r="Q204" i="6"/>
  <c r="P204" i="6"/>
  <c r="O204" i="6"/>
  <c r="M204" i="6"/>
  <c r="L204" i="6"/>
  <c r="J204" i="6"/>
  <c r="H204" i="6"/>
  <c r="F204" i="6"/>
  <c r="D204" i="6"/>
  <c r="B204" i="6"/>
  <c r="AD203" i="6"/>
  <c r="AC203" i="6"/>
  <c r="AB203" i="6"/>
  <c r="AA203" i="6"/>
  <c r="Z203" i="6"/>
  <c r="Y203" i="6"/>
  <c r="X203" i="6"/>
  <c r="W203" i="6"/>
  <c r="V203" i="6"/>
  <c r="U203" i="6"/>
  <c r="T203" i="6"/>
  <c r="S203" i="6"/>
  <c r="R203" i="6"/>
  <c r="Q203" i="6"/>
  <c r="P203" i="6"/>
  <c r="O203" i="6"/>
  <c r="N203" i="6"/>
  <c r="M203" i="6"/>
  <c r="L203" i="6"/>
  <c r="K203" i="6"/>
  <c r="J203" i="6"/>
  <c r="I203" i="6"/>
  <c r="H203" i="6"/>
  <c r="G203" i="6"/>
  <c r="F203" i="6"/>
  <c r="E203" i="6"/>
  <c r="D203" i="6"/>
  <c r="C203" i="6"/>
  <c r="B203" i="6"/>
  <c r="AD202" i="6"/>
  <c r="AC202" i="6"/>
  <c r="AB202" i="6"/>
  <c r="AA202" i="6"/>
  <c r="Z202" i="6"/>
  <c r="Y202" i="6"/>
  <c r="X202" i="6"/>
  <c r="W202" i="6"/>
  <c r="V202" i="6"/>
  <c r="U202" i="6"/>
  <c r="T202" i="6"/>
  <c r="S202" i="6"/>
  <c r="R202" i="6"/>
  <c r="Q202" i="6"/>
  <c r="P202" i="6"/>
  <c r="O202" i="6"/>
  <c r="N202" i="6"/>
  <c r="M202" i="6"/>
  <c r="L202" i="6"/>
  <c r="K202" i="6"/>
  <c r="J202" i="6"/>
  <c r="I202" i="6"/>
  <c r="H202" i="6"/>
  <c r="G202" i="6"/>
  <c r="F202" i="6"/>
  <c r="E202" i="6"/>
  <c r="D202" i="6"/>
  <c r="C202" i="6"/>
  <c r="A202" i="6"/>
  <c r="AD201" i="6"/>
  <c r="AC201" i="6"/>
  <c r="AB201" i="6"/>
  <c r="AA201" i="6"/>
  <c r="Z201" i="6"/>
  <c r="Y201" i="6"/>
  <c r="X201" i="6"/>
  <c r="W201" i="6"/>
  <c r="V201" i="6"/>
  <c r="U201" i="6"/>
  <c r="T201" i="6"/>
  <c r="S201" i="6"/>
  <c r="R201" i="6"/>
  <c r="Q201" i="6"/>
  <c r="P201" i="6"/>
  <c r="O201" i="6"/>
  <c r="N201" i="6"/>
  <c r="M201" i="6"/>
  <c r="L201" i="6"/>
  <c r="K201" i="6"/>
  <c r="J201" i="6"/>
  <c r="I201" i="6"/>
  <c r="H201" i="6"/>
  <c r="G201" i="6"/>
  <c r="F201" i="6"/>
  <c r="E201" i="6"/>
  <c r="D201" i="6"/>
  <c r="C201" i="6"/>
  <c r="A201" i="6"/>
  <c r="AD200" i="6"/>
  <c r="AC200" i="6"/>
  <c r="AB200" i="6"/>
  <c r="AA200" i="6"/>
  <c r="Z200" i="6"/>
  <c r="Y200" i="6"/>
  <c r="X200" i="6"/>
  <c r="W200" i="6"/>
  <c r="V200" i="6"/>
  <c r="U200" i="6"/>
  <c r="T200" i="6"/>
  <c r="S200" i="6"/>
  <c r="R200" i="6"/>
  <c r="Q200" i="6"/>
  <c r="P200" i="6"/>
  <c r="O200" i="6"/>
  <c r="N200" i="6"/>
  <c r="M200" i="6"/>
  <c r="L200" i="6"/>
  <c r="K200" i="6"/>
  <c r="J200" i="6"/>
  <c r="I200" i="6"/>
  <c r="H200" i="6"/>
  <c r="G200" i="6"/>
  <c r="F200" i="6"/>
  <c r="E200" i="6"/>
  <c r="D200" i="6"/>
  <c r="C200" i="6"/>
  <c r="A200" i="6"/>
  <c r="AD199" i="6"/>
  <c r="AC199" i="6"/>
  <c r="AB199" i="6"/>
  <c r="AA199" i="6"/>
  <c r="Z199" i="6"/>
  <c r="Y199" i="6"/>
  <c r="X199" i="6"/>
  <c r="W199" i="6"/>
  <c r="V199" i="6"/>
  <c r="U199" i="6"/>
  <c r="T199" i="6"/>
  <c r="S199" i="6"/>
  <c r="R199" i="6"/>
  <c r="Q199" i="6"/>
  <c r="P199" i="6"/>
  <c r="O199" i="6"/>
  <c r="N199" i="6"/>
  <c r="M199" i="6"/>
  <c r="L199" i="6"/>
  <c r="K199" i="6"/>
  <c r="J199" i="6"/>
  <c r="I199" i="6"/>
  <c r="H199" i="6"/>
  <c r="G199" i="6"/>
  <c r="F199" i="6"/>
  <c r="E199" i="6"/>
  <c r="D199" i="6"/>
  <c r="C199" i="6"/>
  <c r="A199" i="6"/>
  <c r="AD198" i="6"/>
  <c r="AC198" i="6"/>
  <c r="AB198" i="6"/>
  <c r="AA198" i="6"/>
  <c r="Z198" i="6"/>
  <c r="Y198" i="6"/>
  <c r="X198" i="6"/>
  <c r="W198" i="6"/>
  <c r="V198" i="6"/>
  <c r="U198" i="6"/>
  <c r="T198" i="6"/>
  <c r="S198" i="6"/>
  <c r="R198" i="6"/>
  <c r="Q198" i="6"/>
  <c r="P198" i="6"/>
  <c r="O198" i="6"/>
  <c r="N198" i="6"/>
  <c r="M198" i="6"/>
  <c r="L198" i="6"/>
  <c r="K198" i="6"/>
  <c r="J198" i="6"/>
  <c r="I198" i="6"/>
  <c r="H198" i="6"/>
  <c r="G198" i="6"/>
  <c r="F198" i="6"/>
  <c r="E198" i="6"/>
  <c r="D198" i="6"/>
  <c r="C198" i="6"/>
  <c r="A198" i="6"/>
  <c r="AD197" i="6"/>
  <c r="AC197" i="6"/>
  <c r="AB197" i="6"/>
  <c r="AA197" i="6"/>
  <c r="Z197" i="6"/>
  <c r="Y197" i="6"/>
  <c r="X197" i="6"/>
  <c r="W197" i="6"/>
  <c r="V197" i="6"/>
  <c r="U197" i="6"/>
  <c r="T197" i="6"/>
  <c r="S197" i="6"/>
  <c r="R197" i="6"/>
  <c r="Q197" i="6"/>
  <c r="P197" i="6"/>
  <c r="O197" i="6"/>
  <c r="N197" i="6"/>
  <c r="M197" i="6"/>
  <c r="L197" i="6"/>
  <c r="K197" i="6"/>
  <c r="J197" i="6"/>
  <c r="I197" i="6"/>
  <c r="H197" i="6"/>
  <c r="G197" i="6"/>
  <c r="F197" i="6"/>
  <c r="E197" i="6"/>
  <c r="D197" i="6"/>
  <c r="C197" i="6"/>
  <c r="A197" i="6"/>
  <c r="AD196" i="6"/>
  <c r="AC196" i="6"/>
  <c r="AB196" i="6"/>
  <c r="AA196" i="6"/>
  <c r="Z196" i="6"/>
  <c r="Y196" i="6"/>
  <c r="X196" i="6"/>
  <c r="W196" i="6"/>
  <c r="V196" i="6"/>
  <c r="U196" i="6"/>
  <c r="T196" i="6"/>
  <c r="S196" i="6"/>
  <c r="R196" i="6"/>
  <c r="Q196" i="6"/>
  <c r="P196" i="6"/>
  <c r="O196" i="6"/>
  <c r="N196" i="6"/>
  <c r="M196" i="6"/>
  <c r="L196" i="6"/>
  <c r="K196" i="6"/>
  <c r="J196" i="6"/>
  <c r="I196" i="6"/>
  <c r="H196" i="6"/>
  <c r="G196" i="6"/>
  <c r="F196" i="6"/>
  <c r="E196" i="6"/>
  <c r="D196" i="6"/>
  <c r="C196" i="6"/>
  <c r="A196" i="6"/>
  <c r="AD195" i="6"/>
  <c r="AC195" i="6"/>
  <c r="AB195" i="6"/>
  <c r="AA195" i="6"/>
  <c r="Z195" i="6"/>
  <c r="Y195" i="6"/>
  <c r="X195" i="6"/>
  <c r="W195" i="6"/>
  <c r="V195" i="6"/>
  <c r="U195" i="6"/>
  <c r="T195" i="6"/>
  <c r="S195" i="6"/>
  <c r="R195" i="6"/>
  <c r="Q195" i="6"/>
  <c r="P195" i="6"/>
  <c r="O195" i="6"/>
  <c r="N195" i="6"/>
  <c r="M195" i="6"/>
  <c r="L195" i="6"/>
  <c r="K195" i="6"/>
  <c r="J195" i="6"/>
  <c r="I195" i="6"/>
  <c r="H195" i="6"/>
  <c r="G195" i="6"/>
  <c r="F195" i="6"/>
  <c r="E195" i="6"/>
  <c r="D195" i="6"/>
  <c r="C195" i="6"/>
  <c r="A195" i="6"/>
  <c r="AD194" i="6"/>
  <c r="AC194" i="6"/>
  <c r="AB194" i="6"/>
  <c r="AA194" i="6"/>
  <c r="Z194" i="6"/>
  <c r="Y194" i="6"/>
  <c r="X194" i="6"/>
  <c r="W194" i="6"/>
  <c r="V194" i="6"/>
  <c r="U194" i="6"/>
  <c r="T194" i="6"/>
  <c r="S194" i="6"/>
  <c r="R194" i="6"/>
  <c r="Q194" i="6"/>
  <c r="P194" i="6"/>
  <c r="O194" i="6"/>
  <c r="N194" i="6"/>
  <c r="M194" i="6"/>
  <c r="L194" i="6"/>
  <c r="K194" i="6"/>
  <c r="J194" i="6"/>
  <c r="I194" i="6"/>
  <c r="H194" i="6"/>
  <c r="G194" i="6"/>
  <c r="F194" i="6"/>
  <c r="E194" i="6"/>
  <c r="D194" i="6"/>
  <c r="C194" i="6"/>
  <c r="A194" i="6"/>
  <c r="AD193" i="6"/>
  <c r="AC193" i="6"/>
  <c r="AB193" i="6"/>
  <c r="AA193" i="6"/>
  <c r="Z193" i="6"/>
  <c r="Y193" i="6"/>
  <c r="X193" i="6"/>
  <c r="W193" i="6"/>
  <c r="V193" i="6"/>
  <c r="U193" i="6"/>
  <c r="T193" i="6"/>
  <c r="S193" i="6"/>
  <c r="R193" i="6"/>
  <c r="Q193" i="6"/>
  <c r="P193" i="6"/>
  <c r="O193" i="6"/>
  <c r="N193" i="6"/>
  <c r="M193" i="6"/>
  <c r="L193" i="6"/>
  <c r="K193" i="6"/>
  <c r="J193" i="6"/>
  <c r="I193" i="6"/>
  <c r="H193" i="6"/>
  <c r="G193" i="6"/>
  <c r="F193" i="6"/>
  <c r="E193" i="6"/>
  <c r="D193" i="6"/>
  <c r="C193" i="6"/>
  <c r="A193" i="6"/>
  <c r="AD192" i="6"/>
  <c r="AC192" i="6"/>
  <c r="AB192" i="6"/>
  <c r="AA192" i="6"/>
  <c r="Z192" i="6"/>
  <c r="Y192" i="6"/>
  <c r="X192" i="6"/>
  <c r="W192" i="6"/>
  <c r="V192" i="6"/>
  <c r="U192" i="6"/>
  <c r="T192" i="6"/>
  <c r="S192" i="6"/>
  <c r="R192" i="6"/>
  <c r="Q192" i="6"/>
  <c r="P192" i="6"/>
  <c r="O192" i="6"/>
  <c r="N192" i="6"/>
  <c r="M192" i="6"/>
  <c r="L192" i="6"/>
  <c r="K192" i="6"/>
  <c r="J192" i="6"/>
  <c r="I192" i="6"/>
  <c r="H192" i="6"/>
  <c r="G192" i="6"/>
  <c r="F192" i="6"/>
  <c r="E192" i="6"/>
  <c r="D192" i="6"/>
  <c r="C192" i="6"/>
  <c r="B192" i="6"/>
  <c r="A192" i="6"/>
  <c r="AD191" i="6"/>
  <c r="AC191" i="6"/>
  <c r="AB191" i="6"/>
  <c r="AA191" i="6"/>
  <c r="Z191" i="6"/>
  <c r="Y191" i="6"/>
  <c r="X191" i="6"/>
  <c r="V191" i="6"/>
  <c r="T191" i="6"/>
  <c r="S191" i="6"/>
  <c r="R191" i="6"/>
  <c r="Q191" i="6"/>
  <c r="P191" i="6"/>
  <c r="N191" i="6"/>
  <c r="M191" i="6"/>
  <c r="K191" i="6"/>
  <c r="I191" i="6"/>
  <c r="G191" i="6"/>
  <c r="E191" i="6"/>
  <c r="C191" i="6"/>
  <c r="A191" i="6"/>
  <c r="E190" i="6"/>
  <c r="D190" i="6"/>
  <c r="C190" i="6"/>
  <c r="E189" i="6"/>
  <c r="D189" i="6"/>
  <c r="C189" i="6"/>
  <c r="AD186" i="6"/>
  <c r="AC186" i="6"/>
  <c r="AB186" i="6"/>
  <c r="AA186" i="6"/>
  <c r="Z186" i="6"/>
  <c r="Y186" i="6"/>
  <c r="X186" i="6"/>
  <c r="W186" i="6"/>
  <c r="V186" i="6"/>
  <c r="S186" i="6"/>
  <c r="R186" i="6"/>
  <c r="Q186" i="6"/>
  <c r="P186" i="6"/>
  <c r="O186" i="6"/>
  <c r="M186" i="6"/>
  <c r="L186" i="6"/>
  <c r="J186" i="6"/>
  <c r="H186" i="6"/>
  <c r="F186" i="6"/>
  <c r="D186" i="6"/>
  <c r="B186" i="6"/>
  <c r="AD184" i="6"/>
  <c r="AC184" i="6"/>
  <c r="AB184" i="6"/>
  <c r="AA184" i="6"/>
  <c r="Z184" i="6"/>
  <c r="Y184" i="6"/>
  <c r="X184" i="6"/>
  <c r="W184" i="6"/>
  <c r="V184" i="6"/>
  <c r="U184" i="6"/>
  <c r="T184" i="6"/>
  <c r="S184" i="6"/>
  <c r="R184" i="6"/>
  <c r="Q184" i="6"/>
  <c r="P184" i="6"/>
  <c r="O184" i="6"/>
  <c r="N184" i="6"/>
  <c r="M184" i="6"/>
  <c r="L184" i="6"/>
  <c r="K184" i="6"/>
  <c r="J184" i="6"/>
  <c r="I184" i="6"/>
  <c r="H184" i="6"/>
  <c r="G184" i="6"/>
  <c r="F184" i="6"/>
  <c r="E184" i="6"/>
  <c r="D184" i="6"/>
  <c r="C184" i="6"/>
  <c r="B184" i="6"/>
  <c r="AD183" i="6"/>
  <c r="AC183" i="6"/>
  <c r="AB183" i="6"/>
  <c r="AA183" i="6"/>
  <c r="Z183" i="6"/>
  <c r="Y183" i="6"/>
  <c r="X183" i="6"/>
  <c r="W183" i="6"/>
  <c r="V183" i="6"/>
  <c r="U183" i="6"/>
  <c r="T183" i="6"/>
  <c r="S183" i="6"/>
  <c r="R183" i="6"/>
  <c r="Q183" i="6"/>
  <c r="P183" i="6"/>
  <c r="O183" i="6"/>
  <c r="N183" i="6"/>
  <c r="M183" i="6"/>
  <c r="L183" i="6"/>
  <c r="K183" i="6"/>
  <c r="J183" i="6"/>
  <c r="I183" i="6"/>
  <c r="H183" i="6"/>
  <c r="G183" i="6"/>
  <c r="F183" i="6"/>
  <c r="E183" i="6"/>
  <c r="D183" i="6"/>
  <c r="C183" i="6"/>
  <c r="B183" i="6"/>
  <c r="AD182" i="6"/>
  <c r="AC182" i="6"/>
  <c r="AB182" i="6"/>
  <c r="AA182" i="6"/>
  <c r="Z182" i="6"/>
  <c r="Y182" i="6"/>
  <c r="X182" i="6"/>
  <c r="W182" i="6"/>
  <c r="V182" i="6"/>
  <c r="U182" i="6"/>
  <c r="T182" i="6"/>
  <c r="S182" i="6"/>
  <c r="R182" i="6"/>
  <c r="Q182" i="6"/>
  <c r="P182" i="6"/>
  <c r="O182" i="6"/>
  <c r="N182" i="6"/>
  <c r="M182" i="6"/>
  <c r="L182" i="6"/>
  <c r="K182" i="6"/>
  <c r="J182" i="6"/>
  <c r="I182" i="6"/>
  <c r="H182" i="6"/>
  <c r="G182" i="6"/>
  <c r="F182" i="6"/>
  <c r="E182" i="6"/>
  <c r="D182" i="6"/>
  <c r="C182" i="6"/>
  <c r="A182" i="6"/>
  <c r="AD181" i="6"/>
  <c r="AC181" i="6"/>
  <c r="AB181" i="6"/>
  <c r="AA181" i="6"/>
  <c r="Z181" i="6"/>
  <c r="Y181" i="6"/>
  <c r="X181" i="6"/>
  <c r="W181" i="6"/>
  <c r="V181" i="6"/>
  <c r="U181" i="6"/>
  <c r="T181" i="6"/>
  <c r="S181" i="6"/>
  <c r="R181" i="6"/>
  <c r="Q181" i="6"/>
  <c r="P181" i="6"/>
  <c r="O181" i="6"/>
  <c r="N181" i="6"/>
  <c r="M181" i="6"/>
  <c r="L181" i="6"/>
  <c r="K181" i="6"/>
  <c r="J181" i="6"/>
  <c r="I181" i="6"/>
  <c r="H181" i="6"/>
  <c r="G181" i="6"/>
  <c r="F181" i="6"/>
  <c r="E181" i="6"/>
  <c r="D181" i="6"/>
  <c r="C181" i="6"/>
  <c r="A181" i="6"/>
  <c r="AD180" i="6"/>
  <c r="AC180" i="6"/>
  <c r="AB180" i="6"/>
  <c r="AA180" i="6"/>
  <c r="Z180" i="6"/>
  <c r="Y180" i="6"/>
  <c r="X180" i="6"/>
  <c r="W180" i="6"/>
  <c r="V180" i="6"/>
  <c r="U180" i="6"/>
  <c r="T180" i="6"/>
  <c r="S180" i="6"/>
  <c r="R180" i="6"/>
  <c r="Q180" i="6"/>
  <c r="P180" i="6"/>
  <c r="O180" i="6"/>
  <c r="N180" i="6"/>
  <c r="M180" i="6"/>
  <c r="L180" i="6"/>
  <c r="K180" i="6"/>
  <c r="J180" i="6"/>
  <c r="I180" i="6"/>
  <c r="H180" i="6"/>
  <c r="G180" i="6"/>
  <c r="F180" i="6"/>
  <c r="E180" i="6"/>
  <c r="D180" i="6"/>
  <c r="C180" i="6"/>
  <c r="A180" i="6"/>
  <c r="AD179" i="6"/>
  <c r="AC179" i="6"/>
  <c r="AB179" i="6"/>
  <c r="AA179" i="6"/>
  <c r="Z179" i="6"/>
  <c r="Y179" i="6"/>
  <c r="X179" i="6"/>
  <c r="W179" i="6"/>
  <c r="V179" i="6"/>
  <c r="U179" i="6"/>
  <c r="T179" i="6"/>
  <c r="S179" i="6"/>
  <c r="R179" i="6"/>
  <c r="Q179" i="6"/>
  <c r="P179" i="6"/>
  <c r="O179" i="6"/>
  <c r="N179" i="6"/>
  <c r="M179" i="6"/>
  <c r="L179" i="6"/>
  <c r="K179" i="6"/>
  <c r="J179" i="6"/>
  <c r="I179" i="6"/>
  <c r="H179" i="6"/>
  <c r="G179" i="6"/>
  <c r="F179" i="6"/>
  <c r="E179" i="6"/>
  <c r="D179" i="6"/>
  <c r="C179" i="6"/>
  <c r="A179" i="6"/>
  <c r="AD178" i="6"/>
  <c r="AC178" i="6"/>
  <c r="AB178" i="6"/>
  <c r="AA178" i="6"/>
  <c r="Z178" i="6"/>
  <c r="Y178" i="6"/>
  <c r="X178" i="6"/>
  <c r="W178" i="6"/>
  <c r="V178" i="6"/>
  <c r="U178" i="6"/>
  <c r="T178" i="6"/>
  <c r="S178" i="6"/>
  <c r="R178" i="6"/>
  <c r="Q178" i="6"/>
  <c r="P178" i="6"/>
  <c r="O178" i="6"/>
  <c r="N178" i="6"/>
  <c r="M178" i="6"/>
  <c r="L178" i="6"/>
  <c r="K178" i="6"/>
  <c r="J178" i="6"/>
  <c r="I178" i="6"/>
  <c r="H178" i="6"/>
  <c r="G178" i="6"/>
  <c r="F178" i="6"/>
  <c r="E178" i="6"/>
  <c r="D178" i="6"/>
  <c r="C178" i="6"/>
  <c r="A178" i="6"/>
  <c r="AD177" i="6"/>
  <c r="AC177" i="6"/>
  <c r="AB177" i="6"/>
  <c r="AA177" i="6"/>
  <c r="Z177" i="6"/>
  <c r="Y177" i="6"/>
  <c r="X177" i="6"/>
  <c r="W177" i="6"/>
  <c r="V177" i="6"/>
  <c r="U177" i="6"/>
  <c r="T177" i="6"/>
  <c r="S177" i="6"/>
  <c r="R177" i="6"/>
  <c r="Q177" i="6"/>
  <c r="P177" i="6"/>
  <c r="O177" i="6"/>
  <c r="N177" i="6"/>
  <c r="M177" i="6"/>
  <c r="L177" i="6"/>
  <c r="K177" i="6"/>
  <c r="J177" i="6"/>
  <c r="I177" i="6"/>
  <c r="H177" i="6"/>
  <c r="G177" i="6"/>
  <c r="F177" i="6"/>
  <c r="E177" i="6"/>
  <c r="D177" i="6"/>
  <c r="C177" i="6"/>
  <c r="B177" i="6"/>
  <c r="A177" i="6"/>
  <c r="AD176" i="6"/>
  <c r="AC176" i="6"/>
  <c r="AB176" i="6"/>
  <c r="AA176" i="6"/>
  <c r="Z176" i="6"/>
  <c r="Y176" i="6"/>
  <c r="X176" i="6"/>
  <c r="V176" i="6"/>
  <c r="T176" i="6"/>
  <c r="S176" i="6"/>
  <c r="R176" i="6"/>
  <c r="Q176" i="6"/>
  <c r="P176" i="6"/>
  <c r="N176" i="6"/>
  <c r="M176" i="6"/>
  <c r="K176" i="6"/>
  <c r="I176" i="6"/>
  <c r="G176" i="6"/>
  <c r="E176" i="6"/>
  <c r="C176" i="6"/>
  <c r="A176" i="6"/>
  <c r="E175" i="6"/>
  <c r="D175" i="6"/>
  <c r="C175" i="6"/>
  <c r="E174" i="6"/>
  <c r="D174" i="6"/>
  <c r="C174" i="6"/>
  <c r="AB171" i="6"/>
  <c r="AA171" i="6"/>
  <c r="Z171" i="6"/>
  <c r="Y171" i="6"/>
  <c r="X171" i="6"/>
  <c r="V171" i="6"/>
  <c r="U171" i="6"/>
  <c r="S171" i="6"/>
  <c r="R171" i="6"/>
  <c r="P171" i="6"/>
  <c r="O171" i="6"/>
  <c r="M171" i="6"/>
  <c r="L171" i="6"/>
  <c r="J171" i="6"/>
  <c r="H171" i="6"/>
  <c r="F171" i="6"/>
  <c r="D171" i="6"/>
  <c r="B171" i="6"/>
  <c r="AB169" i="6"/>
  <c r="AA169" i="6"/>
  <c r="Z169" i="6"/>
  <c r="Y169" i="6"/>
  <c r="X169" i="6"/>
  <c r="W169" i="6"/>
  <c r="V169" i="6"/>
  <c r="U169" i="6"/>
  <c r="T169" i="6"/>
  <c r="S169" i="6"/>
  <c r="R169" i="6"/>
  <c r="Q169" i="6"/>
  <c r="P169" i="6"/>
  <c r="O169" i="6"/>
  <c r="N169" i="6"/>
  <c r="M169" i="6"/>
  <c r="L169" i="6"/>
  <c r="K169" i="6"/>
  <c r="J169" i="6"/>
  <c r="I169" i="6"/>
  <c r="H169" i="6"/>
  <c r="G169" i="6"/>
  <c r="F169" i="6"/>
  <c r="E169" i="6"/>
  <c r="D169" i="6"/>
  <c r="C169" i="6"/>
  <c r="B169" i="6"/>
  <c r="AB168" i="6"/>
  <c r="AA168" i="6"/>
  <c r="Z168" i="6"/>
  <c r="Y168" i="6"/>
  <c r="X168" i="6"/>
  <c r="W168" i="6"/>
  <c r="V168" i="6"/>
  <c r="U168" i="6"/>
  <c r="T168" i="6"/>
  <c r="S168" i="6"/>
  <c r="R168" i="6"/>
  <c r="Q168" i="6"/>
  <c r="P168" i="6"/>
  <c r="O168" i="6"/>
  <c r="N168" i="6"/>
  <c r="M168" i="6"/>
  <c r="L168" i="6"/>
  <c r="K168" i="6"/>
  <c r="J168" i="6"/>
  <c r="I168" i="6"/>
  <c r="H168" i="6"/>
  <c r="G168" i="6"/>
  <c r="F168" i="6"/>
  <c r="E168" i="6"/>
  <c r="D168" i="6"/>
  <c r="C168" i="6"/>
  <c r="B168" i="6"/>
  <c r="AB167" i="6"/>
  <c r="AA167" i="6"/>
  <c r="Z167" i="6"/>
  <c r="Y167" i="6"/>
  <c r="X167" i="6"/>
  <c r="W167" i="6"/>
  <c r="V167" i="6"/>
  <c r="U167" i="6"/>
  <c r="T167" i="6"/>
  <c r="S167" i="6"/>
  <c r="R167" i="6"/>
  <c r="Q167" i="6"/>
  <c r="P167" i="6"/>
  <c r="O167" i="6"/>
  <c r="N167" i="6"/>
  <c r="M167" i="6"/>
  <c r="L167" i="6"/>
  <c r="K167" i="6"/>
  <c r="J167" i="6"/>
  <c r="I167" i="6"/>
  <c r="H167" i="6"/>
  <c r="G167" i="6"/>
  <c r="F167" i="6"/>
  <c r="E167" i="6"/>
  <c r="D167" i="6"/>
  <c r="C167" i="6"/>
  <c r="A167" i="6"/>
  <c r="AB166" i="6"/>
  <c r="AA166" i="6"/>
  <c r="Z166" i="6"/>
  <c r="Y166" i="6"/>
  <c r="X166" i="6"/>
  <c r="W166" i="6"/>
  <c r="V166" i="6"/>
  <c r="U166" i="6"/>
  <c r="T166" i="6"/>
  <c r="S166" i="6"/>
  <c r="R166" i="6"/>
  <c r="Q166" i="6"/>
  <c r="P166" i="6"/>
  <c r="O166" i="6"/>
  <c r="N166" i="6"/>
  <c r="M166" i="6"/>
  <c r="L166" i="6"/>
  <c r="K166" i="6"/>
  <c r="J166" i="6"/>
  <c r="I166" i="6"/>
  <c r="H166" i="6"/>
  <c r="G166" i="6"/>
  <c r="F166" i="6"/>
  <c r="E166" i="6"/>
  <c r="D166" i="6"/>
  <c r="C166" i="6"/>
  <c r="A166" i="6"/>
  <c r="AB165" i="6"/>
  <c r="AA165" i="6"/>
  <c r="Z165" i="6"/>
  <c r="Y165" i="6"/>
  <c r="X165" i="6"/>
  <c r="W165" i="6"/>
  <c r="V165" i="6"/>
  <c r="U165" i="6"/>
  <c r="T165" i="6"/>
  <c r="S165" i="6"/>
  <c r="R165" i="6"/>
  <c r="Q165" i="6"/>
  <c r="P165" i="6"/>
  <c r="O165" i="6"/>
  <c r="N165" i="6"/>
  <c r="M165" i="6"/>
  <c r="L165" i="6"/>
  <c r="K165" i="6"/>
  <c r="J165" i="6"/>
  <c r="I165" i="6"/>
  <c r="H165" i="6"/>
  <c r="G165" i="6"/>
  <c r="F165" i="6"/>
  <c r="E165" i="6"/>
  <c r="D165" i="6"/>
  <c r="C165" i="6"/>
  <c r="A165" i="6"/>
  <c r="AB164" i="6"/>
  <c r="AA164" i="6"/>
  <c r="Z164" i="6"/>
  <c r="Y164" i="6"/>
  <c r="X164" i="6"/>
  <c r="W164" i="6"/>
  <c r="V164" i="6"/>
  <c r="U164" i="6"/>
  <c r="T164" i="6"/>
  <c r="S164" i="6"/>
  <c r="R164" i="6"/>
  <c r="Q164" i="6"/>
  <c r="P164" i="6"/>
  <c r="O164" i="6"/>
  <c r="N164" i="6"/>
  <c r="M164" i="6"/>
  <c r="L164" i="6"/>
  <c r="K164" i="6"/>
  <c r="J164" i="6"/>
  <c r="I164" i="6"/>
  <c r="H164" i="6"/>
  <c r="G164" i="6"/>
  <c r="F164" i="6"/>
  <c r="E164" i="6"/>
  <c r="D164" i="6"/>
  <c r="C164" i="6"/>
  <c r="A164" i="6"/>
  <c r="AB163" i="6"/>
  <c r="AA163" i="6"/>
  <c r="Z163" i="6"/>
  <c r="Y163" i="6"/>
  <c r="X163" i="6"/>
  <c r="W163" i="6"/>
  <c r="V163" i="6"/>
  <c r="U163" i="6"/>
  <c r="T163" i="6"/>
  <c r="S163" i="6"/>
  <c r="R163" i="6"/>
  <c r="Q163" i="6"/>
  <c r="P163" i="6"/>
  <c r="O163" i="6"/>
  <c r="N163" i="6"/>
  <c r="M163" i="6"/>
  <c r="L163" i="6"/>
  <c r="K163" i="6"/>
  <c r="J163" i="6"/>
  <c r="I163" i="6"/>
  <c r="H163" i="6"/>
  <c r="G163" i="6"/>
  <c r="F163" i="6"/>
  <c r="E163" i="6"/>
  <c r="D163" i="6"/>
  <c r="C163" i="6"/>
  <c r="A163" i="6"/>
  <c r="AB161" i="6"/>
  <c r="AA161" i="6"/>
  <c r="Z161" i="6"/>
  <c r="Y161" i="6"/>
  <c r="X161" i="6"/>
  <c r="W161" i="6"/>
  <c r="V161" i="6"/>
  <c r="U161" i="6"/>
  <c r="T161" i="6"/>
  <c r="S161" i="6"/>
  <c r="R161" i="6"/>
  <c r="Q161" i="6"/>
  <c r="P161" i="6"/>
  <c r="N161" i="6"/>
  <c r="M161" i="6"/>
  <c r="K161" i="6"/>
  <c r="I161" i="6"/>
  <c r="G161" i="6"/>
  <c r="E161" i="6"/>
  <c r="C161" i="6"/>
  <c r="A161" i="6"/>
  <c r="E160" i="6"/>
  <c r="D160" i="6"/>
  <c r="C160" i="6"/>
  <c r="E159" i="6"/>
  <c r="D159" i="6"/>
  <c r="C159" i="6"/>
  <c r="AD156" i="6"/>
  <c r="AC156" i="6"/>
  <c r="AB156" i="6"/>
  <c r="AA156" i="6"/>
  <c r="Z156" i="6"/>
  <c r="Y156" i="6"/>
  <c r="X156" i="6"/>
  <c r="W156" i="6"/>
  <c r="U156" i="6"/>
  <c r="S156" i="6"/>
  <c r="Q156" i="6"/>
  <c r="P156" i="6"/>
  <c r="O156" i="6"/>
  <c r="M156" i="6"/>
  <c r="L156" i="6"/>
  <c r="J156" i="6"/>
  <c r="H156" i="6"/>
  <c r="F156" i="6"/>
  <c r="D156" i="6"/>
  <c r="B156" i="6"/>
  <c r="AD154" i="6"/>
  <c r="AC154" i="6"/>
  <c r="AB154" i="6"/>
  <c r="AA154" i="6"/>
  <c r="Z154" i="6"/>
  <c r="Y154" i="6"/>
  <c r="X154" i="6"/>
  <c r="W154" i="6"/>
  <c r="V154" i="6"/>
  <c r="U154" i="6"/>
  <c r="T154" i="6"/>
  <c r="S154" i="6"/>
  <c r="R154" i="6"/>
  <c r="Q154" i="6"/>
  <c r="P154" i="6"/>
  <c r="O154" i="6"/>
  <c r="N154" i="6"/>
  <c r="M154" i="6"/>
  <c r="L154" i="6"/>
  <c r="J154" i="6"/>
  <c r="H154" i="6"/>
  <c r="F154" i="6"/>
  <c r="D154" i="6"/>
  <c r="B154" i="6"/>
  <c r="AD153" i="6"/>
  <c r="AC153" i="6"/>
  <c r="AB153" i="6"/>
  <c r="AA153" i="6"/>
  <c r="Z153" i="6"/>
  <c r="Y153" i="6"/>
  <c r="X153" i="6"/>
  <c r="W153" i="6"/>
  <c r="V153" i="6"/>
  <c r="U153" i="6"/>
  <c r="T153" i="6"/>
  <c r="S153" i="6"/>
  <c r="R153" i="6"/>
  <c r="Q153" i="6"/>
  <c r="P153" i="6"/>
  <c r="O153" i="6"/>
  <c r="N153" i="6"/>
  <c r="M153" i="6"/>
  <c r="L153" i="6"/>
  <c r="K153" i="6"/>
  <c r="J153" i="6"/>
  <c r="I153" i="6"/>
  <c r="H153" i="6"/>
  <c r="G153" i="6"/>
  <c r="F153" i="6"/>
  <c r="E153" i="6"/>
  <c r="D153" i="6"/>
  <c r="C153" i="6"/>
  <c r="B153" i="6"/>
  <c r="AD152" i="6"/>
  <c r="AC152" i="6"/>
  <c r="AB152" i="6"/>
  <c r="AA152" i="6"/>
  <c r="Z152" i="6"/>
  <c r="Y152" i="6"/>
  <c r="X152" i="6"/>
  <c r="W152" i="6"/>
  <c r="V152" i="6"/>
  <c r="U152" i="6"/>
  <c r="T152" i="6"/>
  <c r="S152" i="6"/>
  <c r="R152" i="6"/>
  <c r="Q152" i="6"/>
  <c r="P152" i="6"/>
  <c r="O152" i="6"/>
  <c r="N152" i="6"/>
  <c r="M152" i="6"/>
  <c r="L152" i="6"/>
  <c r="K152" i="6"/>
  <c r="J152" i="6"/>
  <c r="I152" i="6"/>
  <c r="H152" i="6"/>
  <c r="G152" i="6"/>
  <c r="F152" i="6"/>
  <c r="E152" i="6"/>
  <c r="D152" i="6"/>
  <c r="C152" i="6"/>
  <c r="A152" i="6"/>
  <c r="AD151" i="6"/>
  <c r="AC151" i="6"/>
  <c r="AB151" i="6"/>
  <c r="AA151" i="6"/>
  <c r="Z151" i="6"/>
  <c r="Y151" i="6"/>
  <c r="X151" i="6"/>
  <c r="W151" i="6"/>
  <c r="V151" i="6"/>
  <c r="U151" i="6"/>
  <c r="T151" i="6"/>
  <c r="S151" i="6"/>
  <c r="R151" i="6"/>
  <c r="Q151" i="6"/>
  <c r="P151" i="6"/>
  <c r="O151" i="6"/>
  <c r="N151" i="6"/>
  <c r="M151" i="6"/>
  <c r="L151" i="6"/>
  <c r="K151" i="6"/>
  <c r="J151" i="6"/>
  <c r="I151" i="6"/>
  <c r="H151" i="6"/>
  <c r="G151" i="6"/>
  <c r="F151" i="6"/>
  <c r="E151" i="6"/>
  <c r="D151" i="6"/>
  <c r="C151" i="6"/>
  <c r="A151" i="6"/>
  <c r="AD150" i="6"/>
  <c r="AC150" i="6"/>
  <c r="AB150" i="6"/>
  <c r="AA150" i="6"/>
  <c r="Z150" i="6"/>
  <c r="Y150" i="6"/>
  <c r="X150" i="6"/>
  <c r="W150" i="6"/>
  <c r="V150" i="6"/>
  <c r="U150" i="6"/>
  <c r="T150" i="6"/>
  <c r="S150" i="6"/>
  <c r="R150" i="6"/>
  <c r="Q150" i="6"/>
  <c r="P150" i="6"/>
  <c r="O150" i="6"/>
  <c r="N150" i="6"/>
  <c r="M150" i="6"/>
  <c r="L150" i="6"/>
  <c r="K150" i="6"/>
  <c r="J150" i="6"/>
  <c r="I150" i="6"/>
  <c r="H150" i="6"/>
  <c r="G150" i="6"/>
  <c r="F150" i="6"/>
  <c r="E150" i="6"/>
  <c r="D150" i="6"/>
  <c r="C150" i="6"/>
  <c r="A150" i="6"/>
  <c r="AD149" i="6"/>
  <c r="AC149" i="6"/>
  <c r="AB149" i="6"/>
  <c r="AA149" i="6"/>
  <c r="Z149" i="6"/>
  <c r="Y149" i="6"/>
  <c r="X149" i="6"/>
  <c r="W149" i="6"/>
  <c r="V149" i="6"/>
  <c r="U149" i="6"/>
  <c r="T149" i="6"/>
  <c r="S149" i="6"/>
  <c r="R149" i="6"/>
  <c r="Q149" i="6"/>
  <c r="P149" i="6"/>
  <c r="O149" i="6"/>
  <c r="N149" i="6"/>
  <c r="M149" i="6"/>
  <c r="L149" i="6"/>
  <c r="K149" i="6"/>
  <c r="J149" i="6"/>
  <c r="I149" i="6"/>
  <c r="H149" i="6"/>
  <c r="G149" i="6"/>
  <c r="F149" i="6"/>
  <c r="E149" i="6"/>
  <c r="D149" i="6"/>
  <c r="C149" i="6"/>
  <c r="A149" i="6"/>
  <c r="AD148" i="6"/>
  <c r="AC148" i="6"/>
  <c r="AB148" i="6"/>
  <c r="AA148" i="6"/>
  <c r="Z148" i="6"/>
  <c r="Y148" i="6"/>
  <c r="X148" i="6"/>
  <c r="W148" i="6"/>
  <c r="V148" i="6"/>
  <c r="U148" i="6"/>
  <c r="T148" i="6"/>
  <c r="S148" i="6"/>
  <c r="R148" i="6"/>
  <c r="Q148" i="6"/>
  <c r="P148" i="6"/>
  <c r="O148" i="6"/>
  <c r="N148" i="6"/>
  <c r="M148" i="6"/>
  <c r="L148" i="6"/>
  <c r="K148" i="6"/>
  <c r="J148" i="6"/>
  <c r="I148" i="6"/>
  <c r="H148" i="6"/>
  <c r="G148" i="6"/>
  <c r="F148" i="6"/>
  <c r="E148" i="6"/>
  <c r="D148" i="6"/>
  <c r="C148" i="6"/>
  <c r="A148" i="6"/>
  <c r="AD147" i="6"/>
  <c r="AC147" i="6"/>
  <c r="AB147" i="6"/>
  <c r="AA147" i="6"/>
  <c r="Z147" i="6"/>
  <c r="Y147" i="6"/>
  <c r="X147" i="6"/>
  <c r="W147" i="6"/>
  <c r="V147" i="6"/>
  <c r="U147" i="6"/>
  <c r="T147" i="6"/>
  <c r="S147" i="6"/>
  <c r="R147" i="6"/>
  <c r="Q147" i="6"/>
  <c r="P147" i="6"/>
  <c r="O147" i="6"/>
  <c r="N147" i="6"/>
  <c r="M147" i="6"/>
  <c r="L147" i="6"/>
  <c r="K147" i="6"/>
  <c r="J147" i="6"/>
  <c r="I147" i="6"/>
  <c r="H147" i="6"/>
  <c r="G147" i="6"/>
  <c r="F147" i="6"/>
  <c r="E147" i="6"/>
  <c r="D147" i="6"/>
  <c r="C147" i="6"/>
  <c r="A147" i="6"/>
  <c r="AD145" i="6"/>
  <c r="AC145" i="6"/>
  <c r="AB145" i="6"/>
  <c r="AA145" i="6"/>
  <c r="Z145" i="6"/>
  <c r="Y145" i="6"/>
  <c r="X145" i="6"/>
  <c r="W145" i="6"/>
  <c r="V145" i="6"/>
  <c r="U145" i="6"/>
  <c r="T145" i="6"/>
  <c r="S145" i="6"/>
  <c r="R145" i="6"/>
  <c r="Q145" i="6"/>
  <c r="P145" i="6"/>
  <c r="N145" i="6"/>
  <c r="M145" i="6"/>
  <c r="K145" i="6"/>
  <c r="I145" i="6"/>
  <c r="G145" i="6"/>
  <c r="E145" i="6"/>
  <c r="D145" i="6"/>
  <c r="C145" i="6"/>
  <c r="E144" i="6"/>
  <c r="D144" i="6"/>
  <c r="C144" i="6"/>
  <c r="E143" i="6"/>
  <c r="D143" i="6"/>
  <c r="C143" i="6"/>
  <c r="A143" i="6"/>
  <c r="AE140" i="6"/>
  <c r="AD140" i="6"/>
  <c r="AC140" i="6"/>
  <c r="AA140" i="6"/>
  <c r="Z140" i="6"/>
  <c r="Y140" i="6"/>
  <c r="X140" i="6"/>
  <c r="W140" i="6"/>
  <c r="U140" i="6"/>
  <c r="S140" i="6"/>
  <c r="Q140" i="6"/>
  <c r="M140" i="6"/>
  <c r="L140" i="6"/>
  <c r="F140" i="6"/>
  <c r="D140" i="6"/>
  <c r="B140" i="6"/>
  <c r="AE138" i="6"/>
  <c r="AD138" i="6"/>
  <c r="AC138" i="6"/>
  <c r="AB138" i="6"/>
  <c r="AA138" i="6"/>
  <c r="Z138" i="6"/>
  <c r="Y138" i="6"/>
  <c r="X138" i="6"/>
  <c r="W138" i="6"/>
  <c r="V138" i="6"/>
  <c r="U138" i="6"/>
  <c r="T138" i="6"/>
  <c r="S138" i="6"/>
  <c r="R138" i="6"/>
  <c r="Q138" i="6"/>
  <c r="P138" i="6"/>
  <c r="O138" i="6"/>
  <c r="N138" i="6"/>
  <c r="M138" i="6"/>
  <c r="L138" i="6"/>
  <c r="K138" i="6"/>
  <c r="J138" i="6"/>
  <c r="I138" i="6"/>
  <c r="H138" i="6"/>
  <c r="G138" i="6"/>
  <c r="F138" i="6"/>
  <c r="E138" i="6"/>
  <c r="D138" i="6"/>
  <c r="C138" i="6"/>
  <c r="B138" i="6"/>
  <c r="AE137" i="6"/>
  <c r="AD137" i="6"/>
  <c r="AC137" i="6"/>
  <c r="AB137" i="6"/>
  <c r="AA137" i="6"/>
  <c r="Z137" i="6"/>
  <c r="Y137" i="6"/>
  <c r="X137" i="6"/>
  <c r="W137" i="6"/>
  <c r="V137" i="6"/>
  <c r="U137" i="6"/>
  <c r="T137" i="6"/>
  <c r="S137" i="6"/>
  <c r="R137" i="6"/>
  <c r="Q137" i="6"/>
  <c r="P137" i="6"/>
  <c r="O137" i="6"/>
  <c r="N137" i="6"/>
  <c r="M137" i="6"/>
  <c r="L137" i="6"/>
  <c r="K137" i="6"/>
  <c r="J137" i="6"/>
  <c r="I137" i="6"/>
  <c r="H137" i="6"/>
  <c r="G137" i="6"/>
  <c r="F137" i="6"/>
  <c r="E137" i="6"/>
  <c r="D137" i="6"/>
  <c r="C137" i="6"/>
  <c r="B137" i="6"/>
  <c r="AE136" i="6"/>
  <c r="AD136" i="6"/>
  <c r="AC136" i="6"/>
  <c r="AB136" i="6"/>
  <c r="AA136" i="6"/>
  <c r="Z136" i="6"/>
  <c r="Y136" i="6"/>
  <c r="X136" i="6"/>
  <c r="W136" i="6"/>
  <c r="V136" i="6"/>
  <c r="U136" i="6"/>
  <c r="T136" i="6"/>
  <c r="S136" i="6"/>
  <c r="R136" i="6"/>
  <c r="Q136" i="6"/>
  <c r="P136" i="6"/>
  <c r="O136" i="6"/>
  <c r="N136" i="6"/>
  <c r="M136" i="6"/>
  <c r="L136" i="6"/>
  <c r="K136" i="6"/>
  <c r="J136" i="6"/>
  <c r="I136" i="6"/>
  <c r="H136" i="6"/>
  <c r="G136" i="6"/>
  <c r="F136" i="6"/>
  <c r="E136" i="6"/>
  <c r="D136" i="6"/>
  <c r="C136" i="6"/>
  <c r="A136" i="6"/>
  <c r="AE135" i="6"/>
  <c r="AD135" i="6"/>
  <c r="AC135" i="6"/>
  <c r="AB135" i="6"/>
  <c r="AA135" i="6"/>
  <c r="Z135" i="6"/>
  <c r="Y135" i="6"/>
  <c r="X135" i="6"/>
  <c r="W135" i="6"/>
  <c r="V135" i="6"/>
  <c r="U135" i="6"/>
  <c r="T135" i="6"/>
  <c r="S135" i="6"/>
  <c r="R135" i="6"/>
  <c r="Q135" i="6"/>
  <c r="P135" i="6"/>
  <c r="O135" i="6"/>
  <c r="N135" i="6"/>
  <c r="M135" i="6"/>
  <c r="L135" i="6"/>
  <c r="K135" i="6"/>
  <c r="J135" i="6"/>
  <c r="I135" i="6"/>
  <c r="H135" i="6"/>
  <c r="G135" i="6"/>
  <c r="F135" i="6"/>
  <c r="E135" i="6"/>
  <c r="D135" i="6"/>
  <c r="C135" i="6"/>
  <c r="A135" i="6"/>
  <c r="AE134" i="6"/>
  <c r="AD134" i="6"/>
  <c r="AC134" i="6"/>
  <c r="AB134" i="6"/>
  <c r="AA134" i="6"/>
  <c r="Z134" i="6"/>
  <c r="Y134" i="6"/>
  <c r="X134" i="6"/>
  <c r="W134" i="6"/>
  <c r="V134" i="6"/>
  <c r="U134" i="6"/>
  <c r="T134" i="6"/>
  <c r="S134" i="6"/>
  <c r="R134" i="6"/>
  <c r="Q134" i="6"/>
  <c r="P134" i="6"/>
  <c r="O134" i="6"/>
  <c r="N134" i="6"/>
  <c r="M134" i="6"/>
  <c r="L134" i="6"/>
  <c r="K134" i="6"/>
  <c r="J134" i="6"/>
  <c r="I134" i="6"/>
  <c r="H134" i="6"/>
  <c r="G134" i="6"/>
  <c r="F134" i="6"/>
  <c r="E134" i="6"/>
  <c r="D134" i="6"/>
  <c r="C134" i="6"/>
  <c r="A134" i="6"/>
  <c r="AE133" i="6"/>
  <c r="AD133" i="6"/>
  <c r="AC133" i="6"/>
  <c r="AB133" i="6"/>
  <c r="AA133" i="6"/>
  <c r="Z133" i="6"/>
  <c r="Y133" i="6"/>
  <c r="X133" i="6"/>
  <c r="W133" i="6"/>
  <c r="V133" i="6"/>
  <c r="U133" i="6"/>
  <c r="T133" i="6"/>
  <c r="S133" i="6"/>
  <c r="R133" i="6"/>
  <c r="Q133" i="6"/>
  <c r="P133" i="6"/>
  <c r="O133" i="6"/>
  <c r="N133" i="6"/>
  <c r="M133" i="6"/>
  <c r="L133" i="6"/>
  <c r="K133" i="6"/>
  <c r="J133" i="6"/>
  <c r="I133" i="6"/>
  <c r="H133" i="6"/>
  <c r="G133" i="6"/>
  <c r="F133" i="6"/>
  <c r="E133" i="6"/>
  <c r="D133" i="6"/>
  <c r="C133" i="6"/>
  <c r="A133" i="6"/>
  <c r="AE132" i="6"/>
  <c r="AD132" i="6"/>
  <c r="AC132" i="6"/>
  <c r="AB132" i="6"/>
  <c r="AA132" i="6"/>
  <c r="Z132" i="6"/>
  <c r="Y132" i="6"/>
  <c r="X132" i="6"/>
  <c r="W132" i="6"/>
  <c r="V132" i="6"/>
  <c r="U132" i="6"/>
  <c r="T132" i="6"/>
  <c r="S132" i="6"/>
  <c r="R132" i="6"/>
  <c r="Q132" i="6"/>
  <c r="P132" i="6"/>
  <c r="O132" i="6"/>
  <c r="N132" i="6"/>
  <c r="M132" i="6"/>
  <c r="L132" i="6"/>
  <c r="K132" i="6"/>
  <c r="J132" i="6"/>
  <c r="I132" i="6"/>
  <c r="H132" i="6"/>
  <c r="G132" i="6"/>
  <c r="F132" i="6"/>
  <c r="E132" i="6"/>
  <c r="D132" i="6"/>
  <c r="C132" i="6"/>
  <c r="A132" i="6"/>
  <c r="AE131" i="6"/>
  <c r="AD131" i="6"/>
  <c r="AC131" i="6"/>
  <c r="AB131" i="6"/>
  <c r="AA131" i="6"/>
  <c r="Z131" i="6"/>
  <c r="Y131" i="6"/>
  <c r="X131" i="6"/>
  <c r="W131" i="6"/>
  <c r="V131" i="6"/>
  <c r="U131" i="6"/>
  <c r="T131" i="6"/>
  <c r="S131" i="6"/>
  <c r="R131" i="6"/>
  <c r="Q131" i="6"/>
  <c r="P131" i="6"/>
  <c r="O131" i="6"/>
  <c r="N131" i="6"/>
  <c r="M131" i="6"/>
  <c r="L131" i="6"/>
  <c r="K131" i="6"/>
  <c r="J131" i="6"/>
  <c r="I131" i="6"/>
  <c r="H131" i="6"/>
  <c r="G131" i="6"/>
  <c r="F131" i="6"/>
  <c r="E131" i="6"/>
  <c r="D131" i="6"/>
  <c r="C131" i="6"/>
  <c r="A131" i="6"/>
  <c r="AE130" i="6"/>
  <c r="AD130" i="6"/>
  <c r="AC130" i="6"/>
  <c r="AB130" i="6"/>
  <c r="AA130" i="6"/>
  <c r="Z130" i="6"/>
  <c r="Y130" i="6"/>
  <c r="X130" i="6"/>
  <c r="W130" i="6"/>
  <c r="V130" i="6"/>
  <c r="U130" i="6"/>
  <c r="T130" i="6"/>
  <c r="S130" i="6"/>
  <c r="R130" i="6"/>
  <c r="Q130" i="6"/>
  <c r="P130" i="6"/>
  <c r="O130" i="6"/>
  <c r="N130" i="6"/>
  <c r="M130" i="6"/>
  <c r="L130" i="6"/>
  <c r="K130" i="6"/>
  <c r="J130" i="6"/>
  <c r="I130" i="6"/>
  <c r="H130" i="6"/>
  <c r="G130" i="6"/>
  <c r="F130" i="6"/>
  <c r="E130" i="6"/>
  <c r="D130" i="6"/>
  <c r="C130" i="6"/>
  <c r="A130" i="6"/>
  <c r="AE129" i="6"/>
  <c r="AD129" i="6"/>
  <c r="AC129" i="6"/>
  <c r="AB129" i="6"/>
  <c r="AA129" i="6"/>
  <c r="Z129" i="6"/>
  <c r="Y129" i="6"/>
  <c r="X129" i="6"/>
  <c r="W129" i="6"/>
  <c r="V129" i="6"/>
  <c r="U129" i="6"/>
  <c r="T129" i="6"/>
  <c r="S129" i="6"/>
  <c r="R129" i="6"/>
  <c r="Q129" i="6"/>
  <c r="P129" i="6"/>
  <c r="O129" i="6"/>
  <c r="N129" i="6"/>
  <c r="M129" i="6"/>
  <c r="L129" i="6"/>
  <c r="K129" i="6"/>
  <c r="J129" i="6"/>
  <c r="I129" i="6"/>
  <c r="H129" i="6"/>
  <c r="G129" i="6"/>
  <c r="F129" i="6"/>
  <c r="E129" i="6"/>
  <c r="D129" i="6"/>
  <c r="C129" i="6"/>
  <c r="A129" i="6"/>
  <c r="AE128" i="6"/>
  <c r="AD128" i="6"/>
  <c r="AC128" i="6"/>
  <c r="AB128" i="6"/>
  <c r="AA128" i="6"/>
  <c r="Z128" i="6"/>
  <c r="Y128" i="6"/>
  <c r="X128" i="6"/>
  <c r="W128" i="6"/>
  <c r="V128" i="6"/>
  <c r="U128" i="6"/>
  <c r="T128" i="6"/>
  <c r="S128" i="6"/>
  <c r="R128" i="6"/>
  <c r="Q128" i="6"/>
  <c r="P128" i="6"/>
  <c r="O128" i="6"/>
  <c r="N128" i="6"/>
  <c r="M128" i="6"/>
  <c r="L128" i="6"/>
  <c r="K128" i="6"/>
  <c r="J128" i="6"/>
  <c r="I128" i="6"/>
  <c r="H128" i="6"/>
  <c r="G128" i="6"/>
  <c r="F128" i="6"/>
  <c r="E128" i="6"/>
  <c r="D128" i="6"/>
  <c r="C128" i="6"/>
  <c r="A128" i="6"/>
  <c r="AE127" i="6"/>
  <c r="AD127" i="6"/>
  <c r="AC127" i="6"/>
  <c r="AB127" i="6"/>
  <c r="AA127" i="6"/>
  <c r="Z127" i="6"/>
  <c r="Y127" i="6"/>
  <c r="X127" i="6"/>
  <c r="W127" i="6"/>
  <c r="V127" i="6"/>
  <c r="U127" i="6"/>
  <c r="T127" i="6"/>
  <c r="S127" i="6"/>
  <c r="R127" i="6"/>
  <c r="Q127" i="6"/>
  <c r="P127" i="6"/>
  <c r="O127" i="6"/>
  <c r="N127" i="6"/>
  <c r="M127" i="6"/>
  <c r="L127" i="6"/>
  <c r="K127" i="6"/>
  <c r="J127" i="6"/>
  <c r="I127" i="6"/>
  <c r="H127" i="6"/>
  <c r="G127" i="6"/>
  <c r="F127" i="6"/>
  <c r="E127" i="6"/>
  <c r="D127" i="6"/>
  <c r="C127" i="6"/>
  <c r="A127" i="6"/>
  <c r="AE125" i="6"/>
  <c r="AD125" i="6"/>
  <c r="AC125" i="6"/>
  <c r="AB125" i="6"/>
  <c r="AA125" i="6"/>
  <c r="Z125" i="6"/>
  <c r="Y125" i="6"/>
  <c r="X125" i="6"/>
  <c r="V125" i="6"/>
  <c r="T125" i="6"/>
  <c r="S125" i="6"/>
  <c r="R125" i="6"/>
  <c r="Q125" i="6"/>
  <c r="P125" i="6"/>
  <c r="N125" i="6"/>
  <c r="M125" i="6"/>
  <c r="K125" i="6"/>
  <c r="I125" i="6"/>
  <c r="G125" i="6"/>
  <c r="E125" i="6"/>
  <c r="C125" i="6"/>
  <c r="A125" i="6"/>
  <c r="D124" i="6"/>
  <c r="C124" i="6"/>
  <c r="B124" i="6"/>
  <c r="E123" i="6"/>
  <c r="D123" i="6"/>
  <c r="C123" i="6"/>
  <c r="AD119" i="6"/>
  <c r="AC119" i="6"/>
  <c r="AB119" i="6"/>
  <c r="AA119" i="6"/>
  <c r="Z119" i="6"/>
  <c r="Y119" i="6"/>
  <c r="W119" i="6"/>
  <c r="U119" i="6"/>
  <c r="S119" i="6"/>
  <c r="P119" i="6"/>
  <c r="O119" i="6"/>
  <c r="M119" i="6"/>
  <c r="L119" i="6"/>
  <c r="B119" i="6"/>
  <c r="AD118" i="6"/>
  <c r="AC118" i="6"/>
  <c r="AA118" i="6"/>
  <c r="Z118" i="6"/>
  <c r="R118" i="6"/>
  <c r="R119" i="6" s="1"/>
  <c r="P118" i="6"/>
  <c r="O118" i="6"/>
  <c r="M118" i="6"/>
  <c r="L118" i="6"/>
  <c r="J118" i="6"/>
  <c r="H118" i="6"/>
  <c r="F118" i="6"/>
  <c r="D118" i="6"/>
  <c r="B118" i="6"/>
  <c r="AD117" i="6"/>
  <c r="AC117" i="6"/>
  <c r="AB117" i="6"/>
  <c r="AA117" i="6"/>
  <c r="Z117" i="6"/>
  <c r="Y117" i="6"/>
  <c r="X117" i="6"/>
  <c r="W117" i="6"/>
  <c r="V117" i="6"/>
  <c r="U117" i="6"/>
  <c r="T117" i="6"/>
  <c r="S117" i="6"/>
  <c r="R117" i="6"/>
  <c r="Q117" i="6"/>
  <c r="P117" i="6"/>
  <c r="O117" i="6"/>
  <c r="N117" i="6"/>
  <c r="M117" i="6"/>
  <c r="L117" i="6"/>
  <c r="K117" i="6"/>
  <c r="J117" i="6"/>
  <c r="I117" i="6"/>
  <c r="H117" i="6"/>
  <c r="G117" i="6"/>
  <c r="F117" i="6"/>
  <c r="E117" i="6"/>
  <c r="D117" i="6"/>
  <c r="C117" i="6"/>
  <c r="B117" i="6"/>
  <c r="AD116" i="6"/>
  <c r="AC116" i="6"/>
  <c r="AB116" i="6"/>
  <c r="AA116" i="6"/>
  <c r="Z116" i="6"/>
  <c r="Y116" i="6"/>
  <c r="X116" i="6"/>
  <c r="W116" i="6"/>
  <c r="V116" i="6"/>
  <c r="U116" i="6"/>
  <c r="T116" i="6"/>
  <c r="S116" i="6"/>
  <c r="R116" i="6"/>
  <c r="P116" i="6"/>
  <c r="O116" i="6"/>
  <c r="N116" i="6"/>
  <c r="M116" i="6"/>
  <c r="L116" i="6"/>
  <c r="K116" i="6"/>
  <c r="J116" i="6"/>
  <c r="I116" i="6"/>
  <c r="H116" i="6"/>
  <c r="G116" i="6"/>
  <c r="F116" i="6"/>
  <c r="E116" i="6"/>
  <c r="D116" i="6"/>
  <c r="C116" i="6"/>
  <c r="B116" i="6"/>
  <c r="AD115" i="6"/>
  <c r="AC115" i="6"/>
  <c r="AB115" i="6"/>
  <c r="AA115" i="6"/>
  <c r="Z115" i="6"/>
  <c r="Y115" i="6"/>
  <c r="X115" i="6"/>
  <c r="W115" i="6"/>
  <c r="V115" i="6"/>
  <c r="U115" i="6"/>
  <c r="T115" i="6"/>
  <c r="S115" i="6"/>
  <c r="R115" i="6"/>
  <c r="Q115" i="6"/>
  <c r="P115" i="6"/>
  <c r="O115" i="6"/>
  <c r="N115" i="6"/>
  <c r="M115" i="6"/>
  <c r="L115" i="6"/>
  <c r="K115" i="6"/>
  <c r="J115" i="6"/>
  <c r="I115" i="6"/>
  <c r="H115" i="6"/>
  <c r="G115" i="6"/>
  <c r="F115" i="6"/>
  <c r="E115" i="6"/>
  <c r="D115" i="6"/>
  <c r="C115" i="6"/>
  <c r="A115" i="6"/>
  <c r="AD114" i="6"/>
  <c r="AC114" i="6"/>
  <c r="AB114" i="6"/>
  <c r="AA114" i="6"/>
  <c r="Z114" i="6"/>
  <c r="Y114" i="6"/>
  <c r="X114" i="6"/>
  <c r="W114" i="6"/>
  <c r="V114" i="6"/>
  <c r="U114" i="6"/>
  <c r="T114" i="6"/>
  <c r="S114" i="6"/>
  <c r="R114" i="6"/>
  <c r="Q114" i="6"/>
  <c r="P114" i="6"/>
  <c r="O114" i="6"/>
  <c r="N114" i="6"/>
  <c r="M114" i="6"/>
  <c r="L114" i="6"/>
  <c r="K114" i="6"/>
  <c r="J114" i="6"/>
  <c r="I114" i="6"/>
  <c r="H114" i="6"/>
  <c r="G114" i="6"/>
  <c r="F114" i="6"/>
  <c r="E114" i="6"/>
  <c r="D114" i="6"/>
  <c r="C114" i="6"/>
  <c r="A114" i="6"/>
  <c r="AD113" i="6"/>
  <c r="AC113" i="6"/>
  <c r="AB113" i="6"/>
  <c r="AA113" i="6"/>
  <c r="Z113" i="6"/>
  <c r="Y113" i="6"/>
  <c r="X113" i="6"/>
  <c r="W113" i="6"/>
  <c r="V113" i="6"/>
  <c r="U113" i="6"/>
  <c r="T113" i="6"/>
  <c r="S113" i="6"/>
  <c r="R113" i="6"/>
  <c r="Q113" i="6"/>
  <c r="P113" i="6"/>
  <c r="O113" i="6"/>
  <c r="N113" i="6"/>
  <c r="M113" i="6"/>
  <c r="L113" i="6"/>
  <c r="K113" i="6"/>
  <c r="J113" i="6"/>
  <c r="I113" i="6"/>
  <c r="H113" i="6"/>
  <c r="G113" i="6"/>
  <c r="F113" i="6"/>
  <c r="E113" i="6"/>
  <c r="D113" i="6"/>
  <c r="C113" i="6"/>
  <c r="B113" i="6"/>
  <c r="A113" i="6"/>
  <c r="AD112" i="6"/>
  <c r="AC112" i="6"/>
  <c r="AB112" i="6"/>
  <c r="AA112" i="6"/>
  <c r="Z112" i="6"/>
  <c r="Y112" i="6"/>
  <c r="X112" i="6"/>
  <c r="W112" i="6"/>
  <c r="V112" i="6"/>
  <c r="U112" i="6"/>
  <c r="T112" i="6"/>
  <c r="S112" i="6"/>
  <c r="R112" i="6"/>
  <c r="Q112" i="6"/>
  <c r="P112" i="6"/>
  <c r="O112" i="6"/>
  <c r="N112" i="6"/>
  <c r="M112" i="6"/>
  <c r="L112" i="6"/>
  <c r="K112" i="6"/>
  <c r="J112" i="6"/>
  <c r="I112" i="6"/>
  <c r="H112" i="6"/>
  <c r="G112" i="6"/>
  <c r="F112" i="6"/>
  <c r="E112" i="6"/>
  <c r="D112" i="6"/>
  <c r="C112" i="6"/>
  <c r="B112" i="6"/>
  <c r="AD111" i="6"/>
  <c r="AC111" i="6"/>
  <c r="AB111" i="6"/>
  <c r="AA111" i="6"/>
  <c r="Z111" i="6"/>
  <c r="Y111" i="6"/>
  <c r="X111" i="6"/>
  <c r="W111" i="6"/>
  <c r="V111" i="6"/>
  <c r="U111" i="6"/>
  <c r="T111" i="6"/>
  <c r="S111" i="6"/>
  <c r="R111" i="6"/>
  <c r="Q111" i="6"/>
  <c r="P111" i="6"/>
  <c r="O111" i="6"/>
  <c r="N111" i="6"/>
  <c r="M111" i="6"/>
  <c r="L111" i="6"/>
  <c r="K111" i="6"/>
  <c r="J111" i="6"/>
  <c r="I111" i="6"/>
  <c r="H111" i="6"/>
  <c r="G111" i="6"/>
  <c r="F111" i="6"/>
  <c r="E111" i="6"/>
  <c r="D111" i="6"/>
  <c r="C111" i="6"/>
  <c r="B111" i="6"/>
  <c r="AD110" i="6"/>
  <c r="AC110" i="6"/>
  <c r="AB110" i="6"/>
  <c r="AA110" i="6"/>
  <c r="Z110" i="6"/>
  <c r="Y110" i="6"/>
  <c r="X110" i="6"/>
  <c r="W110" i="6"/>
  <c r="V110" i="6"/>
  <c r="U110" i="6"/>
  <c r="T110" i="6"/>
  <c r="S110" i="6"/>
  <c r="R110" i="6"/>
  <c r="Q110" i="6"/>
  <c r="P110" i="6"/>
  <c r="O110" i="6"/>
  <c r="N110" i="6"/>
  <c r="M110" i="6"/>
  <c r="L110" i="6"/>
  <c r="K110" i="6"/>
  <c r="J110" i="6"/>
  <c r="I110" i="6"/>
  <c r="H110" i="6"/>
  <c r="G110" i="6"/>
  <c r="F110" i="6"/>
  <c r="E110" i="6"/>
  <c r="D110" i="6"/>
  <c r="C110" i="6"/>
  <c r="B110" i="6"/>
  <c r="AD109" i="6"/>
  <c r="AC109" i="6"/>
  <c r="AB109" i="6"/>
  <c r="AA109" i="6"/>
  <c r="Z109" i="6"/>
  <c r="Y109" i="6"/>
  <c r="X109" i="6"/>
  <c r="W109" i="6"/>
  <c r="V109" i="6"/>
  <c r="U109" i="6"/>
  <c r="T109" i="6"/>
  <c r="S109" i="6"/>
  <c r="R109" i="6"/>
  <c r="Q109" i="6"/>
  <c r="P109" i="6"/>
  <c r="O109" i="6"/>
  <c r="N109" i="6"/>
  <c r="M109" i="6"/>
  <c r="L109" i="6"/>
  <c r="K109" i="6"/>
  <c r="J109" i="6"/>
  <c r="I109" i="6"/>
  <c r="H109" i="6"/>
  <c r="G109" i="6"/>
  <c r="F109" i="6"/>
  <c r="E109" i="6"/>
  <c r="D109" i="6"/>
  <c r="C109" i="6"/>
  <c r="A109" i="6"/>
  <c r="AD108" i="6"/>
  <c r="AC108" i="6"/>
  <c r="AB108" i="6"/>
  <c r="AA108" i="6"/>
  <c r="Z108" i="6"/>
  <c r="Y108" i="6"/>
  <c r="X108" i="6"/>
  <c r="W108" i="6"/>
  <c r="V108" i="6"/>
  <c r="U108" i="6"/>
  <c r="T108" i="6"/>
  <c r="S108" i="6"/>
  <c r="R108" i="6"/>
  <c r="Q108" i="6"/>
  <c r="P108" i="6"/>
  <c r="O108" i="6"/>
  <c r="N108" i="6"/>
  <c r="M108" i="6"/>
  <c r="L108" i="6"/>
  <c r="K108" i="6"/>
  <c r="J108" i="6"/>
  <c r="I108" i="6"/>
  <c r="H108" i="6"/>
  <c r="G108" i="6"/>
  <c r="F108" i="6"/>
  <c r="E108" i="6"/>
  <c r="D108" i="6"/>
  <c r="C108" i="6"/>
  <c r="A108" i="6"/>
  <c r="AD107" i="6"/>
  <c r="AC107" i="6"/>
  <c r="AB107" i="6"/>
  <c r="AA107" i="6"/>
  <c r="Z107" i="6"/>
  <c r="Y107" i="6"/>
  <c r="X107" i="6"/>
  <c r="W107" i="6"/>
  <c r="V107" i="6"/>
  <c r="U107" i="6"/>
  <c r="T107" i="6"/>
  <c r="S107" i="6"/>
  <c r="R107" i="6"/>
  <c r="Q107" i="6"/>
  <c r="P107" i="6"/>
  <c r="O107" i="6"/>
  <c r="N107" i="6"/>
  <c r="M107" i="6"/>
  <c r="L107" i="6"/>
  <c r="K107" i="6"/>
  <c r="J107" i="6"/>
  <c r="I107" i="6"/>
  <c r="H107" i="6"/>
  <c r="G107" i="6"/>
  <c r="F107" i="6"/>
  <c r="E107" i="6"/>
  <c r="D107" i="6"/>
  <c r="C107" i="6"/>
  <c r="A107" i="6"/>
  <c r="AD106" i="6"/>
  <c r="AC106" i="6"/>
  <c r="AB106" i="6"/>
  <c r="AA106" i="6"/>
  <c r="Z106" i="6"/>
  <c r="Y106" i="6"/>
  <c r="X106" i="6"/>
  <c r="W106" i="6"/>
  <c r="V106" i="6"/>
  <c r="U106" i="6"/>
  <c r="T106" i="6"/>
  <c r="S106" i="6"/>
  <c r="R106" i="6"/>
  <c r="Q106" i="6"/>
  <c r="P106" i="6"/>
  <c r="O106" i="6"/>
  <c r="N106" i="6"/>
  <c r="M106" i="6"/>
  <c r="L106" i="6"/>
  <c r="K106" i="6"/>
  <c r="J106" i="6"/>
  <c r="I106" i="6"/>
  <c r="H106" i="6"/>
  <c r="G106" i="6"/>
  <c r="F106" i="6"/>
  <c r="E106" i="6"/>
  <c r="D106" i="6"/>
  <c r="C106" i="6"/>
  <c r="A106" i="6"/>
  <c r="AD105" i="6"/>
  <c r="AC105" i="6"/>
  <c r="AB105" i="6"/>
  <c r="AA105" i="6"/>
  <c r="Z105" i="6"/>
  <c r="Y105" i="6"/>
  <c r="X105" i="6"/>
  <c r="W105" i="6"/>
  <c r="V105" i="6"/>
  <c r="U105" i="6"/>
  <c r="T105" i="6"/>
  <c r="S105" i="6"/>
  <c r="R105" i="6"/>
  <c r="Q105" i="6"/>
  <c r="P105" i="6"/>
  <c r="O105" i="6"/>
  <c r="N105" i="6"/>
  <c r="M105" i="6"/>
  <c r="L105" i="6"/>
  <c r="K105" i="6"/>
  <c r="J105" i="6"/>
  <c r="I105" i="6"/>
  <c r="H105" i="6"/>
  <c r="G105" i="6"/>
  <c r="F105" i="6"/>
  <c r="E105" i="6"/>
  <c r="D105" i="6"/>
  <c r="C105" i="6"/>
  <c r="A105" i="6"/>
  <c r="AD104" i="6"/>
  <c r="AC104" i="6"/>
  <c r="AB104" i="6"/>
  <c r="AA104" i="6"/>
  <c r="Z104" i="6"/>
  <c r="Y104" i="6"/>
  <c r="X104" i="6"/>
  <c r="W104" i="6"/>
  <c r="V104" i="6"/>
  <c r="U104" i="6"/>
  <c r="T104" i="6"/>
  <c r="S104" i="6"/>
  <c r="R104" i="6"/>
  <c r="Q104" i="6"/>
  <c r="P104" i="6"/>
  <c r="O104" i="6"/>
  <c r="N104" i="6"/>
  <c r="M104" i="6"/>
  <c r="L104" i="6"/>
  <c r="K104" i="6"/>
  <c r="J104" i="6"/>
  <c r="I104" i="6"/>
  <c r="H104" i="6"/>
  <c r="G104" i="6"/>
  <c r="F104" i="6"/>
  <c r="E104" i="6"/>
  <c r="D104" i="6"/>
  <c r="C104" i="6"/>
  <c r="A104" i="6"/>
  <c r="AD103" i="6"/>
  <c r="AC103" i="6"/>
  <c r="AB103" i="6"/>
  <c r="AA103" i="6"/>
  <c r="Z103" i="6"/>
  <c r="Y103" i="6"/>
  <c r="X103" i="6"/>
  <c r="W103" i="6"/>
  <c r="V103" i="6"/>
  <c r="U103" i="6"/>
  <c r="T103" i="6"/>
  <c r="S103" i="6"/>
  <c r="R103" i="6"/>
  <c r="Q103" i="6"/>
  <c r="P103" i="6"/>
  <c r="O103" i="6"/>
  <c r="N103" i="6"/>
  <c r="M103" i="6"/>
  <c r="L103" i="6"/>
  <c r="K103" i="6"/>
  <c r="J103" i="6"/>
  <c r="I103" i="6"/>
  <c r="H103" i="6"/>
  <c r="G103" i="6"/>
  <c r="F103" i="6"/>
  <c r="E103" i="6"/>
  <c r="D103" i="6"/>
  <c r="C103" i="6"/>
  <c r="A103" i="6"/>
  <c r="AD102" i="6"/>
  <c r="AC102" i="6"/>
  <c r="AB102" i="6"/>
  <c r="AA102" i="6"/>
  <c r="Z102" i="6"/>
  <c r="Y102" i="6"/>
  <c r="X102" i="6"/>
  <c r="W102" i="6"/>
  <c r="V102" i="6"/>
  <c r="U102" i="6"/>
  <c r="T102" i="6"/>
  <c r="S102" i="6"/>
  <c r="R102" i="6"/>
  <c r="Q102" i="6"/>
  <c r="P102" i="6"/>
  <c r="O102" i="6"/>
  <c r="N102" i="6"/>
  <c r="M102" i="6"/>
  <c r="L102" i="6"/>
  <c r="K102" i="6"/>
  <c r="J102" i="6"/>
  <c r="I102" i="6"/>
  <c r="H102" i="6"/>
  <c r="G102" i="6"/>
  <c r="F102" i="6"/>
  <c r="E102" i="6"/>
  <c r="D102" i="6"/>
  <c r="C102" i="6"/>
  <c r="A102" i="6"/>
  <c r="AD101" i="6"/>
  <c r="AC101" i="6"/>
  <c r="AB101" i="6"/>
  <c r="AA101" i="6"/>
  <c r="Z101" i="6"/>
  <c r="Y101" i="6"/>
  <c r="X101" i="6"/>
  <c r="W101" i="6"/>
  <c r="V101" i="6"/>
  <c r="U101" i="6"/>
  <c r="T101" i="6"/>
  <c r="S101" i="6"/>
  <c r="R101" i="6"/>
  <c r="Q101" i="6"/>
  <c r="P101" i="6"/>
  <c r="O101" i="6"/>
  <c r="N101" i="6"/>
  <c r="M101" i="6"/>
  <c r="L101" i="6"/>
  <c r="K101" i="6"/>
  <c r="J101" i="6"/>
  <c r="I101" i="6"/>
  <c r="H101" i="6"/>
  <c r="G101" i="6"/>
  <c r="F101" i="6"/>
  <c r="E101" i="6"/>
  <c r="D101" i="6"/>
  <c r="C101" i="6"/>
  <c r="A101" i="6"/>
  <c r="AD100" i="6"/>
  <c r="AC100" i="6"/>
  <c r="AB100" i="6"/>
  <c r="AA100" i="6"/>
  <c r="Z100" i="6"/>
  <c r="Y100" i="6"/>
  <c r="X100" i="6"/>
  <c r="W100" i="6"/>
  <c r="V100" i="6"/>
  <c r="U100" i="6"/>
  <c r="T100" i="6"/>
  <c r="S100" i="6"/>
  <c r="R100" i="6"/>
  <c r="Q100" i="6"/>
  <c r="P100" i="6"/>
  <c r="O100" i="6"/>
  <c r="N100" i="6"/>
  <c r="M100" i="6"/>
  <c r="L100" i="6"/>
  <c r="K100" i="6"/>
  <c r="J100" i="6"/>
  <c r="I100" i="6"/>
  <c r="H100" i="6"/>
  <c r="G100" i="6"/>
  <c r="F100" i="6"/>
  <c r="E100" i="6"/>
  <c r="D100" i="6"/>
  <c r="C100" i="6"/>
  <c r="A100" i="6"/>
  <c r="AD99" i="6"/>
  <c r="AC99" i="6"/>
  <c r="AB99" i="6"/>
  <c r="AA99" i="6"/>
  <c r="Z99" i="6"/>
  <c r="Y99" i="6"/>
  <c r="X99" i="6"/>
  <c r="W99" i="6"/>
  <c r="V99" i="6"/>
  <c r="U99" i="6"/>
  <c r="T99" i="6"/>
  <c r="S99" i="6"/>
  <c r="R99" i="6"/>
  <c r="Q99" i="6"/>
  <c r="P99" i="6"/>
  <c r="O99" i="6"/>
  <c r="N99" i="6"/>
  <c r="M99" i="6"/>
  <c r="L99" i="6"/>
  <c r="K99" i="6"/>
  <c r="J99" i="6"/>
  <c r="I99" i="6"/>
  <c r="H99" i="6"/>
  <c r="G99" i="6"/>
  <c r="F99" i="6"/>
  <c r="E99" i="6"/>
  <c r="D99" i="6"/>
  <c r="C99" i="6"/>
  <c r="A99" i="6"/>
  <c r="AD98" i="6"/>
  <c r="AC98" i="6"/>
  <c r="AB98" i="6"/>
  <c r="AA98" i="6"/>
  <c r="Z98" i="6"/>
  <c r="Y98" i="6"/>
  <c r="X98" i="6"/>
  <c r="W98" i="6"/>
  <c r="V98" i="6"/>
  <c r="U98" i="6"/>
  <c r="T98" i="6"/>
  <c r="S98" i="6"/>
  <c r="R98" i="6"/>
  <c r="Q98" i="6"/>
  <c r="P98" i="6"/>
  <c r="O98" i="6"/>
  <c r="N98" i="6"/>
  <c r="M98" i="6"/>
  <c r="L98" i="6"/>
  <c r="K98" i="6"/>
  <c r="J98" i="6"/>
  <c r="I98" i="6"/>
  <c r="H98" i="6"/>
  <c r="G98" i="6"/>
  <c r="F98" i="6"/>
  <c r="E98" i="6"/>
  <c r="D98" i="6"/>
  <c r="C98" i="6"/>
  <c r="B98" i="6"/>
  <c r="A98" i="6"/>
  <c r="AD97" i="6"/>
  <c r="AC97" i="6"/>
  <c r="AB97" i="6"/>
  <c r="AA97" i="6"/>
  <c r="Z97" i="6"/>
  <c r="Y97" i="6"/>
  <c r="X97" i="6"/>
  <c r="V97" i="6"/>
  <c r="T97" i="6"/>
  <c r="S97" i="6"/>
  <c r="R97" i="6"/>
  <c r="Q97" i="6"/>
  <c r="P97" i="6"/>
  <c r="N97" i="6"/>
  <c r="M97" i="6"/>
  <c r="K97" i="6"/>
  <c r="I97" i="6"/>
  <c r="G97" i="6"/>
  <c r="E97" i="6"/>
  <c r="C97" i="6"/>
  <c r="A97" i="6"/>
  <c r="E96" i="6"/>
  <c r="D96" i="6"/>
  <c r="C96" i="6"/>
  <c r="E95" i="6"/>
  <c r="D95" i="6"/>
  <c r="C95" i="6"/>
  <c r="AD90" i="6"/>
  <c r="AC90" i="6"/>
  <c r="AB90" i="6"/>
  <c r="AA90" i="6"/>
  <c r="Z90" i="6"/>
  <c r="Y90" i="6"/>
  <c r="X90" i="6"/>
  <c r="W90" i="6"/>
  <c r="U90" i="6"/>
  <c r="S90" i="6"/>
  <c r="Q90" i="6"/>
  <c r="P90" i="6"/>
  <c r="O90" i="6"/>
  <c r="M90" i="6"/>
  <c r="L90" i="6"/>
  <c r="B90" i="6"/>
  <c r="AD88" i="6"/>
  <c r="AC88" i="6"/>
  <c r="AB88" i="6"/>
  <c r="AA88" i="6"/>
  <c r="Z88" i="6"/>
  <c r="Y88" i="6"/>
  <c r="X88" i="6"/>
  <c r="W88" i="6"/>
  <c r="V88" i="6"/>
  <c r="U88" i="6"/>
  <c r="T88" i="6"/>
  <c r="S88" i="6"/>
  <c r="R88" i="6"/>
  <c r="Q88" i="6"/>
  <c r="P88" i="6"/>
  <c r="O88" i="6"/>
  <c r="N88" i="6"/>
  <c r="M88" i="6"/>
  <c r="L88" i="6"/>
  <c r="K88" i="6"/>
  <c r="J88" i="6"/>
  <c r="I88" i="6"/>
  <c r="H88" i="6"/>
  <c r="G88" i="6"/>
  <c r="F88" i="6"/>
  <c r="E88" i="6"/>
  <c r="D88" i="6"/>
  <c r="C88" i="6"/>
  <c r="B88" i="6"/>
  <c r="AD87" i="6"/>
  <c r="AC87" i="6"/>
  <c r="AB87" i="6"/>
  <c r="AA87" i="6"/>
  <c r="Z87" i="6"/>
  <c r="Y87" i="6"/>
  <c r="X87" i="6"/>
  <c r="W87" i="6"/>
  <c r="V87" i="6"/>
  <c r="U87" i="6"/>
  <c r="T87" i="6"/>
  <c r="S87" i="6"/>
  <c r="R87" i="6"/>
  <c r="Q87" i="6"/>
  <c r="P87" i="6"/>
  <c r="O87" i="6"/>
  <c r="N87" i="6"/>
  <c r="M87" i="6"/>
  <c r="L87" i="6"/>
  <c r="K87" i="6"/>
  <c r="J87" i="6"/>
  <c r="I87" i="6"/>
  <c r="H87" i="6"/>
  <c r="G87" i="6"/>
  <c r="F87" i="6"/>
  <c r="E87" i="6"/>
  <c r="D87" i="6"/>
  <c r="C87" i="6"/>
  <c r="B87" i="6"/>
  <c r="AD86" i="6"/>
  <c r="AC86" i="6"/>
  <c r="AB86" i="6"/>
  <c r="AA86" i="6"/>
  <c r="Z86" i="6"/>
  <c r="Y86" i="6"/>
  <c r="X86" i="6"/>
  <c r="W86" i="6"/>
  <c r="V86" i="6"/>
  <c r="U86" i="6"/>
  <c r="T86" i="6"/>
  <c r="S86" i="6"/>
  <c r="R86" i="6"/>
  <c r="Q86" i="6"/>
  <c r="P86" i="6"/>
  <c r="O86" i="6"/>
  <c r="N86" i="6"/>
  <c r="M86" i="6"/>
  <c r="L86" i="6"/>
  <c r="K86" i="6"/>
  <c r="J86" i="6"/>
  <c r="I86" i="6"/>
  <c r="H86" i="6"/>
  <c r="G86" i="6"/>
  <c r="F86" i="6"/>
  <c r="E86" i="6"/>
  <c r="D86" i="6"/>
  <c r="C86" i="6"/>
  <c r="A86" i="6"/>
  <c r="AD85" i="6"/>
  <c r="AC85" i="6"/>
  <c r="AB85" i="6"/>
  <c r="AA85" i="6"/>
  <c r="Z85" i="6"/>
  <c r="Y85" i="6"/>
  <c r="X85" i="6"/>
  <c r="W85" i="6"/>
  <c r="V85" i="6"/>
  <c r="U85" i="6"/>
  <c r="T85" i="6"/>
  <c r="S85" i="6"/>
  <c r="R85" i="6"/>
  <c r="Q85" i="6"/>
  <c r="P85" i="6"/>
  <c r="O85" i="6"/>
  <c r="N85" i="6"/>
  <c r="M85" i="6"/>
  <c r="L85" i="6"/>
  <c r="K85" i="6"/>
  <c r="J85" i="6"/>
  <c r="I85" i="6"/>
  <c r="H85" i="6"/>
  <c r="G85" i="6"/>
  <c r="F85" i="6"/>
  <c r="E85" i="6"/>
  <c r="D85" i="6"/>
  <c r="C85" i="6"/>
  <c r="A85" i="6"/>
  <c r="AD84" i="6"/>
  <c r="AC84" i="6"/>
  <c r="AB84" i="6"/>
  <c r="AA84" i="6"/>
  <c r="Z84" i="6"/>
  <c r="Y84" i="6"/>
  <c r="X84" i="6"/>
  <c r="W84" i="6"/>
  <c r="V84" i="6"/>
  <c r="U84" i="6"/>
  <c r="T84" i="6"/>
  <c r="S84" i="6"/>
  <c r="R84" i="6"/>
  <c r="Q84" i="6"/>
  <c r="P84" i="6"/>
  <c r="O84" i="6"/>
  <c r="N84" i="6"/>
  <c r="M84" i="6"/>
  <c r="L84" i="6"/>
  <c r="K84" i="6"/>
  <c r="J84" i="6"/>
  <c r="I84" i="6"/>
  <c r="H84" i="6"/>
  <c r="G84" i="6"/>
  <c r="F84" i="6"/>
  <c r="E84" i="6"/>
  <c r="D84" i="6"/>
  <c r="C84" i="6"/>
  <c r="A84" i="6"/>
  <c r="AD83" i="6"/>
  <c r="AC83" i="6"/>
  <c r="AB83" i="6"/>
  <c r="AA83" i="6"/>
  <c r="Z83" i="6"/>
  <c r="Y83" i="6"/>
  <c r="X83" i="6"/>
  <c r="W83" i="6"/>
  <c r="V83" i="6"/>
  <c r="U83" i="6"/>
  <c r="T83" i="6"/>
  <c r="S83" i="6"/>
  <c r="R83" i="6"/>
  <c r="Q83" i="6"/>
  <c r="P83" i="6"/>
  <c r="O83" i="6"/>
  <c r="N83" i="6"/>
  <c r="M83" i="6"/>
  <c r="L83" i="6"/>
  <c r="K83" i="6"/>
  <c r="J83" i="6"/>
  <c r="I83" i="6"/>
  <c r="H83" i="6"/>
  <c r="G83" i="6"/>
  <c r="F83" i="6"/>
  <c r="E83" i="6"/>
  <c r="D83" i="6"/>
  <c r="C83" i="6"/>
  <c r="A83" i="6"/>
  <c r="AD82" i="6"/>
  <c r="AC82" i="6"/>
  <c r="AB82" i="6"/>
  <c r="AA82" i="6"/>
  <c r="Z82" i="6"/>
  <c r="Y82" i="6"/>
  <c r="X82" i="6"/>
  <c r="W82" i="6"/>
  <c r="V82" i="6"/>
  <c r="U82" i="6"/>
  <c r="T82" i="6"/>
  <c r="S82" i="6"/>
  <c r="R82" i="6"/>
  <c r="Q82" i="6"/>
  <c r="P82" i="6"/>
  <c r="O82" i="6"/>
  <c r="N82" i="6"/>
  <c r="M82" i="6"/>
  <c r="L82" i="6"/>
  <c r="K82" i="6"/>
  <c r="J82" i="6"/>
  <c r="I82" i="6"/>
  <c r="H82" i="6"/>
  <c r="G82" i="6"/>
  <c r="F82" i="6"/>
  <c r="E82" i="6"/>
  <c r="D82" i="6"/>
  <c r="C82" i="6"/>
  <c r="A82" i="6"/>
  <c r="AD81" i="6"/>
  <c r="AC81" i="6"/>
  <c r="AB81" i="6"/>
  <c r="AA81" i="6"/>
  <c r="Z81" i="6"/>
  <c r="Y81" i="6"/>
  <c r="X81" i="6"/>
  <c r="W81" i="6"/>
  <c r="V81" i="6"/>
  <c r="U81" i="6"/>
  <c r="T81" i="6"/>
  <c r="S81" i="6"/>
  <c r="R81" i="6"/>
  <c r="Q81" i="6"/>
  <c r="P81" i="6"/>
  <c r="O81" i="6"/>
  <c r="N81" i="6"/>
  <c r="M81" i="6"/>
  <c r="L81" i="6"/>
  <c r="K81" i="6"/>
  <c r="J81" i="6"/>
  <c r="I81" i="6"/>
  <c r="H81" i="6"/>
  <c r="G81" i="6"/>
  <c r="F81" i="6"/>
  <c r="E81" i="6"/>
  <c r="D81" i="6"/>
  <c r="C81" i="6"/>
  <c r="A81" i="6"/>
  <c r="AD80" i="6"/>
  <c r="AC80" i="6"/>
  <c r="AB80" i="6"/>
  <c r="AA80" i="6"/>
  <c r="Z80" i="6"/>
  <c r="Y80" i="6"/>
  <c r="X80" i="6"/>
  <c r="W80" i="6"/>
  <c r="V80" i="6"/>
  <c r="U80" i="6"/>
  <c r="T80" i="6"/>
  <c r="S80" i="6"/>
  <c r="R80" i="6"/>
  <c r="Q80" i="6"/>
  <c r="P80" i="6"/>
  <c r="O80" i="6"/>
  <c r="N80" i="6"/>
  <c r="M80" i="6"/>
  <c r="L80" i="6"/>
  <c r="K80" i="6"/>
  <c r="J80" i="6"/>
  <c r="I80" i="6"/>
  <c r="H80" i="6"/>
  <c r="G80" i="6"/>
  <c r="F80" i="6"/>
  <c r="E80" i="6"/>
  <c r="D80" i="6"/>
  <c r="C80" i="6"/>
  <c r="A80" i="6"/>
  <c r="AD79" i="6"/>
  <c r="AC79" i="6"/>
  <c r="AB79" i="6"/>
  <c r="AA79" i="6"/>
  <c r="Z79" i="6"/>
  <c r="Y79" i="6"/>
  <c r="X79" i="6"/>
  <c r="W79" i="6"/>
  <c r="V79" i="6"/>
  <c r="U79" i="6"/>
  <c r="T79" i="6"/>
  <c r="S79" i="6"/>
  <c r="R79" i="6"/>
  <c r="Q79" i="6"/>
  <c r="P79" i="6"/>
  <c r="O79" i="6"/>
  <c r="N79" i="6"/>
  <c r="M79" i="6"/>
  <c r="L79" i="6"/>
  <c r="K79" i="6"/>
  <c r="J79" i="6"/>
  <c r="I79" i="6"/>
  <c r="H79" i="6"/>
  <c r="G79" i="6"/>
  <c r="F79" i="6"/>
  <c r="E79" i="6"/>
  <c r="D79" i="6"/>
  <c r="C79" i="6"/>
  <c r="A79" i="6"/>
  <c r="AD78" i="6"/>
  <c r="AC78" i="6"/>
  <c r="AB78" i="6"/>
  <c r="AA78" i="6"/>
  <c r="Z78" i="6"/>
  <c r="Y78" i="6"/>
  <c r="X78" i="6"/>
  <c r="W78" i="6"/>
  <c r="V78" i="6"/>
  <c r="U78" i="6"/>
  <c r="T78" i="6"/>
  <c r="S78" i="6"/>
  <c r="R78" i="6"/>
  <c r="Q78" i="6"/>
  <c r="P78" i="6"/>
  <c r="O78" i="6"/>
  <c r="N78" i="6"/>
  <c r="M78" i="6"/>
  <c r="L78" i="6"/>
  <c r="K78" i="6"/>
  <c r="J78" i="6"/>
  <c r="I78" i="6"/>
  <c r="H78" i="6"/>
  <c r="G78" i="6"/>
  <c r="F78" i="6"/>
  <c r="E78" i="6"/>
  <c r="D78" i="6"/>
  <c r="C78" i="6"/>
  <c r="A78" i="6"/>
  <c r="AD77" i="6"/>
  <c r="AC77" i="6"/>
  <c r="AB77" i="6"/>
  <c r="AA77" i="6"/>
  <c r="Z77" i="6"/>
  <c r="Y77" i="6"/>
  <c r="X77" i="6"/>
  <c r="W77" i="6"/>
  <c r="V77" i="6"/>
  <c r="U77" i="6"/>
  <c r="T77" i="6"/>
  <c r="S77" i="6"/>
  <c r="R77" i="6"/>
  <c r="Q77" i="6"/>
  <c r="P77" i="6"/>
  <c r="O77" i="6"/>
  <c r="N77" i="6"/>
  <c r="M77" i="6"/>
  <c r="L77" i="6"/>
  <c r="K77" i="6"/>
  <c r="J77" i="6"/>
  <c r="I77" i="6"/>
  <c r="H77" i="6"/>
  <c r="G77" i="6"/>
  <c r="F77" i="6"/>
  <c r="E77" i="6"/>
  <c r="D77" i="6"/>
  <c r="C77" i="6"/>
  <c r="B77" i="6"/>
  <c r="A77" i="6"/>
  <c r="AD76" i="6"/>
  <c r="AC76" i="6"/>
  <c r="AB76" i="6"/>
  <c r="AA76" i="6"/>
  <c r="Z76" i="6"/>
  <c r="Y76" i="6"/>
  <c r="X76" i="6"/>
  <c r="V76" i="6"/>
  <c r="T76" i="6"/>
  <c r="S76" i="6"/>
  <c r="R76" i="6"/>
  <c r="Q76" i="6"/>
  <c r="P76" i="6"/>
  <c r="N76" i="6"/>
  <c r="M76" i="6"/>
  <c r="K76" i="6"/>
  <c r="I76" i="6"/>
  <c r="G76" i="6"/>
  <c r="E76" i="6"/>
  <c r="C76" i="6"/>
  <c r="A76" i="6"/>
  <c r="E75" i="6"/>
  <c r="D75" i="6"/>
  <c r="C75" i="6"/>
  <c r="E74" i="6"/>
  <c r="D74" i="6"/>
  <c r="C74" i="6"/>
  <c r="AD69" i="6"/>
  <c r="AC69" i="6"/>
  <c r="AB69" i="6"/>
  <c r="AA69" i="6"/>
  <c r="Z69" i="6"/>
  <c r="Y69" i="6"/>
  <c r="X69" i="6"/>
  <c r="W69" i="6"/>
  <c r="U69" i="6"/>
  <c r="S69" i="6"/>
  <c r="R69" i="6"/>
  <c r="Q69" i="6"/>
  <c r="P69" i="6"/>
  <c r="O69" i="6"/>
  <c r="M69" i="6"/>
  <c r="L69" i="6"/>
  <c r="J69" i="6"/>
  <c r="H69" i="6"/>
  <c r="F69" i="6"/>
  <c r="D69" i="6"/>
  <c r="B69" i="6"/>
  <c r="AD67" i="6"/>
  <c r="AC67" i="6"/>
  <c r="AB67" i="6"/>
  <c r="AA67" i="6"/>
  <c r="Z67" i="6"/>
  <c r="Y67" i="6"/>
  <c r="X67" i="6"/>
  <c r="W67" i="6"/>
  <c r="V67" i="6"/>
  <c r="U67" i="6"/>
  <c r="T67" i="6"/>
  <c r="S67" i="6"/>
  <c r="R67" i="6"/>
  <c r="Q67" i="6"/>
  <c r="P67" i="6"/>
  <c r="O67" i="6"/>
  <c r="N67" i="6"/>
  <c r="M67" i="6"/>
  <c r="L67" i="6"/>
  <c r="K67" i="6"/>
  <c r="J67" i="6"/>
  <c r="I67" i="6"/>
  <c r="H67" i="6"/>
  <c r="G67" i="6"/>
  <c r="F67" i="6"/>
  <c r="E67" i="6"/>
  <c r="D67" i="6"/>
  <c r="C67" i="6"/>
  <c r="B67" i="6"/>
  <c r="AD66" i="6"/>
  <c r="AC66" i="6"/>
  <c r="AB66" i="6"/>
  <c r="AA66" i="6"/>
  <c r="Z66" i="6"/>
  <c r="Y66" i="6"/>
  <c r="X66" i="6"/>
  <c r="W66" i="6"/>
  <c r="V66" i="6"/>
  <c r="U66" i="6"/>
  <c r="T66" i="6"/>
  <c r="S66" i="6"/>
  <c r="R66" i="6"/>
  <c r="Q66" i="6"/>
  <c r="P66" i="6"/>
  <c r="O66" i="6"/>
  <c r="N66" i="6"/>
  <c r="M66" i="6"/>
  <c r="L66" i="6"/>
  <c r="K66" i="6"/>
  <c r="J66" i="6"/>
  <c r="I66" i="6"/>
  <c r="H66" i="6"/>
  <c r="G66" i="6"/>
  <c r="F66" i="6"/>
  <c r="E66" i="6"/>
  <c r="D66" i="6"/>
  <c r="C66" i="6"/>
  <c r="B66" i="6"/>
  <c r="AD65" i="6"/>
  <c r="AC65" i="6"/>
  <c r="AB65" i="6"/>
  <c r="AA65" i="6"/>
  <c r="Z65" i="6"/>
  <c r="Y65" i="6"/>
  <c r="X65" i="6"/>
  <c r="W65" i="6"/>
  <c r="V65" i="6"/>
  <c r="U65" i="6"/>
  <c r="T65" i="6"/>
  <c r="S65" i="6"/>
  <c r="R65" i="6"/>
  <c r="Q65" i="6"/>
  <c r="P65" i="6"/>
  <c r="O65" i="6"/>
  <c r="N65" i="6"/>
  <c r="M65" i="6"/>
  <c r="L65" i="6"/>
  <c r="K65" i="6"/>
  <c r="J65" i="6"/>
  <c r="I65" i="6"/>
  <c r="H65" i="6"/>
  <c r="G65" i="6"/>
  <c r="F65" i="6"/>
  <c r="E65" i="6"/>
  <c r="D65" i="6"/>
  <c r="C65" i="6"/>
  <c r="A65" i="6"/>
  <c r="AD64" i="6"/>
  <c r="AC64" i="6"/>
  <c r="AB64" i="6"/>
  <c r="AA64" i="6"/>
  <c r="Z64" i="6"/>
  <c r="Y64" i="6"/>
  <c r="X64" i="6"/>
  <c r="W64" i="6"/>
  <c r="V64" i="6"/>
  <c r="U64" i="6"/>
  <c r="T64" i="6"/>
  <c r="S64" i="6"/>
  <c r="R64" i="6"/>
  <c r="Q64" i="6"/>
  <c r="P64" i="6"/>
  <c r="O64" i="6"/>
  <c r="N64" i="6"/>
  <c r="M64" i="6"/>
  <c r="L64" i="6"/>
  <c r="K64" i="6"/>
  <c r="J64" i="6"/>
  <c r="I64" i="6"/>
  <c r="H64" i="6"/>
  <c r="G64" i="6"/>
  <c r="F64" i="6"/>
  <c r="E64" i="6"/>
  <c r="D64" i="6"/>
  <c r="C64" i="6"/>
  <c r="A64" i="6"/>
  <c r="AD63" i="6"/>
  <c r="AC63" i="6"/>
  <c r="AB63" i="6"/>
  <c r="AA63" i="6"/>
  <c r="Z63" i="6"/>
  <c r="Y63" i="6"/>
  <c r="X63" i="6"/>
  <c r="W63" i="6"/>
  <c r="V63" i="6"/>
  <c r="U63" i="6"/>
  <c r="T63" i="6"/>
  <c r="S63" i="6"/>
  <c r="R63" i="6"/>
  <c r="Q63" i="6"/>
  <c r="P63" i="6"/>
  <c r="O63" i="6"/>
  <c r="N63" i="6"/>
  <c r="M63" i="6"/>
  <c r="L63" i="6"/>
  <c r="K63" i="6"/>
  <c r="J63" i="6"/>
  <c r="I63" i="6"/>
  <c r="H63" i="6"/>
  <c r="G63" i="6"/>
  <c r="F63" i="6"/>
  <c r="E63" i="6"/>
  <c r="D63" i="6"/>
  <c r="C63" i="6"/>
  <c r="A63" i="6"/>
  <c r="AD62" i="6"/>
  <c r="AC62" i="6"/>
  <c r="AB62" i="6"/>
  <c r="AA62" i="6"/>
  <c r="Z62" i="6"/>
  <c r="Y62" i="6"/>
  <c r="X62" i="6"/>
  <c r="W62" i="6"/>
  <c r="V62" i="6"/>
  <c r="U62" i="6"/>
  <c r="T62" i="6"/>
  <c r="S62" i="6"/>
  <c r="R62" i="6"/>
  <c r="Q62" i="6"/>
  <c r="P62" i="6"/>
  <c r="O62" i="6"/>
  <c r="N62" i="6"/>
  <c r="M62" i="6"/>
  <c r="L62" i="6"/>
  <c r="K62" i="6"/>
  <c r="J62" i="6"/>
  <c r="I62" i="6"/>
  <c r="H62" i="6"/>
  <c r="G62" i="6"/>
  <c r="F62" i="6"/>
  <c r="E62" i="6"/>
  <c r="D62" i="6"/>
  <c r="C62" i="6"/>
  <c r="A62" i="6"/>
  <c r="AD61" i="6"/>
  <c r="AC61" i="6"/>
  <c r="AB61" i="6"/>
  <c r="AA61" i="6"/>
  <c r="Z61" i="6"/>
  <c r="Y61" i="6"/>
  <c r="X61" i="6"/>
  <c r="W61" i="6"/>
  <c r="V61" i="6"/>
  <c r="U61" i="6"/>
  <c r="T61" i="6"/>
  <c r="S61" i="6"/>
  <c r="R61" i="6"/>
  <c r="Q61" i="6"/>
  <c r="P61" i="6"/>
  <c r="O61" i="6"/>
  <c r="N61" i="6"/>
  <c r="M61" i="6"/>
  <c r="L61" i="6"/>
  <c r="K61" i="6"/>
  <c r="J61" i="6"/>
  <c r="I61" i="6"/>
  <c r="H61" i="6"/>
  <c r="G61" i="6"/>
  <c r="F61" i="6"/>
  <c r="E61" i="6"/>
  <c r="D61" i="6"/>
  <c r="C61" i="6"/>
  <c r="A61" i="6"/>
  <c r="AD60" i="6"/>
  <c r="AC60" i="6"/>
  <c r="AB60" i="6"/>
  <c r="AA60" i="6"/>
  <c r="Z60" i="6"/>
  <c r="Y60" i="6"/>
  <c r="X60" i="6"/>
  <c r="W60" i="6"/>
  <c r="V60" i="6"/>
  <c r="U60" i="6"/>
  <c r="T60" i="6"/>
  <c r="S60" i="6"/>
  <c r="R60" i="6"/>
  <c r="Q60" i="6"/>
  <c r="P60" i="6"/>
  <c r="O60" i="6"/>
  <c r="N60" i="6"/>
  <c r="M60" i="6"/>
  <c r="L60" i="6"/>
  <c r="K60" i="6"/>
  <c r="J60" i="6"/>
  <c r="I60" i="6"/>
  <c r="H60" i="6"/>
  <c r="G60" i="6"/>
  <c r="F60" i="6"/>
  <c r="E60" i="6"/>
  <c r="D60" i="6"/>
  <c r="C60" i="6"/>
  <c r="B60" i="6"/>
  <c r="A60" i="6"/>
  <c r="AD59" i="6"/>
  <c r="AC59" i="6"/>
  <c r="AB59" i="6"/>
  <c r="AA59" i="6"/>
  <c r="Z59" i="6"/>
  <c r="Y59" i="6"/>
  <c r="X59" i="6"/>
  <c r="W59" i="6"/>
  <c r="V59" i="6"/>
  <c r="U59" i="6"/>
  <c r="T59" i="6"/>
  <c r="S59" i="6"/>
  <c r="R59" i="6"/>
  <c r="Q59" i="6"/>
  <c r="P59" i="6"/>
  <c r="O59" i="6"/>
  <c r="N59" i="6"/>
  <c r="M59" i="6"/>
  <c r="L59" i="6"/>
  <c r="K59" i="6"/>
  <c r="J59" i="6"/>
  <c r="I59" i="6"/>
  <c r="H59" i="6"/>
  <c r="G59" i="6"/>
  <c r="F59" i="6"/>
  <c r="E59" i="6"/>
  <c r="D59" i="6"/>
  <c r="C59" i="6"/>
  <c r="A59" i="6"/>
  <c r="D58" i="6"/>
  <c r="C58" i="6"/>
  <c r="B58" i="6"/>
  <c r="E57" i="6"/>
  <c r="D57" i="6"/>
  <c r="C57" i="6"/>
  <c r="AD53" i="6"/>
  <c r="AC53" i="6"/>
  <c r="AB53" i="6"/>
  <c r="AA53" i="6"/>
  <c r="Z53" i="6"/>
  <c r="Y53" i="6"/>
  <c r="X53" i="6"/>
  <c r="W53" i="6"/>
  <c r="U53" i="6"/>
  <c r="S53" i="6"/>
  <c r="R53" i="6"/>
  <c r="Q53" i="6"/>
  <c r="P53" i="6"/>
  <c r="O53" i="6"/>
  <c r="M53" i="6"/>
  <c r="L53" i="6"/>
  <c r="J53" i="6"/>
  <c r="H53" i="6"/>
  <c r="F53" i="6"/>
  <c r="D53" i="6"/>
  <c r="B53" i="6"/>
  <c r="AD51" i="6"/>
  <c r="AC51" i="6"/>
  <c r="AB51" i="6"/>
  <c r="AA51" i="6"/>
  <c r="Z51" i="6"/>
  <c r="Y51" i="6"/>
  <c r="X51" i="6"/>
  <c r="V51" i="6"/>
  <c r="T51" i="6"/>
  <c r="S51" i="6"/>
  <c r="R51" i="6"/>
  <c r="Q51" i="6"/>
  <c r="P51" i="6"/>
  <c r="O51" i="6"/>
  <c r="N51" i="6"/>
  <c r="M51" i="6"/>
  <c r="L51" i="6"/>
  <c r="K51" i="6"/>
  <c r="J51" i="6"/>
  <c r="I51" i="6"/>
  <c r="H51" i="6"/>
  <c r="G51" i="6"/>
  <c r="F51" i="6"/>
  <c r="E51" i="6"/>
  <c r="D51" i="6"/>
  <c r="B51" i="6"/>
  <c r="AD50" i="6"/>
  <c r="AC50" i="6"/>
  <c r="AB50" i="6"/>
  <c r="AA50" i="6"/>
  <c r="Z50" i="6"/>
  <c r="Y50" i="6"/>
  <c r="X50" i="6"/>
  <c r="W50" i="6"/>
  <c r="V50" i="6"/>
  <c r="U50" i="6"/>
  <c r="T50" i="6"/>
  <c r="S50" i="6"/>
  <c r="R50" i="6"/>
  <c r="Q50" i="6"/>
  <c r="P50" i="6"/>
  <c r="O50" i="6"/>
  <c r="N50" i="6"/>
  <c r="M50" i="6"/>
  <c r="L50" i="6"/>
  <c r="K50" i="6"/>
  <c r="J50" i="6"/>
  <c r="I50" i="6"/>
  <c r="H50" i="6"/>
  <c r="G50" i="6"/>
  <c r="F50" i="6"/>
  <c r="E50" i="6"/>
  <c r="D50" i="6"/>
  <c r="C50" i="6"/>
  <c r="B50" i="6"/>
  <c r="AD49" i="6"/>
  <c r="AC49" i="6"/>
  <c r="AB49" i="6"/>
  <c r="AA49" i="6"/>
  <c r="Z49" i="6"/>
  <c r="Y49" i="6"/>
  <c r="X49" i="6"/>
  <c r="W49" i="6"/>
  <c r="V49" i="6"/>
  <c r="U49" i="6"/>
  <c r="T49" i="6"/>
  <c r="S49" i="6"/>
  <c r="R49" i="6"/>
  <c r="Q49" i="6"/>
  <c r="P49" i="6"/>
  <c r="O49" i="6"/>
  <c r="N49" i="6"/>
  <c r="M49" i="6"/>
  <c r="L49" i="6"/>
  <c r="K49" i="6"/>
  <c r="J49" i="6"/>
  <c r="I49" i="6"/>
  <c r="H49" i="6"/>
  <c r="G49" i="6"/>
  <c r="F49" i="6"/>
  <c r="E49" i="6"/>
  <c r="D49" i="6"/>
  <c r="C49" i="6"/>
  <c r="A49" i="6"/>
  <c r="AD48" i="6"/>
  <c r="AC48" i="6"/>
  <c r="AB48" i="6"/>
  <c r="AA48" i="6"/>
  <c r="Z48" i="6"/>
  <c r="Y48" i="6"/>
  <c r="X48" i="6"/>
  <c r="W48" i="6"/>
  <c r="V48" i="6"/>
  <c r="U48" i="6"/>
  <c r="T48" i="6"/>
  <c r="S48" i="6"/>
  <c r="R48" i="6"/>
  <c r="Q48" i="6"/>
  <c r="P48" i="6"/>
  <c r="O48" i="6"/>
  <c r="N48" i="6"/>
  <c r="M48" i="6"/>
  <c r="L48" i="6"/>
  <c r="K48" i="6"/>
  <c r="J48" i="6"/>
  <c r="I48" i="6"/>
  <c r="H48" i="6"/>
  <c r="G48" i="6"/>
  <c r="F48" i="6"/>
  <c r="E48" i="6"/>
  <c r="D48" i="6"/>
  <c r="C48" i="6"/>
  <c r="A48" i="6"/>
  <c r="AD47" i="6"/>
  <c r="AC47" i="6"/>
  <c r="AB47" i="6"/>
  <c r="AA47" i="6"/>
  <c r="Z47" i="6"/>
  <c r="Y47" i="6"/>
  <c r="X47" i="6"/>
  <c r="W47" i="6"/>
  <c r="V47" i="6"/>
  <c r="U47" i="6"/>
  <c r="T47" i="6"/>
  <c r="S47" i="6"/>
  <c r="R47" i="6"/>
  <c r="Q47" i="6"/>
  <c r="P47" i="6"/>
  <c r="O47" i="6"/>
  <c r="N47" i="6"/>
  <c r="M47" i="6"/>
  <c r="L47" i="6"/>
  <c r="K47" i="6"/>
  <c r="J47" i="6"/>
  <c r="I47" i="6"/>
  <c r="H47" i="6"/>
  <c r="G47" i="6"/>
  <c r="F47" i="6"/>
  <c r="E47" i="6"/>
  <c r="D47" i="6"/>
  <c r="C47" i="6"/>
  <c r="A47" i="6"/>
  <c r="AD46" i="6"/>
  <c r="AC46" i="6"/>
  <c r="AB46" i="6"/>
  <c r="AA46" i="6"/>
  <c r="Z46" i="6"/>
  <c r="Y46" i="6"/>
  <c r="X46" i="6"/>
  <c r="W46" i="6"/>
  <c r="V46" i="6"/>
  <c r="U46" i="6"/>
  <c r="T46" i="6"/>
  <c r="S46" i="6"/>
  <c r="R46" i="6"/>
  <c r="Q46" i="6"/>
  <c r="P46" i="6"/>
  <c r="O46" i="6"/>
  <c r="N46" i="6"/>
  <c r="M46" i="6"/>
  <c r="L46" i="6"/>
  <c r="K46" i="6"/>
  <c r="J46" i="6"/>
  <c r="I46" i="6"/>
  <c r="H46" i="6"/>
  <c r="G46" i="6"/>
  <c r="F46" i="6"/>
  <c r="E46" i="6"/>
  <c r="D46" i="6"/>
  <c r="C46" i="6"/>
  <c r="A46" i="6"/>
  <c r="AD45" i="6"/>
  <c r="AC45" i="6"/>
  <c r="AB45" i="6"/>
  <c r="AA45" i="6"/>
  <c r="Z45" i="6"/>
  <c r="Y45" i="6"/>
  <c r="X45" i="6"/>
  <c r="W45" i="6"/>
  <c r="V45" i="6"/>
  <c r="U45" i="6"/>
  <c r="T45" i="6"/>
  <c r="S45" i="6"/>
  <c r="R45" i="6"/>
  <c r="Q45" i="6"/>
  <c r="P45" i="6"/>
  <c r="O45" i="6"/>
  <c r="N45" i="6"/>
  <c r="M45" i="6"/>
  <c r="L45" i="6"/>
  <c r="K45" i="6"/>
  <c r="J45" i="6"/>
  <c r="I45" i="6"/>
  <c r="H45" i="6"/>
  <c r="G45" i="6"/>
  <c r="F45" i="6"/>
  <c r="E45" i="6"/>
  <c r="D45" i="6"/>
  <c r="C45" i="6"/>
  <c r="A45" i="6"/>
  <c r="AD43" i="6"/>
  <c r="AC43" i="6"/>
  <c r="AB43" i="6"/>
  <c r="AA43" i="6"/>
  <c r="Z43" i="6"/>
  <c r="Y43" i="6"/>
  <c r="X43" i="6"/>
  <c r="V43" i="6"/>
  <c r="T43" i="6"/>
  <c r="S43" i="6"/>
  <c r="R43" i="6"/>
  <c r="Q43" i="6"/>
  <c r="P43" i="6"/>
  <c r="N43" i="6"/>
  <c r="M43" i="6"/>
  <c r="K43" i="6"/>
  <c r="I43" i="6"/>
  <c r="G43" i="6"/>
  <c r="E43" i="6"/>
  <c r="C43" i="6"/>
  <c r="A43" i="6"/>
  <c r="E42" i="6"/>
  <c r="D42" i="6"/>
  <c r="C42" i="6"/>
  <c r="E41" i="6"/>
  <c r="D41" i="6"/>
  <c r="C41" i="6"/>
  <c r="Y502" i="5"/>
  <c r="W30" i="5" s="1"/>
  <c r="X502" i="5"/>
  <c r="V30" i="5" s="1"/>
  <c r="R502" i="5"/>
  <c r="P30" i="5" s="1"/>
  <c r="Q502" i="5"/>
  <c r="O30" i="5" s="1"/>
  <c r="P502" i="5"/>
  <c r="N30" i="5" s="1"/>
  <c r="N502" i="5"/>
  <c r="L30" i="5" s="1"/>
  <c r="L502" i="5"/>
  <c r="J30" i="5" s="1"/>
  <c r="K502" i="5"/>
  <c r="J502" i="5"/>
  <c r="H30" i="5" s="1"/>
  <c r="H502" i="5"/>
  <c r="F30" i="5" s="1"/>
  <c r="F502" i="5"/>
  <c r="D30" i="5" s="1"/>
  <c r="D502" i="5"/>
  <c r="B30" i="5" s="1"/>
  <c r="B502" i="5"/>
  <c r="P501" i="5"/>
  <c r="N501" i="5"/>
  <c r="L501" i="5"/>
  <c r="J501" i="5"/>
  <c r="H501" i="5"/>
  <c r="F501" i="5"/>
  <c r="D501" i="5"/>
  <c r="B501" i="5"/>
  <c r="Y500" i="5"/>
  <c r="X500" i="5"/>
  <c r="W500" i="5"/>
  <c r="V500" i="5"/>
  <c r="U500" i="5"/>
  <c r="T500" i="5"/>
  <c r="S500" i="5"/>
  <c r="R500" i="5"/>
  <c r="Q500" i="5"/>
  <c r="P500" i="5"/>
  <c r="O500" i="5"/>
  <c r="N500" i="5"/>
  <c r="M500" i="5"/>
  <c r="L500" i="5"/>
  <c r="K500" i="5"/>
  <c r="J500" i="5"/>
  <c r="I500" i="5"/>
  <c r="H500" i="5"/>
  <c r="G500" i="5"/>
  <c r="F500" i="5"/>
  <c r="E500" i="5"/>
  <c r="D500" i="5"/>
  <c r="C500" i="5"/>
  <c r="B500" i="5"/>
  <c r="Y499" i="5"/>
  <c r="X499" i="5"/>
  <c r="W499" i="5"/>
  <c r="V499" i="5"/>
  <c r="U499" i="5"/>
  <c r="T499" i="5"/>
  <c r="S499" i="5"/>
  <c r="R499" i="5"/>
  <c r="Q499" i="5"/>
  <c r="P499" i="5"/>
  <c r="O499" i="5"/>
  <c r="N499" i="5"/>
  <c r="M499" i="5"/>
  <c r="L499" i="5"/>
  <c r="K499" i="5"/>
  <c r="J499" i="5"/>
  <c r="I499" i="5"/>
  <c r="H499" i="5"/>
  <c r="G499" i="5"/>
  <c r="F499" i="5"/>
  <c r="E499" i="5"/>
  <c r="D499" i="5"/>
  <c r="C499" i="5"/>
  <c r="A499" i="5"/>
  <c r="Y498" i="5"/>
  <c r="X498" i="5"/>
  <c r="W498" i="5"/>
  <c r="V498" i="5"/>
  <c r="U498" i="5"/>
  <c r="T498" i="5"/>
  <c r="S498" i="5"/>
  <c r="R498" i="5"/>
  <c r="Q498" i="5"/>
  <c r="P498" i="5"/>
  <c r="O498" i="5"/>
  <c r="N498" i="5"/>
  <c r="M498" i="5"/>
  <c r="L498" i="5"/>
  <c r="K498" i="5"/>
  <c r="J498" i="5"/>
  <c r="I498" i="5"/>
  <c r="H498" i="5"/>
  <c r="G498" i="5"/>
  <c r="F498" i="5"/>
  <c r="E498" i="5"/>
  <c r="D498" i="5"/>
  <c r="C498" i="5"/>
  <c r="A498" i="5"/>
  <c r="Y497" i="5"/>
  <c r="X497" i="5"/>
  <c r="W497" i="5"/>
  <c r="V497" i="5"/>
  <c r="U497" i="5"/>
  <c r="T497" i="5"/>
  <c r="S497" i="5"/>
  <c r="R497" i="5"/>
  <c r="Q497" i="5"/>
  <c r="P497" i="5"/>
  <c r="O497" i="5"/>
  <c r="N497" i="5"/>
  <c r="M497" i="5"/>
  <c r="L497" i="5"/>
  <c r="K497" i="5"/>
  <c r="J497" i="5"/>
  <c r="I497" i="5"/>
  <c r="H497" i="5"/>
  <c r="G497" i="5"/>
  <c r="F497" i="5"/>
  <c r="E497" i="5"/>
  <c r="D497" i="5"/>
  <c r="C497" i="5"/>
  <c r="A497" i="5"/>
  <c r="Y496" i="5"/>
  <c r="X496" i="5"/>
  <c r="W496" i="5"/>
  <c r="V496" i="5"/>
  <c r="U496" i="5"/>
  <c r="T496" i="5"/>
  <c r="S496" i="5"/>
  <c r="R496" i="5"/>
  <c r="Q496" i="5"/>
  <c r="P496" i="5"/>
  <c r="O496" i="5"/>
  <c r="N496" i="5"/>
  <c r="M496" i="5"/>
  <c r="L496" i="5"/>
  <c r="K496" i="5"/>
  <c r="J496" i="5"/>
  <c r="I496" i="5"/>
  <c r="H496" i="5"/>
  <c r="G496" i="5"/>
  <c r="F496" i="5"/>
  <c r="E496" i="5"/>
  <c r="D496" i="5"/>
  <c r="C496" i="5"/>
  <c r="A496" i="5"/>
  <c r="Y495" i="5"/>
  <c r="X495" i="5"/>
  <c r="W495" i="5"/>
  <c r="V495" i="5"/>
  <c r="U495" i="5"/>
  <c r="T495" i="5"/>
  <c r="S495" i="5"/>
  <c r="R495" i="5"/>
  <c r="Q495" i="5"/>
  <c r="P495" i="5"/>
  <c r="O495" i="5"/>
  <c r="N495" i="5"/>
  <c r="M495" i="5"/>
  <c r="L495" i="5"/>
  <c r="K495" i="5"/>
  <c r="J495" i="5"/>
  <c r="I495" i="5"/>
  <c r="H495" i="5"/>
  <c r="G495" i="5"/>
  <c r="F495" i="5"/>
  <c r="E495" i="5"/>
  <c r="D495" i="5"/>
  <c r="C495" i="5"/>
  <c r="A495" i="5"/>
  <c r="Y494" i="5"/>
  <c r="X494" i="5"/>
  <c r="W494" i="5"/>
  <c r="V494" i="5"/>
  <c r="U494" i="5"/>
  <c r="T494" i="5"/>
  <c r="S494" i="5"/>
  <c r="R494" i="5"/>
  <c r="Q494" i="5"/>
  <c r="P494" i="5"/>
  <c r="O494" i="5"/>
  <c r="N494" i="5"/>
  <c r="M494" i="5"/>
  <c r="L494" i="5"/>
  <c r="K494" i="5"/>
  <c r="J494" i="5"/>
  <c r="I494" i="5"/>
  <c r="H494" i="5"/>
  <c r="G494" i="5"/>
  <c r="F494" i="5"/>
  <c r="E494" i="5"/>
  <c r="D494" i="5"/>
  <c r="C494" i="5"/>
  <c r="B494" i="5"/>
  <c r="A494" i="5"/>
  <c r="Y493" i="5"/>
  <c r="W493" i="5"/>
  <c r="U493" i="5"/>
  <c r="S493" i="5"/>
  <c r="R493" i="5"/>
  <c r="Q493" i="5"/>
  <c r="O493" i="5"/>
  <c r="M493" i="5"/>
  <c r="K493" i="5"/>
  <c r="I493" i="5"/>
  <c r="G493" i="5"/>
  <c r="E493" i="5"/>
  <c r="C493" i="5"/>
  <c r="E492" i="5"/>
  <c r="D492" i="5"/>
  <c r="C492" i="5"/>
  <c r="E491" i="5"/>
  <c r="D491" i="5"/>
  <c r="C491" i="5"/>
  <c r="Y488" i="5"/>
  <c r="W29" i="5" s="1"/>
  <c r="V488" i="5"/>
  <c r="T29" i="5" s="1"/>
  <c r="U488" i="5"/>
  <c r="T488" i="5"/>
  <c r="R29" i="5" s="1"/>
  <c r="R488" i="5"/>
  <c r="P29" i="5" s="1"/>
  <c r="Q488" i="5"/>
  <c r="O29" i="5" s="1"/>
  <c r="P488" i="5"/>
  <c r="N29" i="5" s="1"/>
  <c r="N488" i="5"/>
  <c r="L29" i="5" s="1"/>
  <c r="L488" i="5"/>
  <c r="J29" i="5" s="1"/>
  <c r="J488" i="5"/>
  <c r="H29" i="5" s="1"/>
  <c r="H488" i="5"/>
  <c r="F29" i="5" s="1"/>
  <c r="F488" i="5"/>
  <c r="D29" i="5" s="1"/>
  <c r="D488" i="5"/>
  <c r="B29" i="5" s="1"/>
  <c r="B488" i="5"/>
  <c r="Y487" i="5"/>
  <c r="V487" i="5"/>
  <c r="R487" i="5"/>
  <c r="Q487" i="5"/>
  <c r="P487" i="5"/>
  <c r="N487" i="5"/>
  <c r="L487" i="5"/>
  <c r="J487" i="5"/>
  <c r="H487" i="5"/>
  <c r="F487" i="5"/>
  <c r="D487" i="5"/>
  <c r="B487" i="5"/>
  <c r="Y486" i="5"/>
  <c r="X486" i="5"/>
  <c r="W486" i="5"/>
  <c r="V486" i="5"/>
  <c r="U486" i="5"/>
  <c r="T486" i="5"/>
  <c r="S486" i="5"/>
  <c r="R486" i="5"/>
  <c r="Q486" i="5"/>
  <c r="P486" i="5"/>
  <c r="O486" i="5"/>
  <c r="N486" i="5"/>
  <c r="M486" i="5"/>
  <c r="L486" i="5"/>
  <c r="K486" i="5"/>
  <c r="J486" i="5"/>
  <c r="I486" i="5"/>
  <c r="H486" i="5"/>
  <c r="G486" i="5"/>
  <c r="F486" i="5"/>
  <c r="E486" i="5"/>
  <c r="D486" i="5"/>
  <c r="C486" i="5"/>
  <c r="B486" i="5"/>
  <c r="Y485" i="5"/>
  <c r="X485" i="5"/>
  <c r="W485" i="5"/>
  <c r="V485" i="5"/>
  <c r="U485" i="5"/>
  <c r="T485" i="5"/>
  <c r="S485" i="5"/>
  <c r="R485" i="5"/>
  <c r="Q485" i="5"/>
  <c r="P485" i="5"/>
  <c r="O485" i="5"/>
  <c r="N485" i="5"/>
  <c r="M485" i="5"/>
  <c r="L485" i="5"/>
  <c r="K485" i="5"/>
  <c r="J485" i="5"/>
  <c r="I485" i="5"/>
  <c r="H485" i="5"/>
  <c r="G485" i="5"/>
  <c r="F485" i="5"/>
  <c r="E485" i="5"/>
  <c r="D485" i="5"/>
  <c r="C485" i="5"/>
  <c r="A485" i="5"/>
  <c r="Y484" i="5"/>
  <c r="X484" i="5"/>
  <c r="W484" i="5"/>
  <c r="V484" i="5"/>
  <c r="U484" i="5"/>
  <c r="T484" i="5"/>
  <c r="S484" i="5"/>
  <c r="R484" i="5"/>
  <c r="Q484" i="5"/>
  <c r="P484" i="5"/>
  <c r="O484" i="5"/>
  <c r="N484" i="5"/>
  <c r="M484" i="5"/>
  <c r="L484" i="5"/>
  <c r="K484" i="5"/>
  <c r="J484" i="5"/>
  <c r="I484" i="5"/>
  <c r="H484" i="5"/>
  <c r="G484" i="5"/>
  <c r="F484" i="5"/>
  <c r="E484" i="5"/>
  <c r="D484" i="5"/>
  <c r="C484" i="5"/>
  <c r="A484" i="5"/>
  <c r="Y483" i="5"/>
  <c r="X483" i="5"/>
  <c r="W483" i="5"/>
  <c r="V483" i="5"/>
  <c r="U483" i="5"/>
  <c r="T483" i="5"/>
  <c r="S483" i="5"/>
  <c r="R483" i="5"/>
  <c r="Q483" i="5"/>
  <c r="P483" i="5"/>
  <c r="O483" i="5"/>
  <c r="N483" i="5"/>
  <c r="M483" i="5"/>
  <c r="L483" i="5"/>
  <c r="K483" i="5"/>
  <c r="J483" i="5"/>
  <c r="I483" i="5"/>
  <c r="H483" i="5"/>
  <c r="G483" i="5"/>
  <c r="F483" i="5"/>
  <c r="E483" i="5"/>
  <c r="D483" i="5"/>
  <c r="C483" i="5"/>
  <c r="A483" i="5"/>
  <c r="Y482" i="5"/>
  <c r="X482" i="5"/>
  <c r="W482" i="5"/>
  <c r="V482" i="5"/>
  <c r="U482" i="5"/>
  <c r="T482" i="5"/>
  <c r="S482" i="5"/>
  <c r="R482" i="5"/>
  <c r="Q482" i="5"/>
  <c r="P482" i="5"/>
  <c r="O482" i="5"/>
  <c r="N482" i="5"/>
  <c r="M482" i="5"/>
  <c r="L482" i="5"/>
  <c r="K482" i="5"/>
  <c r="J482" i="5"/>
  <c r="I482" i="5"/>
  <c r="H482" i="5"/>
  <c r="G482" i="5"/>
  <c r="F482" i="5"/>
  <c r="E482" i="5"/>
  <c r="D482" i="5"/>
  <c r="C482" i="5"/>
  <c r="A482" i="5"/>
  <c r="Y481" i="5"/>
  <c r="X481" i="5"/>
  <c r="W481" i="5"/>
  <c r="V481" i="5"/>
  <c r="U481" i="5"/>
  <c r="T481" i="5"/>
  <c r="S481" i="5"/>
  <c r="R481" i="5"/>
  <c r="Q481" i="5"/>
  <c r="P481" i="5"/>
  <c r="O481" i="5"/>
  <c r="N481" i="5"/>
  <c r="M481" i="5"/>
  <c r="L481" i="5"/>
  <c r="K481" i="5"/>
  <c r="J481" i="5"/>
  <c r="I481" i="5"/>
  <c r="H481" i="5"/>
  <c r="G481" i="5"/>
  <c r="F481" i="5"/>
  <c r="E481" i="5"/>
  <c r="D481" i="5"/>
  <c r="C481" i="5"/>
  <c r="A481" i="5"/>
  <c r="Y480" i="5"/>
  <c r="X480" i="5"/>
  <c r="W480" i="5"/>
  <c r="V480" i="5"/>
  <c r="U480" i="5"/>
  <c r="T480" i="5"/>
  <c r="S480" i="5"/>
  <c r="R480" i="5"/>
  <c r="Q480" i="5"/>
  <c r="P480" i="5"/>
  <c r="O480" i="5"/>
  <c r="N480" i="5"/>
  <c r="M480" i="5"/>
  <c r="L480" i="5"/>
  <c r="K480" i="5"/>
  <c r="J480" i="5"/>
  <c r="I480" i="5"/>
  <c r="H480" i="5"/>
  <c r="G480" i="5"/>
  <c r="F480" i="5"/>
  <c r="E480" i="5"/>
  <c r="D480" i="5"/>
  <c r="C480" i="5"/>
  <c r="B480" i="5"/>
  <c r="A480" i="5"/>
  <c r="Y479" i="5"/>
  <c r="X479" i="5"/>
  <c r="W479" i="5"/>
  <c r="V479" i="5"/>
  <c r="U479" i="5"/>
  <c r="T479" i="5"/>
  <c r="S479" i="5"/>
  <c r="R479" i="5"/>
  <c r="Q479" i="5"/>
  <c r="P479" i="5"/>
  <c r="O479" i="5"/>
  <c r="N479" i="5"/>
  <c r="M479" i="5"/>
  <c r="L479" i="5"/>
  <c r="K479" i="5"/>
  <c r="J479" i="5"/>
  <c r="I479" i="5"/>
  <c r="H479" i="5"/>
  <c r="G479" i="5"/>
  <c r="F479" i="5"/>
  <c r="E479" i="5"/>
  <c r="D479" i="5"/>
  <c r="C479" i="5"/>
  <c r="Y478" i="5"/>
  <c r="X478" i="5"/>
  <c r="W478" i="5"/>
  <c r="V478" i="5"/>
  <c r="U478" i="5"/>
  <c r="T478" i="5"/>
  <c r="S478" i="5"/>
  <c r="R478" i="5"/>
  <c r="Q478" i="5"/>
  <c r="P478" i="5"/>
  <c r="O478" i="5"/>
  <c r="N478" i="5"/>
  <c r="M478" i="5"/>
  <c r="L478" i="5"/>
  <c r="K478" i="5"/>
  <c r="J478" i="5"/>
  <c r="I478" i="5"/>
  <c r="H478" i="5"/>
  <c r="G478" i="5"/>
  <c r="F478" i="5"/>
  <c r="E478" i="5"/>
  <c r="D478" i="5"/>
  <c r="C478" i="5"/>
  <c r="A478" i="5"/>
  <c r="E477" i="5"/>
  <c r="D477" i="5"/>
  <c r="C477" i="5"/>
  <c r="E476" i="5"/>
  <c r="D476" i="5"/>
  <c r="C476" i="5"/>
  <c r="Y473" i="5"/>
  <c r="W28" i="5" s="1"/>
  <c r="X473" i="5"/>
  <c r="V28" i="5" s="1"/>
  <c r="V473" i="5"/>
  <c r="T28" i="5" s="1"/>
  <c r="T473" i="5"/>
  <c r="R28" i="5" s="1"/>
  <c r="R473" i="5"/>
  <c r="P28" i="5" s="1"/>
  <c r="Q473" i="5"/>
  <c r="O28" i="5" s="1"/>
  <c r="P473" i="5"/>
  <c r="N28" i="5" s="1"/>
  <c r="N473" i="5"/>
  <c r="L28" i="5" s="1"/>
  <c r="L473" i="5"/>
  <c r="J28" i="5" s="1"/>
  <c r="J473" i="5"/>
  <c r="H28" i="5" s="1"/>
  <c r="H473" i="5"/>
  <c r="F28" i="5" s="1"/>
  <c r="F473" i="5"/>
  <c r="D28" i="5" s="1"/>
  <c r="D473" i="5"/>
  <c r="B28" i="5" s="1"/>
  <c r="B473" i="5"/>
  <c r="X472" i="5"/>
  <c r="V472" i="5"/>
  <c r="T472" i="5"/>
  <c r="R472" i="5"/>
  <c r="Q472" i="5"/>
  <c r="P472" i="5"/>
  <c r="N472" i="5"/>
  <c r="L472" i="5"/>
  <c r="J472" i="5"/>
  <c r="H472" i="5"/>
  <c r="F472" i="5"/>
  <c r="D472" i="5"/>
  <c r="B472" i="5"/>
  <c r="Y471" i="5"/>
  <c r="X471" i="5"/>
  <c r="W471" i="5"/>
  <c r="V471" i="5"/>
  <c r="U471" i="5"/>
  <c r="T471" i="5"/>
  <c r="S471" i="5"/>
  <c r="R471" i="5"/>
  <c r="Q471" i="5"/>
  <c r="P471" i="5"/>
  <c r="O471" i="5"/>
  <c r="N471" i="5"/>
  <c r="M471" i="5"/>
  <c r="L471" i="5"/>
  <c r="K471" i="5"/>
  <c r="J471" i="5"/>
  <c r="I471" i="5"/>
  <c r="H471" i="5"/>
  <c r="G471" i="5"/>
  <c r="F471" i="5"/>
  <c r="E471" i="5"/>
  <c r="D471" i="5"/>
  <c r="C471" i="5"/>
  <c r="B471" i="5"/>
  <c r="Y470" i="5"/>
  <c r="X470" i="5"/>
  <c r="W470" i="5"/>
  <c r="V470" i="5"/>
  <c r="U470" i="5"/>
  <c r="T470" i="5"/>
  <c r="S470" i="5"/>
  <c r="R470" i="5"/>
  <c r="Q470" i="5"/>
  <c r="P470" i="5"/>
  <c r="O470" i="5"/>
  <c r="N470" i="5"/>
  <c r="M470" i="5"/>
  <c r="L470" i="5"/>
  <c r="K470" i="5"/>
  <c r="J470" i="5"/>
  <c r="I470" i="5"/>
  <c r="H470" i="5"/>
  <c r="G470" i="5"/>
  <c r="F470" i="5"/>
  <c r="E470" i="5"/>
  <c r="D470" i="5"/>
  <c r="C470" i="5"/>
  <c r="A470" i="5"/>
  <c r="Y469" i="5"/>
  <c r="X469" i="5"/>
  <c r="W469" i="5"/>
  <c r="V469" i="5"/>
  <c r="U469" i="5"/>
  <c r="T469" i="5"/>
  <c r="S469" i="5"/>
  <c r="R469" i="5"/>
  <c r="Q469" i="5"/>
  <c r="P469" i="5"/>
  <c r="O469" i="5"/>
  <c r="N469" i="5"/>
  <c r="M469" i="5"/>
  <c r="L469" i="5"/>
  <c r="K469" i="5"/>
  <c r="J469" i="5"/>
  <c r="I469" i="5"/>
  <c r="H469" i="5"/>
  <c r="G469" i="5"/>
  <c r="F469" i="5"/>
  <c r="E469" i="5"/>
  <c r="D469" i="5"/>
  <c r="C469" i="5"/>
  <c r="A469" i="5"/>
  <c r="Y468" i="5"/>
  <c r="X468" i="5"/>
  <c r="W468" i="5"/>
  <c r="V468" i="5"/>
  <c r="U468" i="5"/>
  <c r="T468" i="5"/>
  <c r="S468" i="5"/>
  <c r="R468" i="5"/>
  <c r="Q468" i="5"/>
  <c r="P468" i="5"/>
  <c r="O468" i="5"/>
  <c r="N468" i="5"/>
  <c r="M468" i="5"/>
  <c r="L468" i="5"/>
  <c r="K468" i="5"/>
  <c r="J468" i="5"/>
  <c r="I468" i="5"/>
  <c r="H468" i="5"/>
  <c r="G468" i="5"/>
  <c r="F468" i="5"/>
  <c r="E468" i="5"/>
  <c r="D468" i="5"/>
  <c r="C468" i="5"/>
  <c r="A468" i="5"/>
  <c r="Y467" i="5"/>
  <c r="X467" i="5"/>
  <c r="W467" i="5"/>
  <c r="V467" i="5"/>
  <c r="U467" i="5"/>
  <c r="T467" i="5"/>
  <c r="S467" i="5"/>
  <c r="R467" i="5"/>
  <c r="Q467" i="5"/>
  <c r="P467" i="5"/>
  <c r="O467" i="5"/>
  <c r="N467" i="5"/>
  <c r="M467" i="5"/>
  <c r="L467" i="5"/>
  <c r="K467" i="5"/>
  <c r="J467" i="5"/>
  <c r="I467" i="5"/>
  <c r="H467" i="5"/>
  <c r="G467" i="5"/>
  <c r="F467" i="5"/>
  <c r="E467" i="5"/>
  <c r="D467" i="5"/>
  <c r="C467" i="5"/>
  <c r="A467" i="5"/>
  <c r="Y466" i="5"/>
  <c r="X466" i="5"/>
  <c r="W466" i="5"/>
  <c r="V466" i="5"/>
  <c r="U466" i="5"/>
  <c r="T466" i="5"/>
  <c r="S466" i="5"/>
  <c r="R466" i="5"/>
  <c r="Q466" i="5"/>
  <c r="P466" i="5"/>
  <c r="O466" i="5"/>
  <c r="N466" i="5"/>
  <c r="M466" i="5"/>
  <c r="L466" i="5"/>
  <c r="K466" i="5"/>
  <c r="J466" i="5"/>
  <c r="I466" i="5"/>
  <c r="H466" i="5"/>
  <c r="G466" i="5"/>
  <c r="F466" i="5"/>
  <c r="E466" i="5"/>
  <c r="D466" i="5"/>
  <c r="C466" i="5"/>
  <c r="A466" i="5"/>
  <c r="Y465" i="5"/>
  <c r="X465" i="5"/>
  <c r="W465" i="5"/>
  <c r="V465" i="5"/>
  <c r="U465" i="5"/>
  <c r="T465" i="5"/>
  <c r="S465" i="5"/>
  <c r="R465" i="5"/>
  <c r="Q465" i="5"/>
  <c r="P465" i="5"/>
  <c r="O465" i="5"/>
  <c r="N465" i="5"/>
  <c r="M465" i="5"/>
  <c r="L465" i="5"/>
  <c r="K465" i="5"/>
  <c r="J465" i="5"/>
  <c r="I465" i="5"/>
  <c r="H465" i="5"/>
  <c r="G465" i="5"/>
  <c r="F465" i="5"/>
  <c r="E465" i="5"/>
  <c r="D465" i="5"/>
  <c r="C465" i="5"/>
  <c r="B465" i="5"/>
  <c r="A465" i="5"/>
  <c r="Y464" i="5"/>
  <c r="W464" i="5"/>
  <c r="U464" i="5"/>
  <c r="S464" i="5"/>
  <c r="R464" i="5"/>
  <c r="Q464" i="5"/>
  <c r="O464" i="5"/>
  <c r="M464" i="5"/>
  <c r="K464" i="5"/>
  <c r="I464" i="5"/>
  <c r="G464" i="5"/>
  <c r="E464" i="5"/>
  <c r="C464" i="5"/>
  <c r="A464" i="5"/>
  <c r="E463" i="5"/>
  <c r="D463" i="5"/>
  <c r="C463" i="5"/>
  <c r="E462" i="5"/>
  <c r="D462" i="5"/>
  <c r="C462" i="5"/>
  <c r="Y459" i="5"/>
  <c r="W27" i="5" s="1"/>
  <c r="X459" i="5"/>
  <c r="V27" i="5" s="1"/>
  <c r="V459" i="5"/>
  <c r="T27" i="5" s="1"/>
  <c r="T459" i="5"/>
  <c r="R27" i="5" s="1"/>
  <c r="R459" i="5"/>
  <c r="P27" i="5" s="1"/>
  <c r="Q459" i="5"/>
  <c r="O27" i="5" s="1"/>
  <c r="P459" i="5"/>
  <c r="N27" i="5" s="1"/>
  <c r="N459" i="5"/>
  <c r="L27" i="5" s="1"/>
  <c r="L459" i="5"/>
  <c r="J27" i="5" s="1"/>
  <c r="J459" i="5"/>
  <c r="H27" i="5" s="1"/>
  <c r="H459" i="5"/>
  <c r="F27" i="5" s="1"/>
  <c r="F459" i="5"/>
  <c r="D27" i="5" s="1"/>
  <c r="D459" i="5"/>
  <c r="B27" i="5" s="1"/>
  <c r="B459" i="5"/>
  <c r="Y458" i="5"/>
  <c r="X458" i="5"/>
  <c r="V458" i="5"/>
  <c r="T458" i="5"/>
  <c r="R458" i="5"/>
  <c r="P458" i="5"/>
  <c r="N458" i="5"/>
  <c r="L458" i="5"/>
  <c r="J458" i="5"/>
  <c r="H458" i="5"/>
  <c r="F458" i="5"/>
  <c r="D458" i="5"/>
  <c r="B458" i="5"/>
  <c r="Y457" i="5"/>
  <c r="X457" i="5"/>
  <c r="W457" i="5"/>
  <c r="V457" i="5"/>
  <c r="U457" i="5"/>
  <c r="T457" i="5"/>
  <c r="S457" i="5"/>
  <c r="R457" i="5"/>
  <c r="Q457" i="5"/>
  <c r="P457" i="5"/>
  <c r="O457" i="5"/>
  <c r="N457" i="5"/>
  <c r="M457" i="5"/>
  <c r="L457" i="5"/>
  <c r="K457" i="5"/>
  <c r="J457" i="5"/>
  <c r="I457" i="5"/>
  <c r="H457" i="5"/>
  <c r="G457" i="5"/>
  <c r="F457" i="5"/>
  <c r="E457" i="5"/>
  <c r="D457" i="5"/>
  <c r="C457" i="5"/>
  <c r="B457" i="5"/>
  <c r="Y456" i="5"/>
  <c r="X456" i="5"/>
  <c r="W456" i="5"/>
  <c r="V456" i="5"/>
  <c r="U456" i="5"/>
  <c r="T456" i="5"/>
  <c r="S456" i="5"/>
  <c r="R456" i="5"/>
  <c r="Q456" i="5"/>
  <c r="P456" i="5"/>
  <c r="O456" i="5"/>
  <c r="N456" i="5"/>
  <c r="M456" i="5"/>
  <c r="L456" i="5"/>
  <c r="K456" i="5"/>
  <c r="J456" i="5"/>
  <c r="I456" i="5"/>
  <c r="H456" i="5"/>
  <c r="G456" i="5"/>
  <c r="F456" i="5"/>
  <c r="E456" i="5"/>
  <c r="D456" i="5"/>
  <c r="C456" i="5"/>
  <c r="A456" i="5"/>
  <c r="Y455" i="5"/>
  <c r="X455" i="5"/>
  <c r="W455" i="5"/>
  <c r="V455" i="5"/>
  <c r="U455" i="5"/>
  <c r="T455" i="5"/>
  <c r="S455" i="5"/>
  <c r="R455" i="5"/>
  <c r="Q455" i="5"/>
  <c r="P455" i="5"/>
  <c r="O455" i="5"/>
  <c r="N455" i="5"/>
  <c r="M455" i="5"/>
  <c r="L455" i="5"/>
  <c r="K455" i="5"/>
  <c r="J455" i="5"/>
  <c r="I455" i="5"/>
  <c r="H455" i="5"/>
  <c r="G455" i="5"/>
  <c r="F455" i="5"/>
  <c r="E455" i="5"/>
  <c r="D455" i="5"/>
  <c r="C455" i="5"/>
  <c r="A455" i="5"/>
  <c r="Y454" i="5"/>
  <c r="X454" i="5"/>
  <c r="W454" i="5"/>
  <c r="V454" i="5"/>
  <c r="U454" i="5"/>
  <c r="T454" i="5"/>
  <c r="S454" i="5"/>
  <c r="R454" i="5"/>
  <c r="Q454" i="5"/>
  <c r="P454" i="5"/>
  <c r="O454" i="5"/>
  <c r="N454" i="5"/>
  <c r="M454" i="5"/>
  <c r="L454" i="5"/>
  <c r="K454" i="5"/>
  <c r="J454" i="5"/>
  <c r="I454" i="5"/>
  <c r="H454" i="5"/>
  <c r="G454" i="5"/>
  <c r="F454" i="5"/>
  <c r="E454" i="5"/>
  <c r="D454" i="5"/>
  <c r="C454" i="5"/>
  <c r="A454" i="5"/>
  <c r="Y453" i="5"/>
  <c r="X453" i="5"/>
  <c r="W453" i="5"/>
  <c r="V453" i="5"/>
  <c r="U453" i="5"/>
  <c r="T453" i="5"/>
  <c r="S453" i="5"/>
  <c r="R453" i="5"/>
  <c r="Q453" i="5"/>
  <c r="P453" i="5"/>
  <c r="O453" i="5"/>
  <c r="N453" i="5"/>
  <c r="M453" i="5"/>
  <c r="L453" i="5"/>
  <c r="K453" i="5"/>
  <c r="J453" i="5"/>
  <c r="I453" i="5"/>
  <c r="H453" i="5"/>
  <c r="G453" i="5"/>
  <c r="F453" i="5"/>
  <c r="E453" i="5"/>
  <c r="D453" i="5"/>
  <c r="C453" i="5"/>
  <c r="A453" i="5"/>
  <c r="Y452" i="5"/>
  <c r="X452" i="5"/>
  <c r="W452" i="5"/>
  <c r="V452" i="5"/>
  <c r="U452" i="5"/>
  <c r="T452" i="5"/>
  <c r="S452" i="5"/>
  <c r="R452" i="5"/>
  <c r="Q452" i="5"/>
  <c r="P452" i="5"/>
  <c r="O452" i="5"/>
  <c r="N452" i="5"/>
  <c r="M452" i="5"/>
  <c r="L452" i="5"/>
  <c r="K452" i="5"/>
  <c r="J452" i="5"/>
  <c r="I452" i="5"/>
  <c r="H452" i="5"/>
  <c r="G452" i="5"/>
  <c r="F452" i="5"/>
  <c r="E452" i="5"/>
  <c r="D452" i="5"/>
  <c r="C452" i="5"/>
  <c r="A452" i="5"/>
  <c r="Y451" i="5"/>
  <c r="X451" i="5"/>
  <c r="W451" i="5"/>
  <c r="V451" i="5"/>
  <c r="U451" i="5"/>
  <c r="T451" i="5"/>
  <c r="S451" i="5"/>
  <c r="R451" i="5"/>
  <c r="Q451" i="5"/>
  <c r="P451" i="5"/>
  <c r="O451" i="5"/>
  <c r="N451" i="5"/>
  <c r="M451" i="5"/>
  <c r="L451" i="5"/>
  <c r="K451" i="5"/>
  <c r="J451" i="5"/>
  <c r="I451" i="5"/>
  <c r="H451" i="5"/>
  <c r="G451" i="5"/>
  <c r="F451" i="5"/>
  <c r="E451" i="5"/>
  <c r="D451" i="5"/>
  <c r="C451" i="5"/>
  <c r="A451" i="5"/>
  <c r="Y450" i="5"/>
  <c r="X450" i="5"/>
  <c r="W450" i="5"/>
  <c r="V450" i="5"/>
  <c r="U450" i="5"/>
  <c r="T450" i="5"/>
  <c r="S450" i="5"/>
  <c r="R450" i="5"/>
  <c r="Q450" i="5"/>
  <c r="P450" i="5"/>
  <c r="O450" i="5"/>
  <c r="N450" i="5"/>
  <c r="M450" i="5"/>
  <c r="L450" i="5"/>
  <c r="K450" i="5"/>
  <c r="J450" i="5"/>
  <c r="I450" i="5"/>
  <c r="H450" i="5"/>
  <c r="G450" i="5"/>
  <c r="F450" i="5"/>
  <c r="E450" i="5"/>
  <c r="D450" i="5"/>
  <c r="C450" i="5"/>
  <c r="B450" i="5"/>
  <c r="A450" i="5"/>
  <c r="Y449" i="5"/>
  <c r="X449" i="5"/>
  <c r="W449" i="5"/>
  <c r="V449" i="5"/>
  <c r="U449" i="5"/>
  <c r="T449" i="5"/>
  <c r="S449" i="5"/>
  <c r="R449" i="5"/>
  <c r="Q449" i="5"/>
  <c r="P449" i="5"/>
  <c r="O449" i="5"/>
  <c r="N449" i="5"/>
  <c r="M449" i="5"/>
  <c r="L449" i="5"/>
  <c r="K449" i="5"/>
  <c r="J449" i="5"/>
  <c r="I449" i="5"/>
  <c r="H449" i="5"/>
  <c r="G449" i="5"/>
  <c r="F449" i="5"/>
  <c r="E449" i="5"/>
  <c r="D449" i="5"/>
  <c r="C449" i="5"/>
  <c r="Y448" i="5"/>
  <c r="X448" i="5"/>
  <c r="W448" i="5"/>
  <c r="V448" i="5"/>
  <c r="U448" i="5"/>
  <c r="T448" i="5"/>
  <c r="S448" i="5"/>
  <c r="R448" i="5"/>
  <c r="Q448" i="5"/>
  <c r="P448" i="5"/>
  <c r="O448" i="5"/>
  <c r="N448" i="5"/>
  <c r="M448" i="5"/>
  <c r="L448" i="5"/>
  <c r="K448" i="5"/>
  <c r="J448" i="5"/>
  <c r="I448" i="5"/>
  <c r="H448" i="5"/>
  <c r="G448" i="5"/>
  <c r="F448" i="5"/>
  <c r="E448" i="5"/>
  <c r="D448" i="5"/>
  <c r="C448" i="5"/>
  <c r="A448" i="5"/>
  <c r="E447" i="5"/>
  <c r="D447" i="5"/>
  <c r="C447" i="5"/>
  <c r="E446" i="5"/>
  <c r="D446" i="5"/>
  <c r="C446" i="5"/>
  <c r="Y443" i="5"/>
  <c r="W26" i="5" s="1"/>
  <c r="V443" i="5"/>
  <c r="T26" i="5" s="1"/>
  <c r="R443" i="5"/>
  <c r="P26" i="5" s="1"/>
  <c r="Q443" i="5"/>
  <c r="O26" i="5" s="1"/>
  <c r="P443" i="5"/>
  <c r="N26" i="5" s="1"/>
  <c r="N443" i="5"/>
  <c r="L26" i="5" s="1"/>
  <c r="L443" i="5"/>
  <c r="J26" i="5" s="1"/>
  <c r="J443" i="5"/>
  <c r="H26" i="5" s="1"/>
  <c r="H443" i="5"/>
  <c r="F26" i="5" s="1"/>
  <c r="F443" i="5"/>
  <c r="D26" i="5" s="1"/>
  <c r="D443" i="5"/>
  <c r="B26" i="5" s="1"/>
  <c r="B443" i="5"/>
  <c r="Y442" i="5"/>
  <c r="V442" i="5"/>
  <c r="R442" i="5"/>
  <c r="P442" i="5"/>
  <c r="N442" i="5"/>
  <c r="L442" i="5"/>
  <c r="J442" i="5"/>
  <c r="H442" i="5"/>
  <c r="F442" i="5"/>
  <c r="D442" i="5"/>
  <c r="B442" i="5"/>
  <c r="Y441" i="5"/>
  <c r="X441" i="5"/>
  <c r="W441" i="5"/>
  <c r="V441" i="5"/>
  <c r="U441" i="5"/>
  <c r="T441" i="5"/>
  <c r="S441" i="5"/>
  <c r="R441" i="5"/>
  <c r="Q441" i="5"/>
  <c r="P441" i="5"/>
  <c r="O441" i="5"/>
  <c r="N441" i="5"/>
  <c r="M441" i="5"/>
  <c r="L441" i="5"/>
  <c r="K441" i="5"/>
  <c r="J441" i="5"/>
  <c r="I441" i="5"/>
  <c r="H441" i="5"/>
  <c r="G441" i="5"/>
  <c r="F441" i="5"/>
  <c r="E441" i="5"/>
  <c r="D441" i="5"/>
  <c r="C441" i="5"/>
  <c r="B441" i="5"/>
  <c r="AA443" i="5"/>
  <c r="Y26" i="5" s="1"/>
  <c r="Y440" i="5"/>
  <c r="X440" i="5"/>
  <c r="W440" i="5"/>
  <c r="V440" i="5"/>
  <c r="U440" i="5"/>
  <c r="T440" i="5"/>
  <c r="S440" i="5"/>
  <c r="R440" i="5"/>
  <c r="Q440" i="5"/>
  <c r="P440" i="5"/>
  <c r="O440" i="5"/>
  <c r="N440" i="5"/>
  <c r="M440" i="5"/>
  <c r="L440" i="5"/>
  <c r="K440" i="5"/>
  <c r="J440" i="5"/>
  <c r="I440" i="5"/>
  <c r="H440" i="5"/>
  <c r="G440" i="5"/>
  <c r="F440" i="5"/>
  <c r="E440" i="5"/>
  <c r="D440" i="5"/>
  <c r="C440" i="5"/>
  <c r="A440" i="5"/>
  <c r="Y439" i="5"/>
  <c r="X439" i="5"/>
  <c r="W439" i="5"/>
  <c r="V439" i="5"/>
  <c r="U439" i="5"/>
  <c r="T439" i="5"/>
  <c r="S439" i="5"/>
  <c r="R439" i="5"/>
  <c r="Q439" i="5"/>
  <c r="P439" i="5"/>
  <c r="O439" i="5"/>
  <c r="N439" i="5"/>
  <c r="M439" i="5"/>
  <c r="L439" i="5"/>
  <c r="K439" i="5"/>
  <c r="J439" i="5"/>
  <c r="I439" i="5"/>
  <c r="H439" i="5"/>
  <c r="G439" i="5"/>
  <c r="F439" i="5"/>
  <c r="E439" i="5"/>
  <c r="D439" i="5"/>
  <c r="C439" i="5"/>
  <c r="A439" i="5"/>
  <c r="AA442" i="5"/>
  <c r="Y438" i="5"/>
  <c r="X438" i="5"/>
  <c r="W438" i="5"/>
  <c r="V438" i="5"/>
  <c r="U438" i="5"/>
  <c r="T438" i="5"/>
  <c r="S438" i="5"/>
  <c r="R438" i="5"/>
  <c r="Q438" i="5"/>
  <c r="P438" i="5"/>
  <c r="O438" i="5"/>
  <c r="N438" i="5"/>
  <c r="M438" i="5"/>
  <c r="L438" i="5"/>
  <c r="K438" i="5"/>
  <c r="J438" i="5"/>
  <c r="I438" i="5"/>
  <c r="H438" i="5"/>
  <c r="G438" i="5"/>
  <c r="F438" i="5"/>
  <c r="E438" i="5"/>
  <c r="D438" i="5"/>
  <c r="C438" i="5"/>
  <c r="A438" i="5"/>
  <c r="AA441" i="5"/>
  <c r="Y437" i="5"/>
  <c r="X437" i="5"/>
  <c r="W437" i="5"/>
  <c r="V437" i="5"/>
  <c r="U437" i="5"/>
  <c r="T437" i="5"/>
  <c r="S437" i="5"/>
  <c r="R437" i="5"/>
  <c r="Q437" i="5"/>
  <c r="P437" i="5"/>
  <c r="O437" i="5"/>
  <c r="N437" i="5"/>
  <c r="M437" i="5"/>
  <c r="L437" i="5"/>
  <c r="K437" i="5"/>
  <c r="J437" i="5"/>
  <c r="I437" i="5"/>
  <c r="H437" i="5"/>
  <c r="G437" i="5"/>
  <c r="F437" i="5"/>
  <c r="E437" i="5"/>
  <c r="D437" i="5"/>
  <c r="C437" i="5"/>
  <c r="A437" i="5"/>
  <c r="AA440" i="5"/>
  <c r="Y436" i="5"/>
  <c r="X436" i="5"/>
  <c r="W436" i="5"/>
  <c r="V436" i="5"/>
  <c r="U436" i="5"/>
  <c r="T436" i="5"/>
  <c r="S436" i="5"/>
  <c r="R436" i="5"/>
  <c r="Q436" i="5"/>
  <c r="P436" i="5"/>
  <c r="O436" i="5"/>
  <c r="N436" i="5"/>
  <c r="M436" i="5"/>
  <c r="L436" i="5"/>
  <c r="K436" i="5"/>
  <c r="J436" i="5"/>
  <c r="I436" i="5"/>
  <c r="H436" i="5"/>
  <c r="G436" i="5"/>
  <c r="F436" i="5"/>
  <c r="E436" i="5"/>
  <c r="D436" i="5"/>
  <c r="C436" i="5"/>
  <c r="A436" i="5"/>
  <c r="AA439" i="5"/>
  <c r="Y435" i="5"/>
  <c r="X435" i="5"/>
  <c r="W435" i="5"/>
  <c r="V435" i="5"/>
  <c r="U435" i="5"/>
  <c r="T435" i="5"/>
  <c r="S435" i="5"/>
  <c r="R435" i="5"/>
  <c r="Q435" i="5"/>
  <c r="P435" i="5"/>
  <c r="O435" i="5"/>
  <c r="N435" i="5"/>
  <c r="M435" i="5"/>
  <c r="L435" i="5"/>
  <c r="K435" i="5"/>
  <c r="J435" i="5"/>
  <c r="I435" i="5"/>
  <c r="H435" i="5"/>
  <c r="G435" i="5"/>
  <c r="F435" i="5"/>
  <c r="E435" i="5"/>
  <c r="D435" i="5"/>
  <c r="C435" i="5"/>
  <c r="B435" i="5"/>
  <c r="A435" i="5"/>
  <c r="AA438" i="5"/>
  <c r="Y434" i="5"/>
  <c r="X434" i="5"/>
  <c r="W434" i="5"/>
  <c r="V434" i="5"/>
  <c r="U434" i="5"/>
  <c r="T434" i="5"/>
  <c r="S434" i="5"/>
  <c r="R434" i="5"/>
  <c r="Q434" i="5"/>
  <c r="P434" i="5"/>
  <c r="O434" i="5"/>
  <c r="N434" i="5"/>
  <c r="M434" i="5"/>
  <c r="L434" i="5"/>
  <c r="K434" i="5"/>
  <c r="J434" i="5"/>
  <c r="I434" i="5"/>
  <c r="H434" i="5"/>
  <c r="G434" i="5"/>
  <c r="F434" i="5"/>
  <c r="E434" i="5"/>
  <c r="D434" i="5"/>
  <c r="C434" i="5"/>
  <c r="AA437" i="5"/>
  <c r="Y433" i="5"/>
  <c r="X433" i="5"/>
  <c r="W433" i="5"/>
  <c r="V433" i="5"/>
  <c r="U433" i="5"/>
  <c r="T433" i="5"/>
  <c r="S433" i="5"/>
  <c r="R433" i="5"/>
  <c r="Q433" i="5"/>
  <c r="P433" i="5"/>
  <c r="O433" i="5"/>
  <c r="N433" i="5"/>
  <c r="M433" i="5"/>
  <c r="L433" i="5"/>
  <c r="K433" i="5"/>
  <c r="J433" i="5"/>
  <c r="I433" i="5"/>
  <c r="H433" i="5"/>
  <c r="G433" i="5"/>
  <c r="F433" i="5"/>
  <c r="E433" i="5"/>
  <c r="D433" i="5"/>
  <c r="C433" i="5"/>
  <c r="A433" i="5"/>
  <c r="AA436" i="5"/>
  <c r="E432" i="5"/>
  <c r="D432" i="5"/>
  <c r="C432" i="5"/>
  <c r="AA435" i="5"/>
  <c r="E431" i="5"/>
  <c r="D431" i="5"/>
  <c r="C431" i="5"/>
  <c r="AA434" i="5"/>
  <c r="AA433" i="5"/>
  <c r="Y414" i="5"/>
  <c r="W24" i="5" s="1"/>
  <c r="V414" i="5"/>
  <c r="T24" i="5" s="1"/>
  <c r="T414" i="5"/>
  <c r="R24" i="5" s="1"/>
  <c r="R414" i="5"/>
  <c r="P24" i="5" s="1"/>
  <c r="Q414" i="5"/>
  <c r="O24" i="5" s="1"/>
  <c r="P414" i="5"/>
  <c r="N24" i="5" s="1"/>
  <c r="N414" i="5"/>
  <c r="L24" i="5" s="1"/>
  <c r="L414" i="5"/>
  <c r="J24" i="5" s="1"/>
  <c r="J414" i="5"/>
  <c r="H24" i="5" s="1"/>
  <c r="H414" i="5"/>
  <c r="F24" i="5" s="1"/>
  <c r="F414" i="5"/>
  <c r="D24" i="5" s="1"/>
  <c r="D414" i="5"/>
  <c r="B24" i="5" s="1"/>
  <c r="B414" i="5"/>
  <c r="Y413" i="5"/>
  <c r="V413" i="5"/>
  <c r="T413" i="5"/>
  <c r="R413" i="5"/>
  <c r="P413" i="5"/>
  <c r="N413" i="5"/>
  <c r="L413" i="5"/>
  <c r="J413" i="5"/>
  <c r="H413" i="5"/>
  <c r="F413" i="5"/>
  <c r="D413" i="5"/>
  <c r="B413" i="5"/>
  <c r="Y412" i="5"/>
  <c r="X412" i="5"/>
  <c r="W412" i="5"/>
  <c r="V412" i="5"/>
  <c r="U412" i="5"/>
  <c r="T412" i="5"/>
  <c r="S412" i="5"/>
  <c r="R412" i="5"/>
  <c r="Q412" i="5"/>
  <c r="P412" i="5"/>
  <c r="O412" i="5"/>
  <c r="N412" i="5"/>
  <c r="M412" i="5"/>
  <c r="L412" i="5"/>
  <c r="K412" i="5"/>
  <c r="J412" i="5"/>
  <c r="I412" i="5"/>
  <c r="H412" i="5"/>
  <c r="G412" i="5"/>
  <c r="F412" i="5"/>
  <c r="E412" i="5"/>
  <c r="D412" i="5"/>
  <c r="C412" i="5"/>
  <c r="B412" i="5"/>
  <c r="Y411" i="5"/>
  <c r="X411" i="5"/>
  <c r="W411" i="5"/>
  <c r="V411" i="5"/>
  <c r="U411" i="5"/>
  <c r="T411" i="5"/>
  <c r="S411" i="5"/>
  <c r="R411" i="5"/>
  <c r="Q411" i="5"/>
  <c r="P411" i="5"/>
  <c r="O411" i="5"/>
  <c r="N411" i="5"/>
  <c r="M411" i="5"/>
  <c r="L411" i="5"/>
  <c r="K411" i="5"/>
  <c r="J411" i="5"/>
  <c r="I411" i="5"/>
  <c r="H411" i="5"/>
  <c r="G411" i="5"/>
  <c r="F411" i="5"/>
  <c r="E411" i="5"/>
  <c r="D411" i="5"/>
  <c r="C411" i="5"/>
  <c r="A411" i="5"/>
  <c r="Y410" i="5"/>
  <c r="X410" i="5"/>
  <c r="W410" i="5"/>
  <c r="V410" i="5"/>
  <c r="U410" i="5"/>
  <c r="T410" i="5"/>
  <c r="S410" i="5"/>
  <c r="R410" i="5"/>
  <c r="Q410" i="5"/>
  <c r="P410" i="5"/>
  <c r="O410" i="5"/>
  <c r="N410" i="5"/>
  <c r="M410" i="5"/>
  <c r="L410" i="5"/>
  <c r="K410" i="5"/>
  <c r="J410" i="5"/>
  <c r="I410" i="5"/>
  <c r="H410" i="5"/>
  <c r="G410" i="5"/>
  <c r="F410" i="5"/>
  <c r="E410" i="5"/>
  <c r="D410" i="5"/>
  <c r="C410" i="5"/>
  <c r="A410" i="5"/>
  <c r="Y409" i="5"/>
  <c r="X409" i="5"/>
  <c r="W409" i="5"/>
  <c r="V409" i="5"/>
  <c r="U409" i="5"/>
  <c r="T409" i="5"/>
  <c r="S409" i="5"/>
  <c r="R409" i="5"/>
  <c r="Q409" i="5"/>
  <c r="P409" i="5"/>
  <c r="O409" i="5"/>
  <c r="N409" i="5"/>
  <c r="M409" i="5"/>
  <c r="L409" i="5"/>
  <c r="K409" i="5"/>
  <c r="J409" i="5"/>
  <c r="I409" i="5"/>
  <c r="H409" i="5"/>
  <c r="G409" i="5"/>
  <c r="F409" i="5"/>
  <c r="E409" i="5"/>
  <c r="D409" i="5"/>
  <c r="C409" i="5"/>
  <c r="A409" i="5"/>
  <c r="Y408" i="5"/>
  <c r="X408" i="5"/>
  <c r="W408" i="5"/>
  <c r="V408" i="5"/>
  <c r="U408" i="5"/>
  <c r="T408" i="5"/>
  <c r="S408" i="5"/>
  <c r="R408" i="5"/>
  <c r="Q408" i="5"/>
  <c r="P408" i="5"/>
  <c r="O408" i="5"/>
  <c r="N408" i="5"/>
  <c r="M408" i="5"/>
  <c r="L408" i="5"/>
  <c r="K408" i="5"/>
  <c r="J408" i="5"/>
  <c r="I408" i="5"/>
  <c r="H408" i="5"/>
  <c r="G408" i="5"/>
  <c r="F408" i="5"/>
  <c r="E408" i="5"/>
  <c r="D408" i="5"/>
  <c r="C408" i="5"/>
  <c r="A408" i="5"/>
  <c r="Y407" i="5"/>
  <c r="X407" i="5"/>
  <c r="W407" i="5"/>
  <c r="V407" i="5"/>
  <c r="U407" i="5"/>
  <c r="T407" i="5"/>
  <c r="S407" i="5"/>
  <c r="R407" i="5"/>
  <c r="Q407" i="5"/>
  <c r="P407" i="5"/>
  <c r="O407" i="5"/>
  <c r="N407" i="5"/>
  <c r="M407" i="5"/>
  <c r="L407" i="5"/>
  <c r="K407" i="5"/>
  <c r="J407" i="5"/>
  <c r="I407" i="5"/>
  <c r="H407" i="5"/>
  <c r="G407" i="5"/>
  <c r="F407" i="5"/>
  <c r="E407" i="5"/>
  <c r="D407" i="5"/>
  <c r="C407" i="5"/>
  <c r="A407" i="5"/>
  <c r="Y406" i="5"/>
  <c r="X406" i="5"/>
  <c r="W406" i="5"/>
  <c r="V406" i="5"/>
  <c r="U406" i="5"/>
  <c r="T406" i="5"/>
  <c r="S406" i="5"/>
  <c r="R406" i="5"/>
  <c r="Q406" i="5"/>
  <c r="P406" i="5"/>
  <c r="O406" i="5"/>
  <c r="N406" i="5"/>
  <c r="M406" i="5"/>
  <c r="L406" i="5"/>
  <c r="K406" i="5"/>
  <c r="J406" i="5"/>
  <c r="I406" i="5"/>
  <c r="H406" i="5"/>
  <c r="G406" i="5"/>
  <c r="F406" i="5"/>
  <c r="E406" i="5"/>
  <c r="D406" i="5"/>
  <c r="C406" i="5"/>
  <c r="A406" i="5"/>
  <c r="Y405" i="5"/>
  <c r="X405" i="5"/>
  <c r="W405" i="5"/>
  <c r="V405" i="5"/>
  <c r="U405" i="5"/>
  <c r="T405" i="5"/>
  <c r="S405" i="5"/>
  <c r="R405" i="5"/>
  <c r="Q405" i="5"/>
  <c r="P405" i="5"/>
  <c r="O405" i="5"/>
  <c r="N405" i="5"/>
  <c r="M405" i="5"/>
  <c r="L405" i="5"/>
  <c r="K405" i="5"/>
  <c r="J405" i="5"/>
  <c r="I405" i="5"/>
  <c r="H405" i="5"/>
  <c r="G405" i="5"/>
  <c r="F405" i="5"/>
  <c r="E405" i="5"/>
  <c r="D405" i="5"/>
  <c r="C405" i="5"/>
  <c r="A405" i="5"/>
  <c r="Y404" i="5"/>
  <c r="X404" i="5"/>
  <c r="W404" i="5"/>
  <c r="V404" i="5"/>
  <c r="U404" i="5"/>
  <c r="T404" i="5"/>
  <c r="S404" i="5"/>
  <c r="R404" i="5"/>
  <c r="Q404" i="5"/>
  <c r="P404" i="5"/>
  <c r="O404" i="5"/>
  <c r="N404" i="5"/>
  <c r="M404" i="5"/>
  <c r="L404" i="5"/>
  <c r="K404" i="5"/>
  <c r="J404" i="5"/>
  <c r="I404" i="5"/>
  <c r="H404" i="5"/>
  <c r="G404" i="5"/>
  <c r="F404" i="5"/>
  <c r="E404" i="5"/>
  <c r="D404" i="5"/>
  <c r="C404" i="5"/>
  <c r="A404" i="5"/>
  <c r="Y403" i="5"/>
  <c r="X403" i="5"/>
  <c r="W403" i="5"/>
  <c r="V403" i="5"/>
  <c r="U403" i="5"/>
  <c r="T403" i="5"/>
  <c r="S403" i="5"/>
  <c r="R403" i="5"/>
  <c r="Q403" i="5"/>
  <c r="P403" i="5"/>
  <c r="O403" i="5"/>
  <c r="N403" i="5"/>
  <c r="M403" i="5"/>
  <c r="L403" i="5"/>
  <c r="K403" i="5"/>
  <c r="J403" i="5"/>
  <c r="I403" i="5"/>
  <c r="H403" i="5"/>
  <c r="G403" i="5"/>
  <c r="F403" i="5"/>
  <c r="E403" i="5"/>
  <c r="D403" i="5"/>
  <c r="C403" i="5"/>
  <c r="A403" i="5"/>
  <c r="Y402" i="5"/>
  <c r="X402" i="5"/>
  <c r="W402" i="5"/>
  <c r="V402" i="5"/>
  <c r="U402" i="5"/>
  <c r="T402" i="5"/>
  <c r="S402" i="5"/>
  <c r="R402" i="5"/>
  <c r="Q402" i="5"/>
  <c r="P402" i="5"/>
  <c r="O402" i="5"/>
  <c r="N402" i="5"/>
  <c r="M402" i="5"/>
  <c r="L402" i="5"/>
  <c r="K402" i="5"/>
  <c r="J402" i="5"/>
  <c r="I402" i="5"/>
  <c r="H402" i="5"/>
  <c r="G402" i="5"/>
  <c r="F402" i="5"/>
  <c r="E402" i="5"/>
  <c r="D402" i="5"/>
  <c r="C402" i="5"/>
  <c r="B402" i="5"/>
  <c r="A402" i="5"/>
  <c r="Y401" i="5"/>
  <c r="X401" i="5"/>
  <c r="W401" i="5"/>
  <c r="V401" i="5"/>
  <c r="U401" i="5"/>
  <c r="T401" i="5"/>
  <c r="S401" i="5"/>
  <c r="R401" i="5"/>
  <c r="Q401" i="5"/>
  <c r="P401" i="5"/>
  <c r="O401" i="5"/>
  <c r="N401" i="5"/>
  <c r="M401" i="5"/>
  <c r="L401" i="5"/>
  <c r="K401" i="5"/>
  <c r="J401" i="5"/>
  <c r="I401" i="5"/>
  <c r="H401" i="5"/>
  <c r="G401" i="5"/>
  <c r="F401" i="5"/>
  <c r="E401" i="5"/>
  <c r="D401" i="5"/>
  <c r="C401" i="5"/>
  <c r="Y400" i="5"/>
  <c r="X400" i="5"/>
  <c r="W400" i="5"/>
  <c r="V400" i="5"/>
  <c r="U400" i="5"/>
  <c r="T400" i="5"/>
  <c r="S400" i="5"/>
  <c r="R400" i="5"/>
  <c r="Q400" i="5"/>
  <c r="P400" i="5"/>
  <c r="O400" i="5"/>
  <c r="N400" i="5"/>
  <c r="M400" i="5"/>
  <c r="L400" i="5"/>
  <c r="K400" i="5"/>
  <c r="J400" i="5"/>
  <c r="I400" i="5"/>
  <c r="H400" i="5"/>
  <c r="G400" i="5"/>
  <c r="F400" i="5"/>
  <c r="E400" i="5"/>
  <c r="D400" i="5"/>
  <c r="C400" i="5"/>
  <c r="A400" i="5"/>
  <c r="E399" i="5"/>
  <c r="D399" i="5"/>
  <c r="C399" i="5"/>
  <c r="E398" i="5"/>
  <c r="D398" i="5"/>
  <c r="C398" i="5"/>
  <c r="Y395" i="5"/>
  <c r="W23" i="5" s="1"/>
  <c r="V395" i="5"/>
  <c r="T23" i="5" s="1"/>
  <c r="U395" i="5"/>
  <c r="R395" i="5"/>
  <c r="P23" i="5" s="1"/>
  <c r="Q395" i="5"/>
  <c r="O23" i="5" s="1"/>
  <c r="P395" i="5"/>
  <c r="N23" i="5" s="1"/>
  <c r="N395" i="5"/>
  <c r="L23" i="5" s="1"/>
  <c r="L395" i="5"/>
  <c r="J23" i="5" s="1"/>
  <c r="J395" i="5"/>
  <c r="H23" i="5" s="1"/>
  <c r="H395" i="5"/>
  <c r="F23" i="5" s="1"/>
  <c r="F395" i="5"/>
  <c r="D23" i="5" s="1"/>
  <c r="D395" i="5"/>
  <c r="B23" i="5" s="1"/>
  <c r="B395" i="5"/>
  <c r="V394" i="5"/>
  <c r="R394" i="5"/>
  <c r="P394" i="5"/>
  <c r="N394" i="5"/>
  <c r="L394" i="5"/>
  <c r="J394" i="5"/>
  <c r="H394" i="5"/>
  <c r="F394" i="5"/>
  <c r="D394" i="5"/>
  <c r="B394" i="5"/>
  <c r="Y393" i="5"/>
  <c r="X393" i="5"/>
  <c r="W393" i="5"/>
  <c r="V393" i="5"/>
  <c r="U393" i="5"/>
  <c r="T393" i="5"/>
  <c r="S393" i="5"/>
  <c r="R393" i="5"/>
  <c r="Q393" i="5"/>
  <c r="P393" i="5"/>
  <c r="O393" i="5"/>
  <c r="N393" i="5"/>
  <c r="M393" i="5"/>
  <c r="L393" i="5"/>
  <c r="K393" i="5"/>
  <c r="J393" i="5"/>
  <c r="I393" i="5"/>
  <c r="H393" i="5"/>
  <c r="G393" i="5"/>
  <c r="F393" i="5"/>
  <c r="E393" i="5"/>
  <c r="D393" i="5"/>
  <c r="C393" i="5"/>
  <c r="B393" i="5"/>
  <c r="Y392" i="5"/>
  <c r="X392" i="5"/>
  <c r="W392" i="5"/>
  <c r="V392" i="5"/>
  <c r="U392" i="5"/>
  <c r="T392" i="5"/>
  <c r="S392" i="5"/>
  <c r="R392" i="5"/>
  <c r="Q392" i="5"/>
  <c r="P392" i="5"/>
  <c r="O392" i="5"/>
  <c r="N392" i="5"/>
  <c r="M392" i="5"/>
  <c r="L392" i="5"/>
  <c r="K392" i="5"/>
  <c r="J392" i="5"/>
  <c r="I392" i="5"/>
  <c r="H392" i="5"/>
  <c r="G392" i="5"/>
  <c r="F392" i="5"/>
  <c r="E392" i="5"/>
  <c r="D392" i="5"/>
  <c r="C392" i="5"/>
  <c r="A392" i="5"/>
  <c r="Y391" i="5"/>
  <c r="X391" i="5"/>
  <c r="W391" i="5"/>
  <c r="V391" i="5"/>
  <c r="U391" i="5"/>
  <c r="T391" i="5"/>
  <c r="S391" i="5"/>
  <c r="R391" i="5"/>
  <c r="Q391" i="5"/>
  <c r="P391" i="5"/>
  <c r="O391" i="5"/>
  <c r="N391" i="5"/>
  <c r="M391" i="5"/>
  <c r="L391" i="5"/>
  <c r="K391" i="5"/>
  <c r="J391" i="5"/>
  <c r="I391" i="5"/>
  <c r="H391" i="5"/>
  <c r="G391" i="5"/>
  <c r="F391" i="5"/>
  <c r="E391" i="5"/>
  <c r="D391" i="5"/>
  <c r="C391" i="5"/>
  <c r="A391" i="5"/>
  <c r="Y390" i="5"/>
  <c r="X390" i="5"/>
  <c r="W390" i="5"/>
  <c r="V390" i="5"/>
  <c r="U390" i="5"/>
  <c r="T390" i="5"/>
  <c r="S390" i="5"/>
  <c r="R390" i="5"/>
  <c r="Q390" i="5"/>
  <c r="P390" i="5"/>
  <c r="O390" i="5"/>
  <c r="N390" i="5"/>
  <c r="M390" i="5"/>
  <c r="L390" i="5"/>
  <c r="K390" i="5"/>
  <c r="J390" i="5"/>
  <c r="I390" i="5"/>
  <c r="H390" i="5"/>
  <c r="G390" i="5"/>
  <c r="F390" i="5"/>
  <c r="E390" i="5"/>
  <c r="D390" i="5"/>
  <c r="C390" i="5"/>
  <c r="A390" i="5"/>
  <c r="Y389" i="5"/>
  <c r="X389" i="5"/>
  <c r="W389" i="5"/>
  <c r="V389" i="5"/>
  <c r="U389" i="5"/>
  <c r="T389" i="5"/>
  <c r="S389" i="5"/>
  <c r="R389" i="5"/>
  <c r="Q389" i="5"/>
  <c r="P389" i="5"/>
  <c r="O389" i="5"/>
  <c r="N389" i="5"/>
  <c r="M389" i="5"/>
  <c r="L389" i="5"/>
  <c r="K389" i="5"/>
  <c r="J389" i="5"/>
  <c r="I389" i="5"/>
  <c r="H389" i="5"/>
  <c r="G389" i="5"/>
  <c r="F389" i="5"/>
  <c r="E389" i="5"/>
  <c r="D389" i="5"/>
  <c r="C389" i="5"/>
  <c r="A389" i="5"/>
  <c r="Y388" i="5"/>
  <c r="X388" i="5"/>
  <c r="W388" i="5"/>
  <c r="V388" i="5"/>
  <c r="U388" i="5"/>
  <c r="T388" i="5"/>
  <c r="S388" i="5"/>
  <c r="R388" i="5"/>
  <c r="Q388" i="5"/>
  <c r="P388" i="5"/>
  <c r="O388" i="5"/>
  <c r="N388" i="5"/>
  <c r="M388" i="5"/>
  <c r="L388" i="5"/>
  <c r="K388" i="5"/>
  <c r="J388" i="5"/>
  <c r="I388" i="5"/>
  <c r="H388" i="5"/>
  <c r="G388" i="5"/>
  <c r="F388" i="5"/>
  <c r="E388" i="5"/>
  <c r="D388" i="5"/>
  <c r="C388" i="5"/>
  <c r="A388" i="5"/>
  <c r="Y387" i="5"/>
  <c r="X387" i="5"/>
  <c r="W387" i="5"/>
  <c r="V387" i="5"/>
  <c r="U387" i="5"/>
  <c r="T387" i="5"/>
  <c r="S387" i="5"/>
  <c r="R387" i="5"/>
  <c r="Q387" i="5"/>
  <c r="P387" i="5"/>
  <c r="O387" i="5"/>
  <c r="N387" i="5"/>
  <c r="M387" i="5"/>
  <c r="L387" i="5"/>
  <c r="K387" i="5"/>
  <c r="J387" i="5"/>
  <c r="I387" i="5"/>
  <c r="H387" i="5"/>
  <c r="G387" i="5"/>
  <c r="F387" i="5"/>
  <c r="E387" i="5"/>
  <c r="D387" i="5"/>
  <c r="C387" i="5"/>
  <c r="B387" i="5"/>
  <c r="A387" i="5"/>
  <c r="Y386" i="5"/>
  <c r="X386" i="5"/>
  <c r="W386" i="5"/>
  <c r="V386" i="5"/>
  <c r="U386" i="5"/>
  <c r="T386" i="5"/>
  <c r="S386" i="5"/>
  <c r="R386" i="5"/>
  <c r="Q386" i="5"/>
  <c r="P386" i="5"/>
  <c r="O386" i="5"/>
  <c r="N386" i="5"/>
  <c r="M386" i="5"/>
  <c r="L386" i="5"/>
  <c r="K386" i="5"/>
  <c r="J386" i="5"/>
  <c r="I386" i="5"/>
  <c r="H386" i="5"/>
  <c r="G386" i="5"/>
  <c r="F386" i="5"/>
  <c r="E386" i="5"/>
  <c r="D386" i="5"/>
  <c r="C386" i="5"/>
  <c r="Y385" i="5"/>
  <c r="X385" i="5"/>
  <c r="W385" i="5"/>
  <c r="V385" i="5"/>
  <c r="U385" i="5"/>
  <c r="T385" i="5"/>
  <c r="S385" i="5"/>
  <c r="R385" i="5"/>
  <c r="Q385" i="5"/>
  <c r="P385" i="5"/>
  <c r="O385" i="5"/>
  <c r="N385" i="5"/>
  <c r="M385" i="5"/>
  <c r="L385" i="5"/>
  <c r="K385" i="5"/>
  <c r="J385" i="5"/>
  <c r="I385" i="5"/>
  <c r="H385" i="5"/>
  <c r="G385" i="5"/>
  <c r="F385" i="5"/>
  <c r="E385" i="5"/>
  <c r="D385" i="5"/>
  <c r="C385" i="5"/>
  <c r="A385" i="5"/>
  <c r="E384" i="5"/>
  <c r="D384" i="5"/>
  <c r="C384" i="5"/>
  <c r="E383" i="5"/>
  <c r="D383" i="5"/>
  <c r="C383" i="5"/>
  <c r="Y380" i="5"/>
  <c r="W22" i="5" s="1"/>
  <c r="X380" i="5"/>
  <c r="V22" i="5" s="1"/>
  <c r="V380" i="5"/>
  <c r="T22" i="5" s="1"/>
  <c r="U380" i="5"/>
  <c r="T380" i="5"/>
  <c r="R22" i="5" s="1"/>
  <c r="S380" i="5"/>
  <c r="R380" i="5"/>
  <c r="P22" i="5" s="1"/>
  <c r="Q380" i="5"/>
  <c r="O22" i="5" s="1"/>
  <c r="P380" i="5"/>
  <c r="N22" i="5" s="1"/>
  <c r="N380" i="5"/>
  <c r="L22" i="5" s="1"/>
  <c r="L380" i="5"/>
  <c r="J22" i="5" s="1"/>
  <c r="J380" i="5"/>
  <c r="H22" i="5" s="1"/>
  <c r="H380" i="5"/>
  <c r="F22" i="5" s="1"/>
  <c r="F380" i="5"/>
  <c r="D22" i="5" s="1"/>
  <c r="D380" i="5"/>
  <c r="B22" i="5" s="1"/>
  <c r="B380" i="5"/>
  <c r="X379" i="5"/>
  <c r="V379" i="5"/>
  <c r="T379" i="5"/>
  <c r="P379" i="5"/>
  <c r="N379" i="5"/>
  <c r="M379" i="5"/>
  <c r="L379" i="5"/>
  <c r="J379" i="5"/>
  <c r="H379" i="5"/>
  <c r="F379" i="5"/>
  <c r="D379" i="5"/>
  <c r="B379" i="5"/>
  <c r="Y378" i="5"/>
  <c r="X378" i="5"/>
  <c r="W378" i="5"/>
  <c r="V378" i="5"/>
  <c r="U378" i="5"/>
  <c r="T378" i="5"/>
  <c r="S378" i="5"/>
  <c r="R378" i="5"/>
  <c r="Q378" i="5"/>
  <c r="P378" i="5"/>
  <c r="O378" i="5"/>
  <c r="N378" i="5"/>
  <c r="M378" i="5"/>
  <c r="L378" i="5"/>
  <c r="K378" i="5"/>
  <c r="J378" i="5"/>
  <c r="I378" i="5"/>
  <c r="H378" i="5"/>
  <c r="G378" i="5"/>
  <c r="F378" i="5"/>
  <c r="E378" i="5"/>
  <c r="D378" i="5"/>
  <c r="C378" i="5"/>
  <c r="B378" i="5"/>
  <c r="Y377" i="5"/>
  <c r="X377" i="5"/>
  <c r="W377" i="5"/>
  <c r="V377" i="5"/>
  <c r="U377" i="5"/>
  <c r="T377" i="5"/>
  <c r="S377" i="5"/>
  <c r="R377" i="5"/>
  <c r="Q377" i="5"/>
  <c r="P377" i="5"/>
  <c r="O377" i="5"/>
  <c r="N377" i="5"/>
  <c r="M377" i="5"/>
  <c r="L377" i="5"/>
  <c r="K377" i="5"/>
  <c r="J377" i="5"/>
  <c r="I377" i="5"/>
  <c r="H377" i="5"/>
  <c r="G377" i="5"/>
  <c r="F377" i="5"/>
  <c r="E377" i="5"/>
  <c r="D377" i="5"/>
  <c r="C377" i="5"/>
  <c r="A377" i="5"/>
  <c r="Y376" i="5"/>
  <c r="X376" i="5"/>
  <c r="W376" i="5"/>
  <c r="V376" i="5"/>
  <c r="U376" i="5"/>
  <c r="T376" i="5"/>
  <c r="S376" i="5"/>
  <c r="R376" i="5"/>
  <c r="Q376" i="5"/>
  <c r="P376" i="5"/>
  <c r="O376" i="5"/>
  <c r="N376" i="5"/>
  <c r="M376" i="5"/>
  <c r="L376" i="5"/>
  <c r="K376" i="5"/>
  <c r="J376" i="5"/>
  <c r="I376" i="5"/>
  <c r="H376" i="5"/>
  <c r="G376" i="5"/>
  <c r="F376" i="5"/>
  <c r="E376" i="5"/>
  <c r="D376" i="5"/>
  <c r="C376" i="5"/>
  <c r="A376" i="5"/>
  <c r="Y375" i="5"/>
  <c r="X375" i="5"/>
  <c r="W375" i="5"/>
  <c r="V375" i="5"/>
  <c r="U375" i="5"/>
  <c r="T375" i="5"/>
  <c r="S375" i="5"/>
  <c r="R375" i="5"/>
  <c r="Q375" i="5"/>
  <c r="P375" i="5"/>
  <c r="O375" i="5"/>
  <c r="N375" i="5"/>
  <c r="M375" i="5"/>
  <c r="L375" i="5"/>
  <c r="K375" i="5"/>
  <c r="J375" i="5"/>
  <c r="I375" i="5"/>
  <c r="H375" i="5"/>
  <c r="G375" i="5"/>
  <c r="F375" i="5"/>
  <c r="E375" i="5"/>
  <c r="D375" i="5"/>
  <c r="C375" i="5"/>
  <c r="A375" i="5"/>
  <c r="Y374" i="5"/>
  <c r="X374" i="5"/>
  <c r="W374" i="5"/>
  <c r="V374" i="5"/>
  <c r="U374" i="5"/>
  <c r="T374" i="5"/>
  <c r="S374" i="5"/>
  <c r="R374" i="5"/>
  <c r="Q374" i="5"/>
  <c r="P374" i="5"/>
  <c r="O374" i="5"/>
  <c r="N374" i="5"/>
  <c r="M374" i="5"/>
  <c r="L374" i="5"/>
  <c r="K374" i="5"/>
  <c r="J374" i="5"/>
  <c r="I374" i="5"/>
  <c r="H374" i="5"/>
  <c r="G374" i="5"/>
  <c r="F374" i="5"/>
  <c r="E374" i="5"/>
  <c r="D374" i="5"/>
  <c r="C374" i="5"/>
  <c r="A374" i="5"/>
  <c r="Y373" i="5"/>
  <c r="X373" i="5"/>
  <c r="W373" i="5"/>
  <c r="V373" i="5"/>
  <c r="U373" i="5"/>
  <c r="T373" i="5"/>
  <c r="S373" i="5"/>
  <c r="R373" i="5"/>
  <c r="Q373" i="5"/>
  <c r="P373" i="5"/>
  <c r="O373" i="5"/>
  <c r="N373" i="5"/>
  <c r="M373" i="5"/>
  <c r="L373" i="5"/>
  <c r="K373" i="5"/>
  <c r="J373" i="5"/>
  <c r="I373" i="5"/>
  <c r="H373" i="5"/>
  <c r="G373" i="5"/>
  <c r="F373" i="5"/>
  <c r="E373" i="5"/>
  <c r="D373" i="5"/>
  <c r="C373" i="5"/>
  <c r="A373" i="5"/>
  <c r="Y372" i="5"/>
  <c r="X372" i="5"/>
  <c r="W372" i="5"/>
  <c r="V372" i="5"/>
  <c r="U372" i="5"/>
  <c r="T372" i="5"/>
  <c r="S372" i="5"/>
  <c r="R372" i="5"/>
  <c r="Q372" i="5"/>
  <c r="P372" i="5"/>
  <c r="O372" i="5"/>
  <c r="N372" i="5"/>
  <c r="M372" i="5"/>
  <c r="L372" i="5"/>
  <c r="K372" i="5"/>
  <c r="J372" i="5"/>
  <c r="I372" i="5"/>
  <c r="H372" i="5"/>
  <c r="G372" i="5"/>
  <c r="F372" i="5"/>
  <c r="E372" i="5"/>
  <c r="D372" i="5"/>
  <c r="C372" i="5"/>
  <c r="B372" i="5"/>
  <c r="A372" i="5"/>
  <c r="Y371" i="5"/>
  <c r="X371" i="5"/>
  <c r="W371" i="5"/>
  <c r="V371" i="5"/>
  <c r="U371" i="5"/>
  <c r="T371" i="5"/>
  <c r="S371" i="5"/>
  <c r="R371" i="5"/>
  <c r="Q371" i="5"/>
  <c r="P371" i="5"/>
  <c r="O371" i="5"/>
  <c r="N371" i="5"/>
  <c r="M371" i="5"/>
  <c r="L371" i="5"/>
  <c r="K371" i="5"/>
  <c r="J371" i="5"/>
  <c r="I371" i="5"/>
  <c r="H371" i="5"/>
  <c r="G371" i="5"/>
  <c r="F371" i="5"/>
  <c r="E371" i="5"/>
  <c r="D371" i="5"/>
  <c r="C371" i="5"/>
  <c r="A371" i="5"/>
  <c r="E370" i="5"/>
  <c r="D370" i="5"/>
  <c r="C370" i="5"/>
  <c r="E369" i="5"/>
  <c r="D369" i="5"/>
  <c r="C369" i="5"/>
  <c r="Y366" i="5"/>
  <c r="W21" i="5" s="1"/>
  <c r="X366" i="5"/>
  <c r="V21" i="5" s="1"/>
  <c r="V366" i="5"/>
  <c r="T21" i="5" s="1"/>
  <c r="U366" i="5"/>
  <c r="R366" i="5"/>
  <c r="P21" i="5" s="1"/>
  <c r="Q366" i="5"/>
  <c r="O21" i="5" s="1"/>
  <c r="P366" i="5"/>
  <c r="N21" i="5" s="1"/>
  <c r="O366" i="5"/>
  <c r="N366" i="5"/>
  <c r="L21" i="5" s="1"/>
  <c r="M366" i="5"/>
  <c r="L366" i="5"/>
  <c r="J21" i="5" s="1"/>
  <c r="K366" i="5"/>
  <c r="J366" i="5"/>
  <c r="H21" i="5" s="1"/>
  <c r="I366" i="5"/>
  <c r="H366" i="5"/>
  <c r="F21" i="5" s="1"/>
  <c r="G366" i="5"/>
  <c r="F366" i="5"/>
  <c r="D21" i="5" s="1"/>
  <c r="D366" i="5"/>
  <c r="B21" i="5" s="1"/>
  <c r="B366" i="5"/>
  <c r="Y365" i="5"/>
  <c r="V365" i="5"/>
  <c r="R365" i="5"/>
  <c r="P365" i="5"/>
  <c r="N365" i="5"/>
  <c r="L365" i="5"/>
  <c r="J365" i="5"/>
  <c r="H365" i="5"/>
  <c r="F365" i="5"/>
  <c r="D365" i="5"/>
  <c r="B365" i="5"/>
  <c r="Y364" i="5"/>
  <c r="X364" i="5"/>
  <c r="W364" i="5"/>
  <c r="V364" i="5"/>
  <c r="U364" i="5"/>
  <c r="T364" i="5"/>
  <c r="S364" i="5"/>
  <c r="R364" i="5"/>
  <c r="Q364" i="5"/>
  <c r="P364" i="5"/>
  <c r="O364" i="5"/>
  <c r="N364" i="5"/>
  <c r="M364" i="5"/>
  <c r="L364" i="5"/>
  <c r="K364" i="5"/>
  <c r="J364" i="5"/>
  <c r="I364" i="5"/>
  <c r="H364" i="5"/>
  <c r="G364" i="5"/>
  <c r="F364" i="5"/>
  <c r="E364" i="5"/>
  <c r="D364" i="5"/>
  <c r="C364" i="5"/>
  <c r="B364" i="5"/>
  <c r="Y363" i="5"/>
  <c r="X363" i="5"/>
  <c r="W363" i="5"/>
  <c r="V363" i="5"/>
  <c r="U363" i="5"/>
  <c r="T363" i="5"/>
  <c r="S363" i="5"/>
  <c r="R363" i="5"/>
  <c r="Q363" i="5"/>
  <c r="P363" i="5"/>
  <c r="O363" i="5"/>
  <c r="N363" i="5"/>
  <c r="M363" i="5"/>
  <c r="L363" i="5"/>
  <c r="K363" i="5"/>
  <c r="J363" i="5"/>
  <c r="I363" i="5"/>
  <c r="H363" i="5"/>
  <c r="G363" i="5"/>
  <c r="F363" i="5"/>
  <c r="E363" i="5"/>
  <c r="D363" i="5"/>
  <c r="C363" i="5"/>
  <c r="A363" i="5"/>
  <c r="Y362" i="5"/>
  <c r="X362" i="5"/>
  <c r="W362" i="5"/>
  <c r="V362" i="5"/>
  <c r="U362" i="5"/>
  <c r="T362" i="5"/>
  <c r="S362" i="5"/>
  <c r="R362" i="5"/>
  <c r="Q362" i="5"/>
  <c r="P362" i="5"/>
  <c r="O362" i="5"/>
  <c r="N362" i="5"/>
  <c r="M362" i="5"/>
  <c r="L362" i="5"/>
  <c r="K362" i="5"/>
  <c r="J362" i="5"/>
  <c r="I362" i="5"/>
  <c r="H362" i="5"/>
  <c r="G362" i="5"/>
  <c r="F362" i="5"/>
  <c r="E362" i="5"/>
  <c r="D362" i="5"/>
  <c r="C362" i="5"/>
  <c r="A362" i="5"/>
  <c r="Y361" i="5"/>
  <c r="X361" i="5"/>
  <c r="W361" i="5"/>
  <c r="V361" i="5"/>
  <c r="U361" i="5"/>
  <c r="T361" i="5"/>
  <c r="S361" i="5"/>
  <c r="R361" i="5"/>
  <c r="Q361" i="5"/>
  <c r="P361" i="5"/>
  <c r="O361" i="5"/>
  <c r="N361" i="5"/>
  <c r="M361" i="5"/>
  <c r="L361" i="5"/>
  <c r="K361" i="5"/>
  <c r="J361" i="5"/>
  <c r="I361" i="5"/>
  <c r="H361" i="5"/>
  <c r="G361" i="5"/>
  <c r="F361" i="5"/>
  <c r="E361" i="5"/>
  <c r="D361" i="5"/>
  <c r="C361" i="5"/>
  <c r="A361" i="5"/>
  <c r="Y360" i="5"/>
  <c r="X360" i="5"/>
  <c r="W360" i="5"/>
  <c r="V360" i="5"/>
  <c r="U360" i="5"/>
  <c r="T360" i="5"/>
  <c r="S360" i="5"/>
  <c r="R360" i="5"/>
  <c r="Q360" i="5"/>
  <c r="P360" i="5"/>
  <c r="O360" i="5"/>
  <c r="N360" i="5"/>
  <c r="M360" i="5"/>
  <c r="L360" i="5"/>
  <c r="K360" i="5"/>
  <c r="J360" i="5"/>
  <c r="I360" i="5"/>
  <c r="H360" i="5"/>
  <c r="G360" i="5"/>
  <c r="F360" i="5"/>
  <c r="E360" i="5"/>
  <c r="D360" i="5"/>
  <c r="C360" i="5"/>
  <c r="A360" i="5"/>
  <c r="Y359" i="5"/>
  <c r="X359" i="5"/>
  <c r="W359" i="5"/>
  <c r="V359" i="5"/>
  <c r="U359" i="5"/>
  <c r="T359" i="5"/>
  <c r="S359" i="5"/>
  <c r="R359" i="5"/>
  <c r="Q359" i="5"/>
  <c r="P359" i="5"/>
  <c r="O359" i="5"/>
  <c r="N359" i="5"/>
  <c r="M359" i="5"/>
  <c r="L359" i="5"/>
  <c r="K359" i="5"/>
  <c r="J359" i="5"/>
  <c r="I359" i="5"/>
  <c r="H359" i="5"/>
  <c r="G359" i="5"/>
  <c r="F359" i="5"/>
  <c r="E359" i="5"/>
  <c r="D359" i="5"/>
  <c r="C359" i="5"/>
  <c r="A359" i="5"/>
  <c r="Y358" i="5"/>
  <c r="X358" i="5"/>
  <c r="W358" i="5"/>
  <c r="V358" i="5"/>
  <c r="U358" i="5"/>
  <c r="T358" i="5"/>
  <c r="S358" i="5"/>
  <c r="R358" i="5"/>
  <c r="Q358" i="5"/>
  <c r="P358" i="5"/>
  <c r="O358" i="5"/>
  <c r="N358" i="5"/>
  <c r="M358" i="5"/>
  <c r="L358" i="5"/>
  <c r="K358" i="5"/>
  <c r="J358" i="5"/>
  <c r="I358" i="5"/>
  <c r="H358" i="5"/>
  <c r="G358" i="5"/>
  <c r="F358" i="5"/>
  <c r="E358" i="5"/>
  <c r="D358" i="5"/>
  <c r="C358" i="5"/>
  <c r="A358" i="5"/>
  <c r="Y357" i="5"/>
  <c r="X357" i="5"/>
  <c r="W357" i="5"/>
  <c r="V357" i="5"/>
  <c r="U357" i="5"/>
  <c r="T357" i="5"/>
  <c r="S357" i="5"/>
  <c r="R357" i="5"/>
  <c r="Q357" i="5"/>
  <c r="P357" i="5"/>
  <c r="O357" i="5"/>
  <c r="N357" i="5"/>
  <c r="M357" i="5"/>
  <c r="L357" i="5"/>
  <c r="K357" i="5"/>
  <c r="J357" i="5"/>
  <c r="I357" i="5"/>
  <c r="H357" i="5"/>
  <c r="G357" i="5"/>
  <c r="F357" i="5"/>
  <c r="E357" i="5"/>
  <c r="D357" i="5"/>
  <c r="C357" i="5"/>
  <c r="A357" i="5"/>
  <c r="Y356" i="5"/>
  <c r="X356" i="5"/>
  <c r="W356" i="5"/>
  <c r="V356" i="5"/>
  <c r="U356" i="5"/>
  <c r="T356" i="5"/>
  <c r="S356" i="5"/>
  <c r="R356" i="5"/>
  <c r="Q356" i="5"/>
  <c r="P356" i="5"/>
  <c r="O356" i="5"/>
  <c r="N356" i="5"/>
  <c r="M356" i="5"/>
  <c r="L356" i="5"/>
  <c r="K356" i="5"/>
  <c r="J356" i="5"/>
  <c r="I356" i="5"/>
  <c r="H356" i="5"/>
  <c r="G356" i="5"/>
  <c r="F356" i="5"/>
  <c r="E356" i="5"/>
  <c r="D356" i="5"/>
  <c r="C356" i="5"/>
  <c r="A356" i="5"/>
  <c r="Y355" i="5"/>
  <c r="X355" i="5"/>
  <c r="W355" i="5"/>
  <c r="V355" i="5"/>
  <c r="U355" i="5"/>
  <c r="T355" i="5"/>
  <c r="S355" i="5"/>
  <c r="R355" i="5"/>
  <c r="Q355" i="5"/>
  <c r="P355" i="5"/>
  <c r="O355" i="5"/>
  <c r="N355" i="5"/>
  <c r="M355" i="5"/>
  <c r="L355" i="5"/>
  <c r="K355" i="5"/>
  <c r="J355" i="5"/>
  <c r="I355" i="5"/>
  <c r="H355" i="5"/>
  <c r="G355" i="5"/>
  <c r="F355" i="5"/>
  <c r="E355" i="5"/>
  <c r="D355" i="5"/>
  <c r="C355" i="5"/>
  <c r="B355" i="5"/>
  <c r="A355" i="5"/>
  <c r="Y354" i="5"/>
  <c r="X354" i="5"/>
  <c r="W354" i="5"/>
  <c r="V354" i="5"/>
  <c r="U354" i="5"/>
  <c r="T354" i="5"/>
  <c r="S354" i="5"/>
  <c r="R354" i="5"/>
  <c r="Q354" i="5"/>
  <c r="P354" i="5"/>
  <c r="O354" i="5"/>
  <c r="N354" i="5"/>
  <c r="M354" i="5"/>
  <c r="L354" i="5"/>
  <c r="K354" i="5"/>
  <c r="J354" i="5"/>
  <c r="I354" i="5"/>
  <c r="H354" i="5"/>
  <c r="G354" i="5"/>
  <c r="F354" i="5"/>
  <c r="E354" i="5"/>
  <c r="D354" i="5"/>
  <c r="C354" i="5"/>
  <c r="Y353" i="5"/>
  <c r="X353" i="5"/>
  <c r="W353" i="5"/>
  <c r="V353" i="5"/>
  <c r="U353" i="5"/>
  <c r="T353" i="5"/>
  <c r="S353" i="5"/>
  <c r="R353" i="5"/>
  <c r="Q353" i="5"/>
  <c r="P353" i="5"/>
  <c r="O353" i="5"/>
  <c r="N353" i="5"/>
  <c r="M353" i="5"/>
  <c r="L353" i="5"/>
  <c r="K353" i="5"/>
  <c r="J353" i="5"/>
  <c r="I353" i="5"/>
  <c r="H353" i="5"/>
  <c r="G353" i="5"/>
  <c r="F353" i="5"/>
  <c r="E353" i="5"/>
  <c r="D353" i="5"/>
  <c r="C353" i="5"/>
  <c r="A353" i="5"/>
  <c r="E352" i="5"/>
  <c r="D352" i="5"/>
  <c r="C352" i="5"/>
  <c r="E351" i="5"/>
  <c r="D351" i="5"/>
  <c r="C351" i="5"/>
  <c r="Y348" i="5"/>
  <c r="W20" i="5" s="1"/>
  <c r="X348" i="5"/>
  <c r="V20" i="5" s="1"/>
  <c r="V348" i="5"/>
  <c r="T20" i="5" s="1"/>
  <c r="T348" i="5"/>
  <c r="R20" i="5" s="1"/>
  <c r="R348" i="5"/>
  <c r="P20" i="5" s="1"/>
  <c r="Q348" i="5"/>
  <c r="O20" i="5" s="1"/>
  <c r="P348" i="5"/>
  <c r="N20" i="5" s="1"/>
  <c r="N348" i="5"/>
  <c r="L20" i="5" s="1"/>
  <c r="L348" i="5"/>
  <c r="J20" i="5" s="1"/>
  <c r="J348" i="5"/>
  <c r="H20" i="5" s="1"/>
  <c r="H348" i="5"/>
  <c r="F20" i="5" s="1"/>
  <c r="F348" i="5"/>
  <c r="D20" i="5" s="1"/>
  <c r="D348" i="5"/>
  <c r="B20" i="5" s="1"/>
  <c r="B348" i="5"/>
  <c r="X347" i="5"/>
  <c r="V347" i="5"/>
  <c r="T347" i="5"/>
  <c r="P347" i="5"/>
  <c r="N347" i="5"/>
  <c r="L347" i="5"/>
  <c r="J347" i="5"/>
  <c r="H347" i="5"/>
  <c r="F347" i="5"/>
  <c r="D347" i="5"/>
  <c r="B347" i="5"/>
  <c r="Y346" i="5"/>
  <c r="X346" i="5"/>
  <c r="W346" i="5"/>
  <c r="V346" i="5"/>
  <c r="U346" i="5"/>
  <c r="T346" i="5"/>
  <c r="S346" i="5"/>
  <c r="R346" i="5"/>
  <c r="Q346" i="5"/>
  <c r="P346" i="5"/>
  <c r="O346" i="5"/>
  <c r="N346" i="5"/>
  <c r="M346" i="5"/>
  <c r="L346" i="5"/>
  <c r="K346" i="5"/>
  <c r="J346" i="5"/>
  <c r="I346" i="5"/>
  <c r="H346" i="5"/>
  <c r="G346" i="5"/>
  <c r="F346" i="5"/>
  <c r="E346" i="5"/>
  <c r="D346" i="5"/>
  <c r="C346" i="5"/>
  <c r="B346" i="5"/>
  <c r="Y345" i="5"/>
  <c r="X345" i="5"/>
  <c r="W345" i="5"/>
  <c r="V345" i="5"/>
  <c r="U345" i="5"/>
  <c r="T345" i="5"/>
  <c r="S345" i="5"/>
  <c r="R345" i="5"/>
  <c r="Q345" i="5"/>
  <c r="P345" i="5"/>
  <c r="O345" i="5"/>
  <c r="N345" i="5"/>
  <c r="M345" i="5"/>
  <c r="L345" i="5"/>
  <c r="K345" i="5"/>
  <c r="J345" i="5"/>
  <c r="I345" i="5"/>
  <c r="H345" i="5"/>
  <c r="G345" i="5"/>
  <c r="F345" i="5"/>
  <c r="E345" i="5"/>
  <c r="D345" i="5"/>
  <c r="C345" i="5"/>
  <c r="A345" i="5"/>
  <c r="Y344" i="5"/>
  <c r="X344" i="5"/>
  <c r="W344" i="5"/>
  <c r="V344" i="5"/>
  <c r="U344" i="5"/>
  <c r="T344" i="5"/>
  <c r="S344" i="5"/>
  <c r="R344" i="5"/>
  <c r="Q344" i="5"/>
  <c r="P344" i="5"/>
  <c r="O344" i="5"/>
  <c r="N344" i="5"/>
  <c r="M344" i="5"/>
  <c r="L344" i="5"/>
  <c r="K344" i="5"/>
  <c r="J344" i="5"/>
  <c r="I344" i="5"/>
  <c r="H344" i="5"/>
  <c r="G344" i="5"/>
  <c r="F344" i="5"/>
  <c r="E344" i="5"/>
  <c r="D344" i="5"/>
  <c r="C344" i="5"/>
  <c r="A344" i="5"/>
  <c r="Y343" i="5"/>
  <c r="X343" i="5"/>
  <c r="W343" i="5"/>
  <c r="V343" i="5"/>
  <c r="U343" i="5"/>
  <c r="T343" i="5"/>
  <c r="S343" i="5"/>
  <c r="R343" i="5"/>
  <c r="Q343" i="5"/>
  <c r="P343" i="5"/>
  <c r="O343" i="5"/>
  <c r="N343" i="5"/>
  <c r="M343" i="5"/>
  <c r="L343" i="5"/>
  <c r="K343" i="5"/>
  <c r="J343" i="5"/>
  <c r="I343" i="5"/>
  <c r="H343" i="5"/>
  <c r="G343" i="5"/>
  <c r="F343" i="5"/>
  <c r="E343" i="5"/>
  <c r="D343" i="5"/>
  <c r="C343" i="5"/>
  <c r="A343" i="5"/>
  <c r="Y342" i="5"/>
  <c r="X342" i="5"/>
  <c r="W342" i="5"/>
  <c r="V342" i="5"/>
  <c r="U342" i="5"/>
  <c r="T342" i="5"/>
  <c r="S342" i="5"/>
  <c r="R342" i="5"/>
  <c r="Q342" i="5"/>
  <c r="P342" i="5"/>
  <c r="O342" i="5"/>
  <c r="N342" i="5"/>
  <c r="M342" i="5"/>
  <c r="L342" i="5"/>
  <c r="K342" i="5"/>
  <c r="J342" i="5"/>
  <c r="I342" i="5"/>
  <c r="H342" i="5"/>
  <c r="G342" i="5"/>
  <c r="F342" i="5"/>
  <c r="E342" i="5"/>
  <c r="D342" i="5"/>
  <c r="C342" i="5"/>
  <c r="A342" i="5"/>
  <c r="Y341" i="5"/>
  <c r="X341" i="5"/>
  <c r="W341" i="5"/>
  <c r="V341" i="5"/>
  <c r="U341" i="5"/>
  <c r="T341" i="5"/>
  <c r="S341" i="5"/>
  <c r="R341" i="5"/>
  <c r="Q341" i="5"/>
  <c r="P341" i="5"/>
  <c r="O341" i="5"/>
  <c r="N341" i="5"/>
  <c r="M341" i="5"/>
  <c r="L341" i="5"/>
  <c r="K341" i="5"/>
  <c r="J341" i="5"/>
  <c r="I341" i="5"/>
  <c r="H341" i="5"/>
  <c r="G341" i="5"/>
  <c r="F341" i="5"/>
  <c r="E341" i="5"/>
  <c r="D341" i="5"/>
  <c r="C341" i="5"/>
  <c r="A341" i="5"/>
  <c r="Y340" i="5"/>
  <c r="X340" i="5"/>
  <c r="W340" i="5"/>
  <c r="V340" i="5"/>
  <c r="U340" i="5"/>
  <c r="T340" i="5"/>
  <c r="S340" i="5"/>
  <c r="R340" i="5"/>
  <c r="Q340" i="5"/>
  <c r="P340" i="5"/>
  <c r="O340" i="5"/>
  <c r="N340" i="5"/>
  <c r="M340" i="5"/>
  <c r="L340" i="5"/>
  <c r="K340" i="5"/>
  <c r="J340" i="5"/>
  <c r="I340" i="5"/>
  <c r="H340" i="5"/>
  <c r="G340" i="5"/>
  <c r="F340" i="5"/>
  <c r="E340" i="5"/>
  <c r="D340" i="5"/>
  <c r="C340" i="5"/>
  <c r="A340" i="5"/>
  <c r="Y339" i="5"/>
  <c r="X339" i="5"/>
  <c r="W339" i="5"/>
  <c r="V339" i="5"/>
  <c r="U339" i="5"/>
  <c r="T339" i="5"/>
  <c r="S339" i="5"/>
  <c r="R339" i="5"/>
  <c r="Q339" i="5"/>
  <c r="P339" i="5"/>
  <c r="O339" i="5"/>
  <c r="N339" i="5"/>
  <c r="M339" i="5"/>
  <c r="L339" i="5"/>
  <c r="K339" i="5"/>
  <c r="J339" i="5"/>
  <c r="I339" i="5"/>
  <c r="H339" i="5"/>
  <c r="G339" i="5"/>
  <c r="F339" i="5"/>
  <c r="E339" i="5"/>
  <c r="D339" i="5"/>
  <c r="C339" i="5"/>
  <c r="B339" i="5"/>
  <c r="A339" i="5"/>
  <c r="Y338" i="5"/>
  <c r="X338" i="5"/>
  <c r="W338" i="5"/>
  <c r="V338" i="5"/>
  <c r="U338" i="5"/>
  <c r="T338" i="5"/>
  <c r="S338" i="5"/>
  <c r="R338" i="5"/>
  <c r="Q338" i="5"/>
  <c r="P338" i="5"/>
  <c r="O338" i="5"/>
  <c r="N338" i="5"/>
  <c r="M338" i="5"/>
  <c r="L338" i="5"/>
  <c r="K338" i="5"/>
  <c r="J338" i="5"/>
  <c r="I338" i="5"/>
  <c r="H338" i="5"/>
  <c r="G338" i="5"/>
  <c r="F338" i="5"/>
  <c r="E338" i="5"/>
  <c r="D338" i="5"/>
  <c r="C338" i="5"/>
  <c r="Y337" i="5"/>
  <c r="X337" i="5"/>
  <c r="W337" i="5"/>
  <c r="V337" i="5"/>
  <c r="U337" i="5"/>
  <c r="T337" i="5"/>
  <c r="S337" i="5"/>
  <c r="R337" i="5"/>
  <c r="Q337" i="5"/>
  <c r="P337" i="5"/>
  <c r="O337" i="5"/>
  <c r="N337" i="5"/>
  <c r="M337" i="5"/>
  <c r="L337" i="5"/>
  <c r="K337" i="5"/>
  <c r="J337" i="5"/>
  <c r="I337" i="5"/>
  <c r="H337" i="5"/>
  <c r="G337" i="5"/>
  <c r="F337" i="5"/>
  <c r="E337" i="5"/>
  <c r="D337" i="5"/>
  <c r="C337" i="5"/>
  <c r="A337" i="5"/>
  <c r="E336" i="5"/>
  <c r="D336" i="5"/>
  <c r="C336" i="5"/>
  <c r="E335" i="5"/>
  <c r="D335" i="5"/>
  <c r="C335" i="5"/>
  <c r="Y332" i="5"/>
  <c r="W19" i="5" s="1"/>
  <c r="X332" i="5"/>
  <c r="V19" i="5" s="1"/>
  <c r="V332" i="5"/>
  <c r="T19" i="5" s="1"/>
  <c r="T332" i="5"/>
  <c r="R19" i="5" s="1"/>
  <c r="R332" i="5"/>
  <c r="P19" i="5" s="1"/>
  <c r="Q332" i="5"/>
  <c r="O19" i="5" s="1"/>
  <c r="P332" i="5"/>
  <c r="N19" i="5" s="1"/>
  <c r="N332" i="5"/>
  <c r="L19" i="5" s="1"/>
  <c r="L332" i="5"/>
  <c r="J19" i="5" s="1"/>
  <c r="J332" i="5"/>
  <c r="H19" i="5" s="1"/>
  <c r="H332" i="5"/>
  <c r="F19" i="5" s="1"/>
  <c r="F332" i="5"/>
  <c r="D19" i="5" s="1"/>
  <c r="D332" i="5"/>
  <c r="B19" i="5" s="1"/>
  <c r="B332" i="5"/>
  <c r="X331" i="5"/>
  <c r="V331" i="5"/>
  <c r="T331" i="5"/>
  <c r="R331" i="5"/>
  <c r="P331" i="5"/>
  <c r="N331" i="5"/>
  <c r="L331" i="5"/>
  <c r="J331" i="5"/>
  <c r="H331" i="5"/>
  <c r="F331" i="5"/>
  <c r="D331" i="5"/>
  <c r="B331" i="5"/>
  <c r="Y330" i="5"/>
  <c r="X330" i="5"/>
  <c r="W330" i="5"/>
  <c r="V330" i="5"/>
  <c r="U330" i="5"/>
  <c r="T330" i="5"/>
  <c r="S330" i="5"/>
  <c r="R330" i="5"/>
  <c r="Q330" i="5"/>
  <c r="P330" i="5"/>
  <c r="O330" i="5"/>
  <c r="N330" i="5"/>
  <c r="M330" i="5"/>
  <c r="L330" i="5"/>
  <c r="K330" i="5"/>
  <c r="J330" i="5"/>
  <c r="I330" i="5"/>
  <c r="H330" i="5"/>
  <c r="G330" i="5"/>
  <c r="F330" i="5"/>
  <c r="E330" i="5"/>
  <c r="D330" i="5"/>
  <c r="C330" i="5"/>
  <c r="B330" i="5"/>
  <c r="Y329" i="5"/>
  <c r="X329" i="5"/>
  <c r="W329" i="5"/>
  <c r="V329" i="5"/>
  <c r="U329" i="5"/>
  <c r="T329" i="5"/>
  <c r="S329" i="5"/>
  <c r="R329" i="5"/>
  <c r="Q329" i="5"/>
  <c r="P329" i="5"/>
  <c r="O329" i="5"/>
  <c r="N329" i="5"/>
  <c r="M329" i="5"/>
  <c r="L329" i="5"/>
  <c r="K329" i="5"/>
  <c r="J329" i="5"/>
  <c r="I329" i="5"/>
  <c r="H329" i="5"/>
  <c r="G329" i="5"/>
  <c r="F329" i="5"/>
  <c r="E329" i="5"/>
  <c r="D329" i="5"/>
  <c r="C329" i="5"/>
  <c r="A329" i="5"/>
  <c r="Y328" i="5"/>
  <c r="X328" i="5"/>
  <c r="W328" i="5"/>
  <c r="V328" i="5"/>
  <c r="U328" i="5"/>
  <c r="T328" i="5"/>
  <c r="S328" i="5"/>
  <c r="R328" i="5"/>
  <c r="Q328" i="5"/>
  <c r="P328" i="5"/>
  <c r="O328" i="5"/>
  <c r="N328" i="5"/>
  <c r="M328" i="5"/>
  <c r="L328" i="5"/>
  <c r="K328" i="5"/>
  <c r="J328" i="5"/>
  <c r="I328" i="5"/>
  <c r="H328" i="5"/>
  <c r="G328" i="5"/>
  <c r="F328" i="5"/>
  <c r="E328" i="5"/>
  <c r="D328" i="5"/>
  <c r="C328" i="5"/>
  <c r="A328" i="5"/>
  <c r="Y327" i="5"/>
  <c r="X327" i="5"/>
  <c r="W327" i="5"/>
  <c r="V327" i="5"/>
  <c r="U327" i="5"/>
  <c r="T327" i="5"/>
  <c r="S327" i="5"/>
  <c r="R327" i="5"/>
  <c r="Q327" i="5"/>
  <c r="P327" i="5"/>
  <c r="O327" i="5"/>
  <c r="N327" i="5"/>
  <c r="M327" i="5"/>
  <c r="L327" i="5"/>
  <c r="K327" i="5"/>
  <c r="J327" i="5"/>
  <c r="I327" i="5"/>
  <c r="H327" i="5"/>
  <c r="G327" i="5"/>
  <c r="F327" i="5"/>
  <c r="E327" i="5"/>
  <c r="D327" i="5"/>
  <c r="C327" i="5"/>
  <c r="A327" i="5"/>
  <c r="Y326" i="5"/>
  <c r="X326" i="5"/>
  <c r="W326" i="5"/>
  <c r="V326" i="5"/>
  <c r="U326" i="5"/>
  <c r="T326" i="5"/>
  <c r="S326" i="5"/>
  <c r="R326" i="5"/>
  <c r="Q326" i="5"/>
  <c r="P326" i="5"/>
  <c r="O326" i="5"/>
  <c r="N326" i="5"/>
  <c r="M326" i="5"/>
  <c r="L326" i="5"/>
  <c r="K326" i="5"/>
  <c r="J326" i="5"/>
  <c r="I326" i="5"/>
  <c r="H326" i="5"/>
  <c r="G326" i="5"/>
  <c r="F326" i="5"/>
  <c r="E326" i="5"/>
  <c r="D326" i="5"/>
  <c r="C326" i="5"/>
  <c r="A326" i="5"/>
  <c r="Y325" i="5"/>
  <c r="X325" i="5"/>
  <c r="W325" i="5"/>
  <c r="V325" i="5"/>
  <c r="U325" i="5"/>
  <c r="T325" i="5"/>
  <c r="S325" i="5"/>
  <c r="R325" i="5"/>
  <c r="Q325" i="5"/>
  <c r="P325" i="5"/>
  <c r="O325" i="5"/>
  <c r="N325" i="5"/>
  <c r="M325" i="5"/>
  <c r="L325" i="5"/>
  <c r="K325" i="5"/>
  <c r="J325" i="5"/>
  <c r="I325" i="5"/>
  <c r="H325" i="5"/>
  <c r="G325" i="5"/>
  <c r="F325" i="5"/>
  <c r="E325" i="5"/>
  <c r="D325" i="5"/>
  <c r="C325" i="5"/>
  <c r="A325" i="5"/>
  <c r="Y324" i="5"/>
  <c r="X324" i="5"/>
  <c r="W324" i="5"/>
  <c r="V324" i="5"/>
  <c r="U324" i="5"/>
  <c r="T324" i="5"/>
  <c r="S324" i="5"/>
  <c r="R324" i="5"/>
  <c r="Q324" i="5"/>
  <c r="P324" i="5"/>
  <c r="O324" i="5"/>
  <c r="N324" i="5"/>
  <c r="M324" i="5"/>
  <c r="L324" i="5"/>
  <c r="K324" i="5"/>
  <c r="J324" i="5"/>
  <c r="I324" i="5"/>
  <c r="H324" i="5"/>
  <c r="G324" i="5"/>
  <c r="F324" i="5"/>
  <c r="E324" i="5"/>
  <c r="D324" i="5"/>
  <c r="C324" i="5"/>
  <c r="B324" i="5"/>
  <c r="A324" i="5"/>
  <c r="Y323" i="5"/>
  <c r="X323" i="5"/>
  <c r="W323" i="5"/>
  <c r="V323" i="5"/>
  <c r="U323" i="5"/>
  <c r="T323" i="5"/>
  <c r="S323" i="5"/>
  <c r="R323" i="5"/>
  <c r="Q323" i="5"/>
  <c r="P323" i="5"/>
  <c r="O323" i="5"/>
  <c r="N323" i="5"/>
  <c r="M323" i="5"/>
  <c r="L323" i="5"/>
  <c r="K323" i="5"/>
  <c r="J323" i="5"/>
  <c r="I323" i="5"/>
  <c r="H323" i="5"/>
  <c r="G323" i="5"/>
  <c r="F323" i="5"/>
  <c r="E323" i="5"/>
  <c r="D323" i="5"/>
  <c r="C323" i="5"/>
  <c r="A323" i="5"/>
  <c r="E322" i="5"/>
  <c r="D322" i="5"/>
  <c r="C322" i="5"/>
  <c r="E321" i="5"/>
  <c r="D321" i="5"/>
  <c r="C321" i="5"/>
  <c r="AA317" i="5"/>
  <c r="Y317" i="5"/>
  <c r="X317" i="5"/>
  <c r="V317" i="5"/>
  <c r="T317" i="5"/>
  <c r="R317" i="5"/>
  <c r="Q317" i="5"/>
  <c r="P317" i="5"/>
  <c r="N317" i="5"/>
  <c r="L317" i="5"/>
  <c r="J317" i="5"/>
  <c r="H317" i="5"/>
  <c r="F317" i="5"/>
  <c r="D317" i="5"/>
  <c r="B317" i="5"/>
  <c r="AA316" i="5"/>
  <c r="Y316" i="5"/>
  <c r="X316" i="5"/>
  <c r="W316" i="5"/>
  <c r="V316" i="5"/>
  <c r="U316" i="5"/>
  <c r="T316" i="5"/>
  <c r="S316" i="5"/>
  <c r="R316" i="5"/>
  <c r="Q316" i="5"/>
  <c r="P316" i="5"/>
  <c r="O316" i="5"/>
  <c r="N316" i="5"/>
  <c r="M316" i="5"/>
  <c r="L316" i="5"/>
  <c r="K316" i="5"/>
  <c r="J316" i="5"/>
  <c r="I316" i="5"/>
  <c r="H316" i="5"/>
  <c r="G316" i="5"/>
  <c r="F316" i="5"/>
  <c r="D316" i="5"/>
  <c r="B316" i="5"/>
  <c r="AA315" i="5"/>
  <c r="Y315" i="5"/>
  <c r="X315" i="5"/>
  <c r="W315" i="5"/>
  <c r="V315" i="5"/>
  <c r="U315" i="5"/>
  <c r="T315" i="5"/>
  <c r="S315" i="5"/>
  <c r="R315" i="5"/>
  <c r="Q315" i="5"/>
  <c r="P315" i="5"/>
  <c r="O315" i="5"/>
  <c r="N315" i="5"/>
  <c r="M315" i="5"/>
  <c r="L315" i="5"/>
  <c r="K315" i="5"/>
  <c r="J315" i="5"/>
  <c r="I315" i="5"/>
  <c r="H315" i="5"/>
  <c r="G315" i="5"/>
  <c r="F315" i="5"/>
  <c r="E315" i="5"/>
  <c r="D315" i="5"/>
  <c r="C315" i="5"/>
  <c r="B315" i="5"/>
  <c r="AA314" i="5"/>
  <c r="Y314" i="5"/>
  <c r="X314" i="5"/>
  <c r="W314" i="5"/>
  <c r="V314" i="5"/>
  <c r="U314" i="5"/>
  <c r="T314" i="5"/>
  <c r="S314" i="5"/>
  <c r="R314" i="5"/>
  <c r="Q314" i="5"/>
  <c r="P314" i="5"/>
  <c r="O314" i="5"/>
  <c r="N314" i="5"/>
  <c r="M314" i="5"/>
  <c r="L314" i="5"/>
  <c r="K314" i="5"/>
  <c r="J314" i="5"/>
  <c r="I314" i="5"/>
  <c r="H314" i="5"/>
  <c r="G314" i="5"/>
  <c r="F314" i="5"/>
  <c r="E314" i="5"/>
  <c r="D314" i="5"/>
  <c r="C314" i="5"/>
  <c r="A314" i="5"/>
  <c r="AA313" i="5"/>
  <c r="Y313" i="5"/>
  <c r="X313" i="5"/>
  <c r="W313" i="5"/>
  <c r="V313" i="5"/>
  <c r="U313" i="5"/>
  <c r="T313" i="5"/>
  <c r="S313" i="5"/>
  <c r="R313" i="5"/>
  <c r="Q313" i="5"/>
  <c r="P313" i="5"/>
  <c r="O313" i="5"/>
  <c r="N313" i="5"/>
  <c r="M313" i="5"/>
  <c r="L313" i="5"/>
  <c r="K313" i="5"/>
  <c r="J313" i="5"/>
  <c r="I313" i="5"/>
  <c r="H313" i="5"/>
  <c r="G313" i="5"/>
  <c r="F313" i="5"/>
  <c r="E313" i="5"/>
  <c r="D313" i="5"/>
  <c r="C313" i="5"/>
  <c r="A313" i="5"/>
  <c r="AA312" i="5"/>
  <c r="Y312" i="5"/>
  <c r="X312" i="5"/>
  <c r="W312" i="5"/>
  <c r="V312" i="5"/>
  <c r="U312" i="5"/>
  <c r="T312" i="5"/>
  <c r="S312" i="5"/>
  <c r="R312" i="5"/>
  <c r="Q312" i="5"/>
  <c r="P312" i="5"/>
  <c r="O312" i="5"/>
  <c r="N312" i="5"/>
  <c r="M312" i="5"/>
  <c r="L312" i="5"/>
  <c r="K312" i="5"/>
  <c r="J312" i="5"/>
  <c r="I312" i="5"/>
  <c r="H312" i="5"/>
  <c r="G312" i="5"/>
  <c r="F312" i="5"/>
  <c r="E312" i="5"/>
  <c r="D312" i="5"/>
  <c r="C312" i="5"/>
  <c r="A312" i="5"/>
  <c r="AA311" i="5"/>
  <c r="Y311" i="5"/>
  <c r="X311" i="5"/>
  <c r="W311" i="5"/>
  <c r="V311" i="5"/>
  <c r="U311" i="5"/>
  <c r="T311" i="5"/>
  <c r="S311" i="5"/>
  <c r="R311" i="5"/>
  <c r="Q311" i="5"/>
  <c r="P311" i="5"/>
  <c r="O311" i="5"/>
  <c r="N311" i="5"/>
  <c r="M311" i="5"/>
  <c r="L311" i="5"/>
  <c r="K311" i="5"/>
  <c r="J311" i="5"/>
  <c r="I311" i="5"/>
  <c r="H311" i="5"/>
  <c r="G311" i="5"/>
  <c r="F311" i="5"/>
  <c r="E311" i="5"/>
  <c r="D311" i="5"/>
  <c r="C311" i="5"/>
  <c r="A311" i="5"/>
  <c r="AA310" i="5"/>
  <c r="Y310" i="5"/>
  <c r="X310" i="5"/>
  <c r="W310" i="5"/>
  <c r="V310" i="5"/>
  <c r="U310" i="5"/>
  <c r="T310" i="5"/>
  <c r="S310" i="5"/>
  <c r="R310" i="5"/>
  <c r="Q310" i="5"/>
  <c r="P310" i="5"/>
  <c r="O310" i="5"/>
  <c r="N310" i="5"/>
  <c r="M310" i="5"/>
  <c r="L310" i="5"/>
  <c r="K310" i="5"/>
  <c r="J310" i="5"/>
  <c r="I310" i="5"/>
  <c r="H310" i="5"/>
  <c r="G310" i="5"/>
  <c r="F310" i="5"/>
  <c r="E310" i="5"/>
  <c r="D310" i="5"/>
  <c r="C310" i="5"/>
  <c r="A310" i="5"/>
  <c r="B309" i="5"/>
  <c r="A309" i="5"/>
  <c r="AA308" i="5"/>
  <c r="Y308" i="5"/>
  <c r="X308" i="5"/>
  <c r="W308" i="5"/>
  <c r="V308" i="5"/>
  <c r="U308" i="5"/>
  <c r="T308" i="5"/>
  <c r="S308" i="5"/>
  <c r="R308" i="5"/>
  <c r="Q308" i="5"/>
  <c r="P308" i="5"/>
  <c r="O308" i="5"/>
  <c r="N308" i="5"/>
  <c r="M308" i="5"/>
  <c r="L308" i="5"/>
  <c r="K308" i="5"/>
  <c r="J308" i="5"/>
  <c r="I308" i="5"/>
  <c r="H308" i="5"/>
  <c r="G308" i="5"/>
  <c r="F308" i="5"/>
  <c r="E308" i="5"/>
  <c r="D308" i="5"/>
  <c r="C308" i="5"/>
  <c r="AA307" i="5"/>
  <c r="Y307" i="5"/>
  <c r="X307" i="5"/>
  <c r="W307" i="5"/>
  <c r="V307" i="5"/>
  <c r="U307" i="5"/>
  <c r="T307" i="5"/>
  <c r="S307" i="5"/>
  <c r="R307" i="5"/>
  <c r="Q307" i="5"/>
  <c r="P307" i="5"/>
  <c r="O307" i="5"/>
  <c r="N307" i="5"/>
  <c r="M307" i="5"/>
  <c r="L307" i="5"/>
  <c r="K307" i="5"/>
  <c r="J307" i="5"/>
  <c r="I307" i="5"/>
  <c r="H307" i="5"/>
  <c r="G307" i="5"/>
  <c r="F307" i="5"/>
  <c r="E307" i="5"/>
  <c r="D307" i="5"/>
  <c r="C307" i="5"/>
  <c r="A307" i="5"/>
  <c r="E306" i="5"/>
  <c r="D306" i="5"/>
  <c r="C306" i="5"/>
  <c r="E305" i="5"/>
  <c r="D305" i="5"/>
  <c r="C305" i="5"/>
  <c r="AA302" i="5"/>
  <c r="Y17" i="5" s="1"/>
  <c r="X17" i="5"/>
  <c r="Y302" i="5"/>
  <c r="W17" i="5" s="1"/>
  <c r="X302" i="5"/>
  <c r="V17" i="5" s="1"/>
  <c r="V302" i="5"/>
  <c r="T17" i="5" s="1"/>
  <c r="T302" i="5"/>
  <c r="R17" i="5" s="1"/>
  <c r="R302" i="5"/>
  <c r="P17" i="5" s="1"/>
  <c r="Q302" i="5"/>
  <c r="O17" i="5" s="1"/>
  <c r="P302" i="5"/>
  <c r="N17" i="5" s="1"/>
  <c r="N302" i="5"/>
  <c r="L17" i="5" s="1"/>
  <c r="L302" i="5"/>
  <c r="J17" i="5" s="1"/>
  <c r="J302" i="5"/>
  <c r="H17" i="5" s="1"/>
  <c r="H302" i="5"/>
  <c r="F17" i="5" s="1"/>
  <c r="F302" i="5"/>
  <c r="D17" i="5" s="1"/>
  <c r="D302" i="5"/>
  <c r="B17" i="5" s="1"/>
  <c r="B302" i="5"/>
  <c r="AA301" i="5"/>
  <c r="Y301" i="5"/>
  <c r="X301" i="5"/>
  <c r="W301" i="5"/>
  <c r="V301" i="5"/>
  <c r="U301" i="5"/>
  <c r="T301" i="5"/>
  <c r="S301" i="5"/>
  <c r="R301" i="5"/>
  <c r="Q301" i="5"/>
  <c r="P301" i="5"/>
  <c r="O301" i="5"/>
  <c r="N301" i="5"/>
  <c r="M301" i="5"/>
  <c r="L301" i="5"/>
  <c r="K301" i="5"/>
  <c r="J301" i="5"/>
  <c r="I301" i="5"/>
  <c r="H301" i="5"/>
  <c r="G301" i="5"/>
  <c r="F301" i="5"/>
  <c r="E301" i="5"/>
  <c r="D301" i="5"/>
  <c r="C301" i="5"/>
  <c r="B301" i="5"/>
  <c r="AA300" i="5"/>
  <c r="Y300" i="5"/>
  <c r="X300" i="5"/>
  <c r="W300" i="5"/>
  <c r="V300" i="5"/>
  <c r="U300" i="5"/>
  <c r="T300" i="5"/>
  <c r="S300" i="5"/>
  <c r="R300" i="5"/>
  <c r="Q300" i="5"/>
  <c r="P300" i="5"/>
  <c r="O300" i="5"/>
  <c r="N300" i="5"/>
  <c r="M300" i="5"/>
  <c r="L300" i="5"/>
  <c r="K300" i="5"/>
  <c r="J300" i="5"/>
  <c r="I300" i="5"/>
  <c r="H300" i="5"/>
  <c r="G300" i="5"/>
  <c r="F300" i="5"/>
  <c r="E300" i="5"/>
  <c r="D300" i="5"/>
  <c r="C300" i="5"/>
  <c r="B300" i="5"/>
  <c r="AA299" i="5"/>
  <c r="Y299" i="5"/>
  <c r="X299" i="5"/>
  <c r="W299" i="5"/>
  <c r="V299" i="5"/>
  <c r="U299" i="5"/>
  <c r="T299" i="5"/>
  <c r="S299" i="5"/>
  <c r="R299" i="5"/>
  <c r="Q299" i="5"/>
  <c r="P299" i="5"/>
  <c r="O299" i="5"/>
  <c r="N299" i="5"/>
  <c r="M299" i="5"/>
  <c r="L299" i="5"/>
  <c r="K299" i="5"/>
  <c r="J299" i="5"/>
  <c r="I299" i="5"/>
  <c r="H299" i="5"/>
  <c r="G299" i="5"/>
  <c r="F299" i="5"/>
  <c r="E299" i="5"/>
  <c r="D299" i="5"/>
  <c r="C299" i="5"/>
  <c r="A299" i="5"/>
  <c r="AA298" i="5"/>
  <c r="Y298" i="5"/>
  <c r="X298" i="5"/>
  <c r="W298" i="5"/>
  <c r="V298" i="5"/>
  <c r="U298" i="5"/>
  <c r="T298" i="5"/>
  <c r="S298" i="5"/>
  <c r="R298" i="5"/>
  <c r="Q298" i="5"/>
  <c r="P298" i="5"/>
  <c r="O298" i="5"/>
  <c r="N298" i="5"/>
  <c r="M298" i="5"/>
  <c r="L298" i="5"/>
  <c r="K298" i="5"/>
  <c r="J298" i="5"/>
  <c r="I298" i="5"/>
  <c r="H298" i="5"/>
  <c r="G298" i="5"/>
  <c r="F298" i="5"/>
  <c r="E298" i="5"/>
  <c r="D298" i="5"/>
  <c r="C298" i="5"/>
  <c r="A298" i="5"/>
  <c r="AA297" i="5"/>
  <c r="Y297" i="5"/>
  <c r="X297" i="5"/>
  <c r="W297" i="5"/>
  <c r="V297" i="5"/>
  <c r="U297" i="5"/>
  <c r="T297" i="5"/>
  <c r="S297" i="5"/>
  <c r="R297" i="5"/>
  <c r="Q297" i="5"/>
  <c r="P297" i="5"/>
  <c r="O297" i="5"/>
  <c r="N297" i="5"/>
  <c r="M297" i="5"/>
  <c r="L297" i="5"/>
  <c r="K297" i="5"/>
  <c r="J297" i="5"/>
  <c r="I297" i="5"/>
  <c r="H297" i="5"/>
  <c r="G297" i="5"/>
  <c r="F297" i="5"/>
  <c r="E297" i="5"/>
  <c r="D297" i="5"/>
  <c r="C297" i="5"/>
  <c r="A297" i="5"/>
  <c r="AA296" i="5"/>
  <c r="Y296" i="5"/>
  <c r="X296" i="5"/>
  <c r="W296" i="5"/>
  <c r="V296" i="5"/>
  <c r="U296" i="5"/>
  <c r="T296" i="5"/>
  <c r="S296" i="5"/>
  <c r="R296" i="5"/>
  <c r="Q296" i="5"/>
  <c r="P296" i="5"/>
  <c r="O296" i="5"/>
  <c r="N296" i="5"/>
  <c r="M296" i="5"/>
  <c r="L296" i="5"/>
  <c r="K296" i="5"/>
  <c r="J296" i="5"/>
  <c r="I296" i="5"/>
  <c r="H296" i="5"/>
  <c r="G296" i="5"/>
  <c r="F296" i="5"/>
  <c r="E296" i="5"/>
  <c r="D296" i="5"/>
  <c r="C296" i="5"/>
  <c r="A296" i="5"/>
  <c r="AA295" i="5"/>
  <c r="Y295" i="5"/>
  <c r="X295" i="5"/>
  <c r="W295" i="5"/>
  <c r="V295" i="5"/>
  <c r="U295" i="5"/>
  <c r="T295" i="5"/>
  <c r="S295" i="5"/>
  <c r="R295" i="5"/>
  <c r="Q295" i="5"/>
  <c r="P295" i="5"/>
  <c r="O295" i="5"/>
  <c r="N295" i="5"/>
  <c r="M295" i="5"/>
  <c r="L295" i="5"/>
  <c r="K295" i="5"/>
  <c r="J295" i="5"/>
  <c r="I295" i="5"/>
  <c r="H295" i="5"/>
  <c r="G295" i="5"/>
  <c r="F295" i="5"/>
  <c r="E295" i="5"/>
  <c r="D295" i="5"/>
  <c r="C295" i="5"/>
  <c r="A295" i="5"/>
  <c r="AA294" i="5"/>
  <c r="Y294" i="5"/>
  <c r="X294" i="5"/>
  <c r="W294" i="5"/>
  <c r="V294" i="5"/>
  <c r="U294" i="5"/>
  <c r="T294" i="5"/>
  <c r="S294" i="5"/>
  <c r="R294" i="5"/>
  <c r="Q294" i="5"/>
  <c r="P294" i="5"/>
  <c r="O294" i="5"/>
  <c r="N294" i="5"/>
  <c r="M294" i="5"/>
  <c r="L294" i="5"/>
  <c r="K294" i="5"/>
  <c r="J294" i="5"/>
  <c r="I294" i="5"/>
  <c r="H294" i="5"/>
  <c r="G294" i="5"/>
  <c r="F294" i="5"/>
  <c r="E294" i="5"/>
  <c r="D294" i="5"/>
  <c r="C294" i="5"/>
  <c r="B294" i="5"/>
  <c r="A294" i="5"/>
  <c r="AA293" i="5"/>
  <c r="Y293" i="5"/>
  <c r="X293" i="5"/>
  <c r="W293" i="5"/>
  <c r="V293" i="5"/>
  <c r="U293" i="5"/>
  <c r="T293" i="5"/>
  <c r="S293" i="5"/>
  <c r="R293" i="5"/>
  <c r="Q293" i="5"/>
  <c r="P293" i="5"/>
  <c r="O293" i="5"/>
  <c r="N293" i="5"/>
  <c r="M293" i="5"/>
  <c r="L293" i="5"/>
  <c r="K293" i="5"/>
  <c r="J293" i="5"/>
  <c r="I293" i="5"/>
  <c r="H293" i="5"/>
  <c r="G293" i="5"/>
  <c r="F293" i="5"/>
  <c r="E293" i="5"/>
  <c r="D293" i="5"/>
  <c r="C293" i="5"/>
  <c r="AA292" i="5"/>
  <c r="Y292" i="5"/>
  <c r="X292" i="5"/>
  <c r="W292" i="5"/>
  <c r="V292" i="5"/>
  <c r="U292" i="5"/>
  <c r="T292" i="5"/>
  <c r="S292" i="5"/>
  <c r="R292" i="5"/>
  <c r="Q292" i="5"/>
  <c r="P292" i="5"/>
  <c r="O292" i="5"/>
  <c r="N292" i="5"/>
  <c r="M292" i="5"/>
  <c r="L292" i="5"/>
  <c r="K292" i="5"/>
  <c r="J292" i="5"/>
  <c r="I292" i="5"/>
  <c r="H292" i="5"/>
  <c r="G292" i="5"/>
  <c r="F292" i="5"/>
  <c r="E292" i="5"/>
  <c r="D292" i="5"/>
  <c r="C292" i="5"/>
  <c r="A292" i="5"/>
  <c r="E291" i="5"/>
  <c r="D291" i="5"/>
  <c r="C291" i="5"/>
  <c r="E290" i="5"/>
  <c r="D290" i="5"/>
  <c r="C290" i="5"/>
  <c r="AA287" i="5"/>
  <c r="Y16" i="5" s="1"/>
  <c r="X16" i="5"/>
  <c r="V287" i="5"/>
  <c r="T16" i="5" s="1"/>
  <c r="T287" i="5"/>
  <c r="R16" i="5" s="1"/>
  <c r="R287" i="5"/>
  <c r="P16" i="5" s="1"/>
  <c r="Q287" i="5"/>
  <c r="O16" i="5" s="1"/>
  <c r="P287" i="5"/>
  <c r="N16" i="5" s="1"/>
  <c r="N287" i="5"/>
  <c r="L16" i="5" s="1"/>
  <c r="L287" i="5"/>
  <c r="J16" i="5" s="1"/>
  <c r="J287" i="5"/>
  <c r="H16" i="5" s="1"/>
  <c r="H287" i="5"/>
  <c r="F16" i="5" s="1"/>
  <c r="F287" i="5"/>
  <c r="D16" i="5" s="1"/>
  <c r="D287" i="5"/>
  <c r="B16" i="5" s="1"/>
  <c r="B287" i="5"/>
  <c r="AA286" i="5"/>
  <c r="Y286" i="5"/>
  <c r="X286" i="5"/>
  <c r="W286" i="5"/>
  <c r="V286" i="5"/>
  <c r="U286" i="5"/>
  <c r="T286" i="5"/>
  <c r="S286" i="5"/>
  <c r="R286" i="5"/>
  <c r="Q286" i="5"/>
  <c r="P286" i="5"/>
  <c r="O286" i="5"/>
  <c r="N286" i="5"/>
  <c r="M286" i="5"/>
  <c r="L286" i="5"/>
  <c r="K286" i="5"/>
  <c r="J286" i="5"/>
  <c r="I286" i="5"/>
  <c r="H286" i="5"/>
  <c r="G286" i="5"/>
  <c r="F286" i="5"/>
  <c r="E286" i="5"/>
  <c r="D286" i="5"/>
  <c r="C286" i="5"/>
  <c r="B286" i="5"/>
  <c r="AA285" i="5"/>
  <c r="Y285" i="5"/>
  <c r="X285" i="5"/>
  <c r="W285" i="5"/>
  <c r="V285" i="5"/>
  <c r="U285" i="5"/>
  <c r="T285" i="5"/>
  <c r="S285" i="5"/>
  <c r="R285" i="5"/>
  <c r="Q285" i="5"/>
  <c r="P285" i="5"/>
  <c r="O285" i="5"/>
  <c r="N285" i="5"/>
  <c r="M285" i="5"/>
  <c r="L285" i="5"/>
  <c r="K285" i="5"/>
  <c r="J285" i="5"/>
  <c r="I285" i="5"/>
  <c r="H285" i="5"/>
  <c r="G285" i="5"/>
  <c r="F285" i="5"/>
  <c r="E285" i="5"/>
  <c r="D285" i="5"/>
  <c r="C285" i="5"/>
  <c r="B285" i="5"/>
  <c r="AA284" i="5"/>
  <c r="Y284" i="5"/>
  <c r="X284" i="5"/>
  <c r="W284" i="5"/>
  <c r="V284" i="5"/>
  <c r="U284" i="5"/>
  <c r="T284" i="5"/>
  <c r="S284" i="5"/>
  <c r="R284" i="5"/>
  <c r="Q284" i="5"/>
  <c r="P284" i="5"/>
  <c r="O284" i="5"/>
  <c r="N284" i="5"/>
  <c r="M284" i="5"/>
  <c r="L284" i="5"/>
  <c r="K284" i="5"/>
  <c r="J284" i="5"/>
  <c r="I284" i="5"/>
  <c r="H284" i="5"/>
  <c r="G284" i="5"/>
  <c r="F284" i="5"/>
  <c r="E284" i="5"/>
  <c r="D284" i="5"/>
  <c r="C284" i="5"/>
  <c r="A284" i="5"/>
  <c r="AA283" i="5"/>
  <c r="Y283" i="5"/>
  <c r="X283" i="5"/>
  <c r="W283" i="5"/>
  <c r="V283" i="5"/>
  <c r="U283" i="5"/>
  <c r="T283" i="5"/>
  <c r="S283" i="5"/>
  <c r="R283" i="5"/>
  <c r="Q283" i="5"/>
  <c r="P283" i="5"/>
  <c r="O283" i="5"/>
  <c r="N283" i="5"/>
  <c r="M283" i="5"/>
  <c r="L283" i="5"/>
  <c r="K283" i="5"/>
  <c r="J283" i="5"/>
  <c r="I283" i="5"/>
  <c r="H283" i="5"/>
  <c r="G283" i="5"/>
  <c r="F283" i="5"/>
  <c r="E283" i="5"/>
  <c r="D283" i="5"/>
  <c r="C283" i="5"/>
  <c r="A283" i="5"/>
  <c r="AA282" i="5"/>
  <c r="Y282" i="5"/>
  <c r="X282" i="5"/>
  <c r="W282" i="5"/>
  <c r="V282" i="5"/>
  <c r="U282" i="5"/>
  <c r="T282" i="5"/>
  <c r="S282" i="5"/>
  <c r="R282" i="5"/>
  <c r="Q282" i="5"/>
  <c r="P282" i="5"/>
  <c r="O282" i="5"/>
  <c r="N282" i="5"/>
  <c r="M282" i="5"/>
  <c r="L282" i="5"/>
  <c r="K282" i="5"/>
  <c r="J282" i="5"/>
  <c r="I282" i="5"/>
  <c r="H282" i="5"/>
  <c r="G282" i="5"/>
  <c r="F282" i="5"/>
  <c r="E282" i="5"/>
  <c r="D282" i="5"/>
  <c r="C282" i="5"/>
  <c r="A282" i="5"/>
  <c r="AA281" i="5"/>
  <c r="Y281" i="5"/>
  <c r="X281" i="5"/>
  <c r="W281" i="5"/>
  <c r="V281" i="5"/>
  <c r="U281" i="5"/>
  <c r="T281" i="5"/>
  <c r="S281" i="5"/>
  <c r="R281" i="5"/>
  <c r="Q281" i="5"/>
  <c r="P281" i="5"/>
  <c r="O281" i="5"/>
  <c r="N281" i="5"/>
  <c r="M281" i="5"/>
  <c r="L281" i="5"/>
  <c r="K281" i="5"/>
  <c r="J281" i="5"/>
  <c r="I281" i="5"/>
  <c r="H281" i="5"/>
  <c r="G281" i="5"/>
  <c r="F281" i="5"/>
  <c r="E281" i="5"/>
  <c r="D281" i="5"/>
  <c r="C281" i="5"/>
  <c r="A281" i="5"/>
  <c r="AA280" i="5"/>
  <c r="Y280" i="5"/>
  <c r="X280" i="5"/>
  <c r="W280" i="5"/>
  <c r="V280" i="5"/>
  <c r="U280" i="5"/>
  <c r="T280" i="5"/>
  <c r="S280" i="5"/>
  <c r="R280" i="5"/>
  <c r="Q280" i="5"/>
  <c r="P280" i="5"/>
  <c r="O280" i="5"/>
  <c r="N280" i="5"/>
  <c r="M280" i="5"/>
  <c r="L280" i="5"/>
  <c r="K280" i="5"/>
  <c r="J280" i="5"/>
  <c r="I280" i="5"/>
  <c r="H280" i="5"/>
  <c r="G280" i="5"/>
  <c r="F280" i="5"/>
  <c r="E280" i="5"/>
  <c r="D280" i="5"/>
  <c r="C280" i="5"/>
  <c r="A280" i="5"/>
  <c r="AA279" i="5"/>
  <c r="Y279" i="5"/>
  <c r="X279" i="5"/>
  <c r="W279" i="5"/>
  <c r="V279" i="5"/>
  <c r="U279" i="5"/>
  <c r="T279" i="5"/>
  <c r="S279" i="5"/>
  <c r="R279" i="5"/>
  <c r="Q279" i="5"/>
  <c r="P279" i="5"/>
  <c r="O279" i="5"/>
  <c r="N279" i="5"/>
  <c r="M279" i="5"/>
  <c r="L279" i="5"/>
  <c r="K279" i="5"/>
  <c r="J279" i="5"/>
  <c r="I279" i="5"/>
  <c r="H279" i="5"/>
  <c r="G279" i="5"/>
  <c r="F279" i="5"/>
  <c r="E279" i="5"/>
  <c r="D279" i="5"/>
  <c r="C279" i="5"/>
  <c r="A279" i="5"/>
  <c r="AA278" i="5"/>
  <c r="Y278" i="5"/>
  <c r="X278" i="5"/>
  <c r="W278" i="5"/>
  <c r="V278" i="5"/>
  <c r="U278" i="5"/>
  <c r="T278" i="5"/>
  <c r="S278" i="5"/>
  <c r="R278" i="5"/>
  <c r="Q278" i="5"/>
  <c r="P278" i="5"/>
  <c r="O278" i="5"/>
  <c r="N278" i="5"/>
  <c r="M278" i="5"/>
  <c r="L278" i="5"/>
  <c r="K278" i="5"/>
  <c r="J278" i="5"/>
  <c r="I278" i="5"/>
  <c r="H278" i="5"/>
  <c r="G278" i="5"/>
  <c r="F278" i="5"/>
  <c r="E278" i="5"/>
  <c r="D278" i="5"/>
  <c r="C278" i="5"/>
  <c r="B278" i="5"/>
  <c r="A278" i="5"/>
  <c r="AA277" i="5"/>
  <c r="Y277" i="5"/>
  <c r="X277" i="5"/>
  <c r="W277" i="5"/>
  <c r="V277" i="5"/>
  <c r="U277" i="5"/>
  <c r="T277" i="5"/>
  <c r="S277" i="5"/>
  <c r="R277" i="5"/>
  <c r="Q277" i="5"/>
  <c r="P277" i="5"/>
  <c r="O277" i="5"/>
  <c r="N277" i="5"/>
  <c r="M277" i="5"/>
  <c r="L277" i="5"/>
  <c r="K277" i="5"/>
  <c r="J277" i="5"/>
  <c r="I277" i="5"/>
  <c r="H277" i="5"/>
  <c r="G277" i="5"/>
  <c r="F277" i="5"/>
  <c r="E277" i="5"/>
  <c r="D277" i="5"/>
  <c r="C277" i="5"/>
  <c r="AA276" i="5"/>
  <c r="Y276" i="5"/>
  <c r="X276" i="5"/>
  <c r="W276" i="5"/>
  <c r="V276" i="5"/>
  <c r="U276" i="5"/>
  <c r="T276" i="5"/>
  <c r="S276" i="5"/>
  <c r="R276" i="5"/>
  <c r="Q276" i="5"/>
  <c r="P276" i="5"/>
  <c r="O276" i="5"/>
  <c r="N276" i="5"/>
  <c r="M276" i="5"/>
  <c r="L276" i="5"/>
  <c r="K276" i="5"/>
  <c r="J276" i="5"/>
  <c r="I276" i="5"/>
  <c r="H276" i="5"/>
  <c r="G276" i="5"/>
  <c r="F276" i="5"/>
  <c r="E276" i="5"/>
  <c r="D276" i="5"/>
  <c r="C276" i="5"/>
  <c r="A276" i="5"/>
  <c r="E275" i="5"/>
  <c r="D275" i="5"/>
  <c r="C275" i="5"/>
  <c r="E274" i="5"/>
  <c r="D274" i="5"/>
  <c r="C274" i="5"/>
  <c r="AA271" i="5"/>
  <c r="Y15" i="5" s="1"/>
  <c r="X15" i="5"/>
  <c r="Y271" i="5"/>
  <c r="W15" i="5" s="1"/>
  <c r="V271" i="5"/>
  <c r="T15" i="5" s="1"/>
  <c r="T271" i="5"/>
  <c r="R15" i="5" s="1"/>
  <c r="R271" i="5"/>
  <c r="P15" i="5" s="1"/>
  <c r="Q271" i="5"/>
  <c r="O15" i="5" s="1"/>
  <c r="P271" i="5"/>
  <c r="N15" i="5" s="1"/>
  <c r="N271" i="5"/>
  <c r="L15" i="5" s="1"/>
  <c r="L271" i="5"/>
  <c r="J15" i="5" s="1"/>
  <c r="J271" i="5"/>
  <c r="H15" i="5" s="1"/>
  <c r="H271" i="5"/>
  <c r="F15" i="5" s="1"/>
  <c r="F271" i="5"/>
  <c r="D15" i="5" s="1"/>
  <c r="D271" i="5"/>
  <c r="B15" i="5" s="1"/>
  <c r="B271" i="5"/>
  <c r="AA269" i="5"/>
  <c r="Y269" i="5"/>
  <c r="X269" i="5"/>
  <c r="W269" i="5"/>
  <c r="V269" i="5"/>
  <c r="U269" i="5"/>
  <c r="T269" i="5"/>
  <c r="S269" i="5"/>
  <c r="R269" i="5"/>
  <c r="Q269" i="5"/>
  <c r="P269" i="5"/>
  <c r="O269" i="5"/>
  <c r="N269" i="5"/>
  <c r="M269" i="5"/>
  <c r="L269" i="5"/>
  <c r="K269" i="5"/>
  <c r="J269" i="5"/>
  <c r="I269" i="5"/>
  <c r="H269" i="5"/>
  <c r="G269" i="5"/>
  <c r="F269" i="5"/>
  <c r="E269" i="5"/>
  <c r="D269" i="5"/>
  <c r="C269" i="5"/>
  <c r="B269" i="5"/>
  <c r="AA268" i="5"/>
  <c r="Y268" i="5"/>
  <c r="X268" i="5"/>
  <c r="W268" i="5"/>
  <c r="V268" i="5"/>
  <c r="U268" i="5"/>
  <c r="T268" i="5"/>
  <c r="S268" i="5"/>
  <c r="R268" i="5"/>
  <c r="Q268" i="5"/>
  <c r="P268" i="5"/>
  <c r="O268" i="5"/>
  <c r="N268" i="5"/>
  <c r="M268" i="5"/>
  <c r="L268" i="5"/>
  <c r="K268" i="5"/>
  <c r="J268" i="5"/>
  <c r="I268" i="5"/>
  <c r="H268" i="5"/>
  <c r="G268" i="5"/>
  <c r="F268" i="5"/>
  <c r="E268" i="5"/>
  <c r="D268" i="5"/>
  <c r="C268" i="5"/>
  <c r="A268" i="5"/>
  <c r="AA267" i="5"/>
  <c r="Y267" i="5"/>
  <c r="X267" i="5"/>
  <c r="W267" i="5"/>
  <c r="V267" i="5"/>
  <c r="U267" i="5"/>
  <c r="T267" i="5"/>
  <c r="S267" i="5"/>
  <c r="R267" i="5"/>
  <c r="Q267" i="5"/>
  <c r="P267" i="5"/>
  <c r="O267" i="5"/>
  <c r="N267" i="5"/>
  <c r="M267" i="5"/>
  <c r="L267" i="5"/>
  <c r="K267" i="5"/>
  <c r="J267" i="5"/>
  <c r="I267" i="5"/>
  <c r="H267" i="5"/>
  <c r="G267" i="5"/>
  <c r="F267" i="5"/>
  <c r="E267" i="5"/>
  <c r="D267" i="5"/>
  <c r="C267" i="5"/>
  <c r="A267" i="5"/>
  <c r="AA266" i="5"/>
  <c r="Y266" i="5"/>
  <c r="X266" i="5"/>
  <c r="W266" i="5"/>
  <c r="V266" i="5"/>
  <c r="U266" i="5"/>
  <c r="T266" i="5"/>
  <c r="S266" i="5"/>
  <c r="R266" i="5"/>
  <c r="Q266" i="5"/>
  <c r="P266" i="5"/>
  <c r="O266" i="5"/>
  <c r="N266" i="5"/>
  <c r="M266" i="5"/>
  <c r="L266" i="5"/>
  <c r="K266" i="5"/>
  <c r="J266" i="5"/>
  <c r="I266" i="5"/>
  <c r="H266" i="5"/>
  <c r="G266" i="5"/>
  <c r="F266" i="5"/>
  <c r="E266" i="5"/>
  <c r="D266" i="5"/>
  <c r="C266" i="5"/>
  <c r="A266" i="5"/>
  <c r="AA265" i="5"/>
  <c r="Y265" i="5"/>
  <c r="X265" i="5"/>
  <c r="W265" i="5"/>
  <c r="V265" i="5"/>
  <c r="U265" i="5"/>
  <c r="T265" i="5"/>
  <c r="S265" i="5"/>
  <c r="R265" i="5"/>
  <c r="Q265" i="5"/>
  <c r="P265" i="5"/>
  <c r="O265" i="5"/>
  <c r="N265" i="5"/>
  <c r="M265" i="5"/>
  <c r="L265" i="5"/>
  <c r="K265" i="5"/>
  <c r="J265" i="5"/>
  <c r="I265" i="5"/>
  <c r="H265" i="5"/>
  <c r="G265" i="5"/>
  <c r="F265" i="5"/>
  <c r="E265" i="5"/>
  <c r="D265" i="5"/>
  <c r="C265" i="5"/>
  <c r="A265" i="5"/>
  <c r="AA264" i="5"/>
  <c r="Y264" i="5"/>
  <c r="X264" i="5"/>
  <c r="W264" i="5"/>
  <c r="V264" i="5"/>
  <c r="U264" i="5"/>
  <c r="T264" i="5"/>
  <c r="S264" i="5"/>
  <c r="R264" i="5"/>
  <c r="Q264" i="5"/>
  <c r="P264" i="5"/>
  <c r="O264" i="5"/>
  <c r="N264" i="5"/>
  <c r="M264" i="5"/>
  <c r="L264" i="5"/>
  <c r="K264" i="5"/>
  <c r="J264" i="5"/>
  <c r="I264" i="5"/>
  <c r="H264" i="5"/>
  <c r="G264" i="5"/>
  <c r="F264" i="5"/>
  <c r="E264" i="5"/>
  <c r="D264" i="5"/>
  <c r="C264" i="5"/>
  <c r="A264" i="5"/>
  <c r="AA263" i="5"/>
  <c r="Y263" i="5"/>
  <c r="X263" i="5"/>
  <c r="W263" i="5"/>
  <c r="V263" i="5"/>
  <c r="U263" i="5"/>
  <c r="T263" i="5"/>
  <c r="S263" i="5"/>
  <c r="R263" i="5"/>
  <c r="Q263" i="5"/>
  <c r="P263" i="5"/>
  <c r="O263" i="5"/>
  <c r="N263" i="5"/>
  <c r="M263" i="5"/>
  <c r="L263" i="5"/>
  <c r="K263" i="5"/>
  <c r="J263" i="5"/>
  <c r="I263" i="5"/>
  <c r="H263" i="5"/>
  <c r="G263" i="5"/>
  <c r="F263" i="5"/>
  <c r="E263" i="5"/>
  <c r="D263" i="5"/>
  <c r="C263" i="5"/>
  <c r="B263" i="5"/>
  <c r="A263" i="5"/>
  <c r="AA262" i="5"/>
  <c r="Y262" i="5"/>
  <c r="W262" i="5"/>
  <c r="U262" i="5"/>
  <c r="S262" i="5"/>
  <c r="R262" i="5"/>
  <c r="Q262" i="5"/>
  <c r="O262" i="5"/>
  <c r="M262" i="5"/>
  <c r="K262" i="5"/>
  <c r="I262" i="5"/>
  <c r="G262" i="5"/>
  <c r="E262" i="5"/>
  <c r="C262" i="5"/>
  <c r="A262" i="5"/>
  <c r="E261" i="5"/>
  <c r="D261" i="5"/>
  <c r="C261" i="5"/>
  <c r="E260" i="5"/>
  <c r="D260" i="5"/>
  <c r="C260" i="5"/>
  <c r="AA257" i="5"/>
  <c r="Y14" i="5" s="1"/>
  <c r="X14" i="5"/>
  <c r="Y257" i="5"/>
  <c r="W14" i="5" s="1"/>
  <c r="X257" i="5"/>
  <c r="V14" i="5" s="1"/>
  <c r="V257" i="5"/>
  <c r="T14" i="5" s="1"/>
  <c r="R257" i="5"/>
  <c r="P14" i="5" s="1"/>
  <c r="Q257" i="5"/>
  <c r="O14" i="5" s="1"/>
  <c r="P257" i="5"/>
  <c r="N14" i="5" s="1"/>
  <c r="J257" i="5"/>
  <c r="H14" i="5" s="1"/>
  <c r="H257" i="5"/>
  <c r="F14" i="5" s="1"/>
  <c r="F257" i="5"/>
  <c r="D14" i="5" s="1"/>
  <c r="D257" i="5"/>
  <c r="B14" i="5" s="1"/>
  <c r="B257" i="5"/>
  <c r="X255" i="5"/>
  <c r="V255" i="5"/>
  <c r="P255" i="5"/>
  <c r="N255" i="5"/>
  <c r="L255" i="5"/>
  <c r="J255" i="5"/>
  <c r="H255" i="5"/>
  <c r="F255" i="5"/>
  <c r="D255" i="5"/>
  <c r="B255" i="5"/>
  <c r="AA254" i="5"/>
  <c r="Y254" i="5"/>
  <c r="X254" i="5"/>
  <c r="W254" i="5"/>
  <c r="V254" i="5"/>
  <c r="U254" i="5"/>
  <c r="T254" i="5"/>
  <c r="S254" i="5"/>
  <c r="R254" i="5"/>
  <c r="Q254" i="5"/>
  <c r="P254" i="5"/>
  <c r="O254" i="5"/>
  <c r="N254" i="5"/>
  <c r="M254" i="5"/>
  <c r="L254" i="5"/>
  <c r="K254" i="5"/>
  <c r="J254" i="5"/>
  <c r="I254" i="5"/>
  <c r="H254" i="5"/>
  <c r="G254" i="5"/>
  <c r="F254" i="5"/>
  <c r="E254" i="5"/>
  <c r="D254" i="5"/>
  <c r="C254" i="5"/>
  <c r="B254" i="5"/>
  <c r="AA253" i="5"/>
  <c r="Y253" i="5"/>
  <c r="X253" i="5"/>
  <c r="W253" i="5"/>
  <c r="V253" i="5"/>
  <c r="U253" i="5"/>
  <c r="T253" i="5"/>
  <c r="S253" i="5"/>
  <c r="R253" i="5"/>
  <c r="Q253" i="5"/>
  <c r="P253" i="5"/>
  <c r="O253" i="5"/>
  <c r="N253" i="5"/>
  <c r="M253" i="5"/>
  <c r="L253" i="5"/>
  <c r="K253" i="5"/>
  <c r="J253" i="5"/>
  <c r="I253" i="5"/>
  <c r="H253" i="5"/>
  <c r="G253" i="5"/>
  <c r="F253" i="5"/>
  <c r="E253" i="5"/>
  <c r="D253" i="5"/>
  <c r="C253" i="5"/>
  <c r="A253" i="5"/>
  <c r="AA252" i="5"/>
  <c r="Y252" i="5"/>
  <c r="X252" i="5"/>
  <c r="W252" i="5"/>
  <c r="V252" i="5"/>
  <c r="U252" i="5"/>
  <c r="T252" i="5"/>
  <c r="S252" i="5"/>
  <c r="R252" i="5"/>
  <c r="Q252" i="5"/>
  <c r="P252" i="5"/>
  <c r="O252" i="5"/>
  <c r="N252" i="5"/>
  <c r="M252" i="5"/>
  <c r="L252" i="5"/>
  <c r="K252" i="5"/>
  <c r="J252" i="5"/>
  <c r="I252" i="5"/>
  <c r="H252" i="5"/>
  <c r="G252" i="5"/>
  <c r="F252" i="5"/>
  <c r="E252" i="5"/>
  <c r="D252" i="5"/>
  <c r="C252" i="5"/>
  <c r="A252" i="5"/>
  <c r="AA251" i="5"/>
  <c r="Y251" i="5"/>
  <c r="X251" i="5"/>
  <c r="W251" i="5"/>
  <c r="V251" i="5"/>
  <c r="U251" i="5"/>
  <c r="T251" i="5"/>
  <c r="S251" i="5"/>
  <c r="R251" i="5"/>
  <c r="Q251" i="5"/>
  <c r="P251" i="5"/>
  <c r="O251" i="5"/>
  <c r="N251" i="5"/>
  <c r="M251" i="5"/>
  <c r="L251" i="5"/>
  <c r="K251" i="5"/>
  <c r="J251" i="5"/>
  <c r="I251" i="5"/>
  <c r="H251" i="5"/>
  <c r="G251" i="5"/>
  <c r="F251" i="5"/>
  <c r="E251" i="5"/>
  <c r="D251" i="5"/>
  <c r="C251" i="5"/>
  <c r="A251" i="5"/>
  <c r="AA250" i="5"/>
  <c r="Y250" i="5"/>
  <c r="X250" i="5"/>
  <c r="W250" i="5"/>
  <c r="V250" i="5"/>
  <c r="U250" i="5"/>
  <c r="T250" i="5"/>
  <c r="S250" i="5"/>
  <c r="R250" i="5"/>
  <c r="Q250" i="5"/>
  <c r="P250" i="5"/>
  <c r="O250" i="5"/>
  <c r="N250" i="5"/>
  <c r="M250" i="5"/>
  <c r="L250" i="5"/>
  <c r="K250" i="5"/>
  <c r="J250" i="5"/>
  <c r="I250" i="5"/>
  <c r="H250" i="5"/>
  <c r="G250" i="5"/>
  <c r="F250" i="5"/>
  <c r="E250" i="5"/>
  <c r="D250" i="5"/>
  <c r="C250" i="5"/>
  <c r="A250" i="5"/>
  <c r="AA249" i="5"/>
  <c r="Y249" i="5"/>
  <c r="X249" i="5"/>
  <c r="W249" i="5"/>
  <c r="V249" i="5"/>
  <c r="U249" i="5"/>
  <c r="T249" i="5"/>
  <c r="S249" i="5"/>
  <c r="R249" i="5"/>
  <c r="Q249" i="5"/>
  <c r="P249" i="5"/>
  <c r="O249" i="5"/>
  <c r="N249" i="5"/>
  <c r="M249" i="5"/>
  <c r="L249" i="5"/>
  <c r="K249" i="5"/>
  <c r="J249" i="5"/>
  <c r="I249" i="5"/>
  <c r="H249" i="5"/>
  <c r="G249" i="5"/>
  <c r="F249" i="5"/>
  <c r="E249" i="5"/>
  <c r="D249" i="5"/>
  <c r="C249" i="5"/>
  <c r="A249" i="5"/>
  <c r="AA248" i="5"/>
  <c r="Y248" i="5"/>
  <c r="X248" i="5"/>
  <c r="W248" i="5"/>
  <c r="V248" i="5"/>
  <c r="U248" i="5"/>
  <c r="T248" i="5"/>
  <c r="S248" i="5"/>
  <c r="R248" i="5"/>
  <c r="Q248" i="5"/>
  <c r="P248" i="5"/>
  <c r="O248" i="5"/>
  <c r="N248" i="5"/>
  <c r="M248" i="5"/>
  <c r="L248" i="5"/>
  <c r="K248" i="5"/>
  <c r="J248" i="5"/>
  <c r="I248" i="5"/>
  <c r="H248" i="5"/>
  <c r="G248" i="5"/>
  <c r="F248" i="5"/>
  <c r="E248" i="5"/>
  <c r="D248" i="5"/>
  <c r="C248" i="5"/>
  <c r="A248" i="5"/>
  <c r="AA247" i="5"/>
  <c r="Y247" i="5"/>
  <c r="X247" i="5"/>
  <c r="W247" i="5"/>
  <c r="V247" i="5"/>
  <c r="U247" i="5"/>
  <c r="T247" i="5"/>
  <c r="S247" i="5"/>
  <c r="R247" i="5"/>
  <c r="Q247" i="5"/>
  <c r="P247" i="5"/>
  <c r="O247" i="5"/>
  <c r="N247" i="5"/>
  <c r="M247" i="5"/>
  <c r="L247" i="5"/>
  <c r="K247" i="5"/>
  <c r="J247" i="5"/>
  <c r="I247" i="5"/>
  <c r="H247" i="5"/>
  <c r="G247" i="5"/>
  <c r="F247" i="5"/>
  <c r="E247" i="5"/>
  <c r="D247" i="5"/>
  <c r="C247" i="5"/>
  <c r="A247" i="5"/>
  <c r="AA246" i="5"/>
  <c r="Y246" i="5"/>
  <c r="X246" i="5"/>
  <c r="W246" i="5"/>
  <c r="V246" i="5"/>
  <c r="U246" i="5"/>
  <c r="T246" i="5"/>
  <c r="S246" i="5"/>
  <c r="R246" i="5"/>
  <c r="Q246" i="5"/>
  <c r="P246" i="5"/>
  <c r="O246" i="5"/>
  <c r="N246" i="5"/>
  <c r="M246" i="5"/>
  <c r="L246" i="5"/>
  <c r="K246" i="5"/>
  <c r="J246" i="5"/>
  <c r="I246" i="5"/>
  <c r="H246" i="5"/>
  <c r="G246" i="5"/>
  <c r="F246" i="5"/>
  <c r="E246" i="5"/>
  <c r="D246" i="5"/>
  <c r="C246" i="5"/>
  <c r="A246" i="5"/>
  <c r="AA245" i="5"/>
  <c r="Y245" i="5"/>
  <c r="X245" i="5"/>
  <c r="W245" i="5"/>
  <c r="V245" i="5"/>
  <c r="U245" i="5"/>
  <c r="T245" i="5"/>
  <c r="S245" i="5"/>
  <c r="R245" i="5"/>
  <c r="Q245" i="5"/>
  <c r="P245" i="5"/>
  <c r="O245" i="5"/>
  <c r="N245" i="5"/>
  <c r="M245" i="5"/>
  <c r="L245" i="5"/>
  <c r="K245" i="5"/>
  <c r="J245" i="5"/>
  <c r="I245" i="5"/>
  <c r="H245" i="5"/>
  <c r="G245" i="5"/>
  <c r="F245" i="5"/>
  <c r="E245" i="5"/>
  <c r="D245" i="5"/>
  <c r="C245" i="5"/>
  <c r="A245" i="5"/>
  <c r="AA244" i="5"/>
  <c r="Y244" i="5"/>
  <c r="X244" i="5"/>
  <c r="W244" i="5"/>
  <c r="V244" i="5"/>
  <c r="U244" i="5"/>
  <c r="T244" i="5"/>
  <c r="S244" i="5"/>
  <c r="R244" i="5"/>
  <c r="Q244" i="5"/>
  <c r="P244" i="5"/>
  <c r="O244" i="5"/>
  <c r="N244" i="5"/>
  <c r="M244" i="5"/>
  <c r="L244" i="5"/>
  <c r="K244" i="5"/>
  <c r="J244" i="5"/>
  <c r="I244" i="5"/>
  <c r="H244" i="5"/>
  <c r="G244" i="5"/>
  <c r="F244" i="5"/>
  <c r="E244" i="5"/>
  <c r="D244" i="5"/>
  <c r="C244" i="5"/>
  <c r="A244" i="5"/>
  <c r="AA243" i="5"/>
  <c r="Y243" i="5"/>
  <c r="X243" i="5"/>
  <c r="W243" i="5"/>
  <c r="V243" i="5"/>
  <c r="U243" i="5"/>
  <c r="T243" i="5"/>
  <c r="S243" i="5"/>
  <c r="R243" i="5"/>
  <c r="Q243" i="5"/>
  <c r="P243" i="5"/>
  <c r="O243" i="5"/>
  <c r="N243" i="5"/>
  <c r="M243" i="5"/>
  <c r="L243" i="5"/>
  <c r="K243" i="5"/>
  <c r="J243" i="5"/>
  <c r="I243" i="5"/>
  <c r="H243" i="5"/>
  <c r="G243" i="5"/>
  <c r="F243" i="5"/>
  <c r="E243" i="5"/>
  <c r="D243" i="5"/>
  <c r="C243" i="5"/>
  <c r="B243" i="5"/>
  <c r="A243" i="5"/>
  <c r="AA242" i="5"/>
  <c r="Y242" i="5"/>
  <c r="W242" i="5"/>
  <c r="U242" i="5"/>
  <c r="S242" i="5"/>
  <c r="R242" i="5"/>
  <c r="Q242" i="5"/>
  <c r="O242" i="5"/>
  <c r="M242" i="5"/>
  <c r="K242" i="5"/>
  <c r="I242" i="5"/>
  <c r="G242" i="5"/>
  <c r="E242" i="5"/>
  <c r="C242" i="5"/>
  <c r="A242" i="5"/>
  <c r="E241" i="5"/>
  <c r="D241" i="5"/>
  <c r="C241" i="5"/>
  <c r="E240" i="5"/>
  <c r="D240" i="5"/>
  <c r="C240" i="5"/>
  <c r="AA237" i="5"/>
  <c r="Y13" i="5" s="1"/>
  <c r="X13" i="5"/>
  <c r="Y237" i="5"/>
  <c r="W13" i="5" s="1"/>
  <c r="X237" i="5"/>
  <c r="V13" i="5" s="1"/>
  <c r="V237" i="5"/>
  <c r="T13" i="5" s="1"/>
  <c r="R237" i="5"/>
  <c r="P13" i="5" s="1"/>
  <c r="P237" i="5"/>
  <c r="N13" i="5" s="1"/>
  <c r="N237" i="5"/>
  <c r="L13" i="5" s="1"/>
  <c r="M237" i="5"/>
  <c r="L237" i="5"/>
  <c r="J13" i="5" s="1"/>
  <c r="J237" i="5"/>
  <c r="H13" i="5" s="1"/>
  <c r="H237" i="5"/>
  <c r="F13" i="5" s="1"/>
  <c r="F237" i="5"/>
  <c r="D13" i="5" s="1"/>
  <c r="D237" i="5"/>
  <c r="B13" i="5" s="1"/>
  <c r="B237" i="5"/>
  <c r="AA235" i="5"/>
  <c r="Y235" i="5"/>
  <c r="X235" i="5"/>
  <c r="W235" i="5"/>
  <c r="V235" i="5"/>
  <c r="U235" i="5"/>
  <c r="T235" i="5"/>
  <c r="S235" i="5"/>
  <c r="R235" i="5"/>
  <c r="Q235" i="5"/>
  <c r="P235" i="5"/>
  <c r="O235" i="5"/>
  <c r="N235" i="5"/>
  <c r="M235" i="5"/>
  <c r="L235" i="5"/>
  <c r="K235" i="5"/>
  <c r="J235" i="5"/>
  <c r="I235" i="5"/>
  <c r="H235" i="5"/>
  <c r="G235" i="5"/>
  <c r="F235" i="5"/>
  <c r="E235" i="5"/>
  <c r="D235" i="5"/>
  <c r="C235" i="5"/>
  <c r="B235" i="5"/>
  <c r="AA234" i="5"/>
  <c r="Y234" i="5"/>
  <c r="X234" i="5"/>
  <c r="W234" i="5"/>
  <c r="V234" i="5"/>
  <c r="U234" i="5"/>
  <c r="T234" i="5"/>
  <c r="S234" i="5"/>
  <c r="R234" i="5"/>
  <c r="Q234" i="5"/>
  <c r="P234" i="5"/>
  <c r="O234" i="5"/>
  <c r="N234" i="5"/>
  <c r="M234" i="5"/>
  <c r="L234" i="5"/>
  <c r="K234" i="5"/>
  <c r="J234" i="5"/>
  <c r="I234" i="5"/>
  <c r="H234" i="5"/>
  <c r="G234" i="5"/>
  <c r="F234" i="5"/>
  <c r="E234" i="5"/>
  <c r="D234" i="5"/>
  <c r="C234" i="5"/>
  <c r="B234" i="5"/>
  <c r="AA233" i="5"/>
  <c r="Y233" i="5"/>
  <c r="X233" i="5"/>
  <c r="W233" i="5"/>
  <c r="V233" i="5"/>
  <c r="U233" i="5"/>
  <c r="T233" i="5"/>
  <c r="S233" i="5"/>
  <c r="R233" i="5"/>
  <c r="Q233" i="5"/>
  <c r="P233" i="5"/>
  <c r="O233" i="5"/>
  <c r="N233" i="5"/>
  <c r="M233" i="5"/>
  <c r="L233" i="5"/>
  <c r="K233" i="5"/>
  <c r="J233" i="5"/>
  <c r="I233" i="5"/>
  <c r="H233" i="5"/>
  <c r="G233" i="5"/>
  <c r="F233" i="5"/>
  <c r="E233" i="5"/>
  <c r="D233" i="5"/>
  <c r="C233" i="5"/>
  <c r="A233" i="5"/>
  <c r="AA232" i="5"/>
  <c r="Y232" i="5"/>
  <c r="X232" i="5"/>
  <c r="W232" i="5"/>
  <c r="V232" i="5"/>
  <c r="U232" i="5"/>
  <c r="T232" i="5"/>
  <c r="S232" i="5"/>
  <c r="R232" i="5"/>
  <c r="Q232" i="5"/>
  <c r="P232" i="5"/>
  <c r="O232" i="5"/>
  <c r="N232" i="5"/>
  <c r="M232" i="5"/>
  <c r="L232" i="5"/>
  <c r="K232" i="5"/>
  <c r="J232" i="5"/>
  <c r="I232" i="5"/>
  <c r="H232" i="5"/>
  <c r="G232" i="5"/>
  <c r="F232" i="5"/>
  <c r="E232" i="5"/>
  <c r="D232" i="5"/>
  <c r="C232" i="5"/>
  <c r="A232" i="5"/>
  <c r="AA231" i="5"/>
  <c r="Y231" i="5"/>
  <c r="X231" i="5"/>
  <c r="W231" i="5"/>
  <c r="V231" i="5"/>
  <c r="U231" i="5"/>
  <c r="T231" i="5"/>
  <c r="S231" i="5"/>
  <c r="R231" i="5"/>
  <c r="Q231" i="5"/>
  <c r="P231" i="5"/>
  <c r="O231" i="5"/>
  <c r="N231" i="5"/>
  <c r="M231" i="5"/>
  <c r="L231" i="5"/>
  <c r="K231" i="5"/>
  <c r="J231" i="5"/>
  <c r="I231" i="5"/>
  <c r="H231" i="5"/>
  <c r="G231" i="5"/>
  <c r="F231" i="5"/>
  <c r="E231" i="5"/>
  <c r="D231" i="5"/>
  <c r="C231" i="5"/>
  <c r="A231" i="5"/>
  <c r="AA230" i="5"/>
  <c r="Y230" i="5"/>
  <c r="X230" i="5"/>
  <c r="W230" i="5"/>
  <c r="V230" i="5"/>
  <c r="U230" i="5"/>
  <c r="T230" i="5"/>
  <c r="S230" i="5"/>
  <c r="R230" i="5"/>
  <c r="Q230" i="5"/>
  <c r="P230" i="5"/>
  <c r="O230" i="5"/>
  <c r="N230" i="5"/>
  <c r="M230" i="5"/>
  <c r="L230" i="5"/>
  <c r="K230" i="5"/>
  <c r="J230" i="5"/>
  <c r="I230" i="5"/>
  <c r="H230" i="5"/>
  <c r="G230" i="5"/>
  <c r="F230" i="5"/>
  <c r="E230" i="5"/>
  <c r="D230" i="5"/>
  <c r="C230" i="5"/>
  <c r="A230" i="5"/>
  <c r="AA229" i="5"/>
  <c r="Y229" i="5"/>
  <c r="X229" i="5"/>
  <c r="W229" i="5"/>
  <c r="V229" i="5"/>
  <c r="U229" i="5"/>
  <c r="T229" i="5"/>
  <c r="S229" i="5"/>
  <c r="R229" i="5"/>
  <c r="Q229" i="5"/>
  <c r="P229" i="5"/>
  <c r="O229" i="5"/>
  <c r="N229" i="5"/>
  <c r="M229" i="5"/>
  <c r="L229" i="5"/>
  <c r="K229" i="5"/>
  <c r="J229" i="5"/>
  <c r="I229" i="5"/>
  <c r="H229" i="5"/>
  <c r="G229" i="5"/>
  <c r="F229" i="5"/>
  <c r="E229" i="5"/>
  <c r="D229" i="5"/>
  <c r="C229" i="5"/>
  <c r="A229" i="5"/>
  <c r="AA228" i="5"/>
  <c r="Y228" i="5"/>
  <c r="X228" i="5"/>
  <c r="W228" i="5"/>
  <c r="V228" i="5"/>
  <c r="U228" i="5"/>
  <c r="T228" i="5"/>
  <c r="S228" i="5"/>
  <c r="R228" i="5"/>
  <c r="Q228" i="5"/>
  <c r="P228" i="5"/>
  <c r="O228" i="5"/>
  <c r="N228" i="5"/>
  <c r="M228" i="5"/>
  <c r="L228" i="5"/>
  <c r="K228" i="5"/>
  <c r="J228" i="5"/>
  <c r="I228" i="5"/>
  <c r="H228" i="5"/>
  <c r="G228" i="5"/>
  <c r="F228" i="5"/>
  <c r="E228" i="5"/>
  <c r="D228" i="5"/>
  <c r="C228" i="5"/>
  <c r="B228" i="5"/>
  <c r="A228" i="5"/>
  <c r="AA227" i="5"/>
  <c r="Y227" i="5"/>
  <c r="W227" i="5"/>
  <c r="U227" i="5"/>
  <c r="S227" i="5"/>
  <c r="R227" i="5"/>
  <c r="Q227" i="5"/>
  <c r="O227" i="5"/>
  <c r="M227" i="5"/>
  <c r="I227" i="5"/>
  <c r="G227" i="5"/>
  <c r="E227" i="5"/>
  <c r="C227" i="5"/>
  <c r="A227" i="5"/>
  <c r="E226" i="5"/>
  <c r="D226" i="5"/>
  <c r="C226" i="5"/>
  <c r="E225" i="5"/>
  <c r="D225" i="5"/>
  <c r="C225" i="5"/>
  <c r="AA222" i="5"/>
  <c r="Y12" i="5" s="1"/>
  <c r="X12" i="5"/>
  <c r="V222" i="5"/>
  <c r="T12" i="5" s="1"/>
  <c r="T222" i="5"/>
  <c r="R12" i="5" s="1"/>
  <c r="R222" i="5"/>
  <c r="P12" i="5" s="1"/>
  <c r="Q222" i="5"/>
  <c r="O12" i="5" s="1"/>
  <c r="P222" i="5"/>
  <c r="N12" i="5" s="1"/>
  <c r="N222" i="5"/>
  <c r="L12" i="5" s="1"/>
  <c r="L222" i="5"/>
  <c r="J12" i="5" s="1"/>
  <c r="J222" i="5"/>
  <c r="H12" i="5" s="1"/>
  <c r="H222" i="5"/>
  <c r="F12" i="5" s="1"/>
  <c r="F222" i="5"/>
  <c r="D12" i="5" s="1"/>
  <c r="D222" i="5"/>
  <c r="B12" i="5" s="1"/>
  <c r="B222" i="5"/>
  <c r="AA220" i="5"/>
  <c r="X220" i="5"/>
  <c r="W220" i="5"/>
  <c r="V220" i="5"/>
  <c r="U220" i="5"/>
  <c r="T220" i="5"/>
  <c r="S220" i="5"/>
  <c r="R220" i="5"/>
  <c r="Q220" i="5"/>
  <c r="P220" i="5"/>
  <c r="O220" i="5"/>
  <c r="N220" i="5"/>
  <c r="M220" i="5"/>
  <c r="L220" i="5"/>
  <c r="K220" i="5"/>
  <c r="J220" i="5"/>
  <c r="I220" i="5"/>
  <c r="H220" i="5"/>
  <c r="G220" i="5"/>
  <c r="F220" i="5"/>
  <c r="E220" i="5"/>
  <c r="D220" i="5"/>
  <c r="C220" i="5"/>
  <c r="B220" i="5"/>
  <c r="AA219" i="5"/>
  <c r="X219" i="5"/>
  <c r="W219" i="5"/>
  <c r="V219" i="5"/>
  <c r="U219" i="5"/>
  <c r="T219" i="5"/>
  <c r="S219" i="5"/>
  <c r="R219" i="5"/>
  <c r="Q219" i="5"/>
  <c r="P219" i="5"/>
  <c r="O219" i="5"/>
  <c r="N219" i="5"/>
  <c r="M219" i="5"/>
  <c r="L219" i="5"/>
  <c r="K219" i="5"/>
  <c r="J219" i="5"/>
  <c r="I219" i="5"/>
  <c r="H219" i="5"/>
  <c r="G219" i="5"/>
  <c r="F219" i="5"/>
  <c r="E219" i="5"/>
  <c r="D219" i="5"/>
  <c r="C219" i="5"/>
  <c r="B219" i="5"/>
  <c r="AA218" i="5"/>
  <c r="X218" i="5"/>
  <c r="W218" i="5"/>
  <c r="V218" i="5"/>
  <c r="U218" i="5"/>
  <c r="T218" i="5"/>
  <c r="S218" i="5"/>
  <c r="R218" i="5"/>
  <c r="Q218" i="5"/>
  <c r="P218" i="5"/>
  <c r="O218" i="5"/>
  <c r="N218" i="5"/>
  <c r="M218" i="5"/>
  <c r="L218" i="5"/>
  <c r="K218" i="5"/>
  <c r="J218" i="5"/>
  <c r="I218" i="5"/>
  <c r="H218" i="5"/>
  <c r="G218" i="5"/>
  <c r="F218" i="5"/>
  <c r="E218" i="5"/>
  <c r="D218" i="5"/>
  <c r="C218" i="5"/>
  <c r="A218" i="5"/>
  <c r="AA217" i="5"/>
  <c r="X217" i="5"/>
  <c r="W217" i="5"/>
  <c r="V217" i="5"/>
  <c r="U217" i="5"/>
  <c r="T217" i="5"/>
  <c r="S217" i="5"/>
  <c r="R217" i="5"/>
  <c r="Q217" i="5"/>
  <c r="P217" i="5"/>
  <c r="O217" i="5"/>
  <c r="N217" i="5"/>
  <c r="M217" i="5"/>
  <c r="L217" i="5"/>
  <c r="K217" i="5"/>
  <c r="J217" i="5"/>
  <c r="I217" i="5"/>
  <c r="H217" i="5"/>
  <c r="G217" i="5"/>
  <c r="F217" i="5"/>
  <c r="E217" i="5"/>
  <c r="D217" i="5"/>
  <c r="C217" i="5"/>
  <c r="A217" i="5"/>
  <c r="AA216" i="5"/>
  <c r="X216" i="5"/>
  <c r="W216" i="5"/>
  <c r="V216" i="5"/>
  <c r="U216" i="5"/>
  <c r="T216" i="5"/>
  <c r="S216" i="5"/>
  <c r="R216" i="5"/>
  <c r="Q216" i="5"/>
  <c r="P216" i="5"/>
  <c r="O216" i="5"/>
  <c r="N216" i="5"/>
  <c r="M216" i="5"/>
  <c r="L216" i="5"/>
  <c r="K216" i="5"/>
  <c r="J216" i="5"/>
  <c r="I216" i="5"/>
  <c r="H216" i="5"/>
  <c r="G216" i="5"/>
  <c r="F216" i="5"/>
  <c r="E216" i="5"/>
  <c r="D216" i="5"/>
  <c r="C216" i="5"/>
  <c r="A216" i="5"/>
  <c r="AA215" i="5"/>
  <c r="X215" i="5"/>
  <c r="W215" i="5"/>
  <c r="V215" i="5"/>
  <c r="U215" i="5"/>
  <c r="T215" i="5"/>
  <c r="S215" i="5"/>
  <c r="R215" i="5"/>
  <c r="Q215" i="5"/>
  <c r="P215" i="5"/>
  <c r="O215" i="5"/>
  <c r="N215" i="5"/>
  <c r="M215" i="5"/>
  <c r="L215" i="5"/>
  <c r="K215" i="5"/>
  <c r="J215" i="5"/>
  <c r="I215" i="5"/>
  <c r="H215" i="5"/>
  <c r="G215" i="5"/>
  <c r="F215" i="5"/>
  <c r="E215" i="5"/>
  <c r="D215" i="5"/>
  <c r="C215" i="5"/>
  <c r="A215" i="5"/>
  <c r="AA214" i="5"/>
  <c r="X214" i="5"/>
  <c r="W214" i="5"/>
  <c r="V214" i="5"/>
  <c r="U214" i="5"/>
  <c r="T214" i="5"/>
  <c r="S214" i="5"/>
  <c r="R214" i="5"/>
  <c r="Q214" i="5"/>
  <c r="P214" i="5"/>
  <c r="O214" i="5"/>
  <c r="N214" i="5"/>
  <c r="M214" i="5"/>
  <c r="L214" i="5"/>
  <c r="K214" i="5"/>
  <c r="J214" i="5"/>
  <c r="I214" i="5"/>
  <c r="H214" i="5"/>
  <c r="G214" i="5"/>
  <c r="F214" i="5"/>
  <c r="E214" i="5"/>
  <c r="D214" i="5"/>
  <c r="C214" i="5"/>
  <c r="A214" i="5"/>
  <c r="AA213" i="5"/>
  <c r="X213" i="5"/>
  <c r="W213" i="5"/>
  <c r="V213" i="5"/>
  <c r="U213" i="5"/>
  <c r="T213" i="5"/>
  <c r="S213" i="5"/>
  <c r="R213" i="5"/>
  <c r="Q213" i="5"/>
  <c r="P213" i="5"/>
  <c r="O213" i="5"/>
  <c r="N213" i="5"/>
  <c r="M213" i="5"/>
  <c r="L213" i="5"/>
  <c r="K213" i="5"/>
  <c r="J213" i="5"/>
  <c r="I213" i="5"/>
  <c r="H213" i="5"/>
  <c r="G213" i="5"/>
  <c r="F213" i="5"/>
  <c r="E213" i="5"/>
  <c r="D213" i="5"/>
  <c r="C213" i="5"/>
  <c r="B213" i="5"/>
  <c r="A213" i="5"/>
  <c r="AA212" i="5"/>
  <c r="W212" i="5"/>
  <c r="U212" i="5"/>
  <c r="S212" i="5"/>
  <c r="R212" i="5"/>
  <c r="Q212" i="5"/>
  <c r="O212" i="5"/>
  <c r="M212" i="5"/>
  <c r="K212" i="5"/>
  <c r="I212" i="5"/>
  <c r="G212" i="5"/>
  <c r="E212" i="5"/>
  <c r="C212" i="5"/>
  <c r="A212" i="5"/>
  <c r="E211" i="5"/>
  <c r="D211" i="5"/>
  <c r="C211" i="5"/>
  <c r="E210" i="5"/>
  <c r="D210" i="5"/>
  <c r="C210" i="5"/>
  <c r="AA207" i="5"/>
  <c r="Y11" i="5" s="1"/>
  <c r="X11" i="5"/>
  <c r="Y207" i="5"/>
  <c r="W11" i="5" s="1"/>
  <c r="X207" i="5"/>
  <c r="V11" i="5" s="1"/>
  <c r="V207" i="5"/>
  <c r="T11" i="5" s="1"/>
  <c r="R207" i="5"/>
  <c r="P11" i="5" s="1"/>
  <c r="Q207" i="5"/>
  <c r="O11" i="5" s="1"/>
  <c r="P207" i="5"/>
  <c r="N11" i="5" s="1"/>
  <c r="N207" i="5"/>
  <c r="L11" i="5" s="1"/>
  <c r="L207" i="5"/>
  <c r="J11" i="5" s="1"/>
  <c r="J207" i="5"/>
  <c r="H11" i="5" s="1"/>
  <c r="H207" i="5"/>
  <c r="F11" i="5" s="1"/>
  <c r="F207" i="5"/>
  <c r="D11" i="5" s="1"/>
  <c r="D207" i="5"/>
  <c r="B11" i="5" s="1"/>
  <c r="B207" i="5"/>
  <c r="X205" i="5"/>
  <c r="V205" i="5"/>
  <c r="T205" i="5"/>
  <c r="P205" i="5"/>
  <c r="N205" i="5"/>
  <c r="L205" i="5"/>
  <c r="J205" i="5"/>
  <c r="H205" i="5"/>
  <c r="F205" i="5"/>
  <c r="D205" i="5"/>
  <c r="B205" i="5"/>
  <c r="AA204" i="5"/>
  <c r="Y204" i="5"/>
  <c r="X204" i="5"/>
  <c r="W204" i="5"/>
  <c r="V204" i="5"/>
  <c r="U204" i="5"/>
  <c r="T204" i="5"/>
  <c r="S204" i="5"/>
  <c r="R204" i="5"/>
  <c r="Q204" i="5"/>
  <c r="P204" i="5"/>
  <c r="O204" i="5"/>
  <c r="N204" i="5"/>
  <c r="M204" i="5"/>
  <c r="L204" i="5"/>
  <c r="K204" i="5"/>
  <c r="J204" i="5"/>
  <c r="I204" i="5"/>
  <c r="H204" i="5"/>
  <c r="G204" i="5"/>
  <c r="F204" i="5"/>
  <c r="E204" i="5"/>
  <c r="D204" i="5"/>
  <c r="C204" i="5"/>
  <c r="B204" i="5"/>
  <c r="AA203" i="5"/>
  <c r="Y203" i="5"/>
  <c r="X203" i="5"/>
  <c r="W203" i="5"/>
  <c r="V203" i="5"/>
  <c r="U203" i="5"/>
  <c r="T203" i="5"/>
  <c r="S203" i="5"/>
  <c r="R203" i="5"/>
  <c r="Q203" i="5"/>
  <c r="P203" i="5"/>
  <c r="O203" i="5"/>
  <c r="N203" i="5"/>
  <c r="M203" i="5"/>
  <c r="L203" i="5"/>
  <c r="K203" i="5"/>
  <c r="J203" i="5"/>
  <c r="I203" i="5"/>
  <c r="H203" i="5"/>
  <c r="G203" i="5"/>
  <c r="F203" i="5"/>
  <c r="E203" i="5"/>
  <c r="D203" i="5"/>
  <c r="C203" i="5"/>
  <c r="A203" i="5"/>
  <c r="AA202" i="5"/>
  <c r="Y202" i="5"/>
  <c r="X202" i="5"/>
  <c r="W202" i="5"/>
  <c r="V202" i="5"/>
  <c r="U202" i="5"/>
  <c r="T202" i="5"/>
  <c r="S202" i="5"/>
  <c r="R202" i="5"/>
  <c r="Q202" i="5"/>
  <c r="P202" i="5"/>
  <c r="O202" i="5"/>
  <c r="N202" i="5"/>
  <c r="M202" i="5"/>
  <c r="L202" i="5"/>
  <c r="K202" i="5"/>
  <c r="J202" i="5"/>
  <c r="I202" i="5"/>
  <c r="H202" i="5"/>
  <c r="G202" i="5"/>
  <c r="F202" i="5"/>
  <c r="E202" i="5"/>
  <c r="D202" i="5"/>
  <c r="C202" i="5"/>
  <c r="A202" i="5"/>
  <c r="AA201" i="5"/>
  <c r="Y201" i="5"/>
  <c r="X201" i="5"/>
  <c r="W201" i="5"/>
  <c r="V201" i="5"/>
  <c r="U201" i="5"/>
  <c r="T201" i="5"/>
  <c r="S201" i="5"/>
  <c r="R201" i="5"/>
  <c r="Q201" i="5"/>
  <c r="P201" i="5"/>
  <c r="O201" i="5"/>
  <c r="N201" i="5"/>
  <c r="M201" i="5"/>
  <c r="L201" i="5"/>
  <c r="K201" i="5"/>
  <c r="J201" i="5"/>
  <c r="I201" i="5"/>
  <c r="H201" i="5"/>
  <c r="G201" i="5"/>
  <c r="F201" i="5"/>
  <c r="E201" i="5"/>
  <c r="D201" i="5"/>
  <c r="C201" i="5"/>
  <c r="A201" i="5"/>
  <c r="AA200" i="5"/>
  <c r="Y200" i="5"/>
  <c r="X200" i="5"/>
  <c r="W200" i="5"/>
  <c r="V200" i="5"/>
  <c r="U200" i="5"/>
  <c r="T200" i="5"/>
  <c r="S200" i="5"/>
  <c r="R200" i="5"/>
  <c r="Q200" i="5"/>
  <c r="P200" i="5"/>
  <c r="O200" i="5"/>
  <c r="N200" i="5"/>
  <c r="M200" i="5"/>
  <c r="L200" i="5"/>
  <c r="K200" i="5"/>
  <c r="J200" i="5"/>
  <c r="I200" i="5"/>
  <c r="H200" i="5"/>
  <c r="G200" i="5"/>
  <c r="F200" i="5"/>
  <c r="E200" i="5"/>
  <c r="D200" i="5"/>
  <c r="C200" i="5"/>
  <c r="A200" i="5"/>
  <c r="AA199" i="5"/>
  <c r="Y199" i="5"/>
  <c r="X199" i="5"/>
  <c r="W199" i="5"/>
  <c r="V199" i="5"/>
  <c r="U199" i="5"/>
  <c r="T199" i="5"/>
  <c r="S199" i="5"/>
  <c r="R199" i="5"/>
  <c r="Q199" i="5"/>
  <c r="P199" i="5"/>
  <c r="O199" i="5"/>
  <c r="N199" i="5"/>
  <c r="M199" i="5"/>
  <c r="L199" i="5"/>
  <c r="K199" i="5"/>
  <c r="J199" i="5"/>
  <c r="I199" i="5"/>
  <c r="H199" i="5"/>
  <c r="G199" i="5"/>
  <c r="F199" i="5"/>
  <c r="E199" i="5"/>
  <c r="D199" i="5"/>
  <c r="C199" i="5"/>
  <c r="A199" i="5"/>
  <c r="AA198" i="5"/>
  <c r="Y198" i="5"/>
  <c r="X198" i="5"/>
  <c r="W198" i="5"/>
  <c r="V198" i="5"/>
  <c r="U198" i="5"/>
  <c r="T198" i="5"/>
  <c r="S198" i="5"/>
  <c r="R198" i="5"/>
  <c r="Q198" i="5"/>
  <c r="P198" i="5"/>
  <c r="O198" i="5"/>
  <c r="N198" i="5"/>
  <c r="M198" i="5"/>
  <c r="L198" i="5"/>
  <c r="K198" i="5"/>
  <c r="J198" i="5"/>
  <c r="I198" i="5"/>
  <c r="H198" i="5"/>
  <c r="G198" i="5"/>
  <c r="F198" i="5"/>
  <c r="E198" i="5"/>
  <c r="D198" i="5"/>
  <c r="C198" i="5"/>
  <c r="A198" i="5"/>
  <c r="AA197" i="5"/>
  <c r="Y197" i="5"/>
  <c r="X197" i="5"/>
  <c r="W197" i="5"/>
  <c r="V197" i="5"/>
  <c r="U197" i="5"/>
  <c r="T197" i="5"/>
  <c r="S197" i="5"/>
  <c r="R197" i="5"/>
  <c r="Q197" i="5"/>
  <c r="P197" i="5"/>
  <c r="O197" i="5"/>
  <c r="N197" i="5"/>
  <c r="M197" i="5"/>
  <c r="L197" i="5"/>
  <c r="K197" i="5"/>
  <c r="J197" i="5"/>
  <c r="I197" i="5"/>
  <c r="H197" i="5"/>
  <c r="G197" i="5"/>
  <c r="F197" i="5"/>
  <c r="E197" i="5"/>
  <c r="D197" i="5"/>
  <c r="C197" i="5"/>
  <c r="A197" i="5"/>
  <c r="AA196" i="5"/>
  <c r="Y196" i="5"/>
  <c r="X196" i="5"/>
  <c r="W196" i="5"/>
  <c r="V196" i="5"/>
  <c r="U196" i="5"/>
  <c r="T196" i="5"/>
  <c r="S196" i="5"/>
  <c r="R196" i="5"/>
  <c r="Q196" i="5"/>
  <c r="P196" i="5"/>
  <c r="O196" i="5"/>
  <c r="N196" i="5"/>
  <c r="M196" i="5"/>
  <c r="L196" i="5"/>
  <c r="K196" i="5"/>
  <c r="J196" i="5"/>
  <c r="I196" i="5"/>
  <c r="H196" i="5"/>
  <c r="G196" i="5"/>
  <c r="F196" i="5"/>
  <c r="E196" i="5"/>
  <c r="D196" i="5"/>
  <c r="C196" i="5"/>
  <c r="A196" i="5"/>
  <c r="AA195" i="5"/>
  <c r="Y195" i="5"/>
  <c r="X195" i="5"/>
  <c r="W195" i="5"/>
  <c r="V195" i="5"/>
  <c r="U195" i="5"/>
  <c r="T195" i="5"/>
  <c r="S195" i="5"/>
  <c r="R195" i="5"/>
  <c r="Q195" i="5"/>
  <c r="P195" i="5"/>
  <c r="O195" i="5"/>
  <c r="N195" i="5"/>
  <c r="M195" i="5"/>
  <c r="L195" i="5"/>
  <c r="K195" i="5"/>
  <c r="J195" i="5"/>
  <c r="I195" i="5"/>
  <c r="H195" i="5"/>
  <c r="G195" i="5"/>
  <c r="F195" i="5"/>
  <c r="E195" i="5"/>
  <c r="D195" i="5"/>
  <c r="C195" i="5"/>
  <c r="A195" i="5"/>
  <c r="AA194" i="5"/>
  <c r="Y194" i="5"/>
  <c r="X194" i="5"/>
  <c r="W194" i="5"/>
  <c r="V194" i="5"/>
  <c r="U194" i="5"/>
  <c r="T194" i="5"/>
  <c r="S194" i="5"/>
  <c r="R194" i="5"/>
  <c r="Q194" i="5"/>
  <c r="P194" i="5"/>
  <c r="O194" i="5"/>
  <c r="N194" i="5"/>
  <c r="M194" i="5"/>
  <c r="L194" i="5"/>
  <c r="K194" i="5"/>
  <c r="J194" i="5"/>
  <c r="I194" i="5"/>
  <c r="H194" i="5"/>
  <c r="G194" i="5"/>
  <c r="F194" i="5"/>
  <c r="E194" i="5"/>
  <c r="D194" i="5"/>
  <c r="C194" i="5"/>
  <c r="A194" i="5"/>
  <c r="AA193" i="5"/>
  <c r="Y193" i="5"/>
  <c r="X193" i="5"/>
  <c r="W193" i="5"/>
  <c r="V193" i="5"/>
  <c r="U193" i="5"/>
  <c r="T193" i="5"/>
  <c r="S193" i="5"/>
  <c r="R193" i="5"/>
  <c r="Q193" i="5"/>
  <c r="P193" i="5"/>
  <c r="O193" i="5"/>
  <c r="N193" i="5"/>
  <c r="M193" i="5"/>
  <c r="L193" i="5"/>
  <c r="K193" i="5"/>
  <c r="J193" i="5"/>
  <c r="I193" i="5"/>
  <c r="H193" i="5"/>
  <c r="G193" i="5"/>
  <c r="F193" i="5"/>
  <c r="E193" i="5"/>
  <c r="D193" i="5"/>
  <c r="C193" i="5"/>
  <c r="B193" i="5"/>
  <c r="A193" i="5"/>
  <c r="AA192" i="5"/>
  <c r="Y192" i="5"/>
  <c r="W192" i="5"/>
  <c r="U192" i="5"/>
  <c r="S192" i="5"/>
  <c r="R192" i="5"/>
  <c r="Q192" i="5"/>
  <c r="O192" i="5"/>
  <c r="M192" i="5"/>
  <c r="K192" i="5"/>
  <c r="I192" i="5"/>
  <c r="G192" i="5"/>
  <c r="E192" i="5"/>
  <c r="C192" i="5"/>
  <c r="E191" i="5"/>
  <c r="D191" i="5"/>
  <c r="C191" i="5"/>
  <c r="E190" i="5"/>
  <c r="D190" i="5"/>
  <c r="C190" i="5"/>
  <c r="AB187" i="5"/>
  <c r="Y10" i="5" s="1"/>
  <c r="AA187" i="5"/>
  <c r="X10" i="5" s="1"/>
  <c r="W10" i="5"/>
  <c r="Y187" i="5"/>
  <c r="V10" i="5" s="1"/>
  <c r="W187" i="5"/>
  <c r="T10" i="5" s="1"/>
  <c r="S187" i="5"/>
  <c r="P10" i="5" s="1"/>
  <c r="R187" i="5"/>
  <c r="O10" i="5" s="1"/>
  <c r="Q187" i="5"/>
  <c r="N10" i="5" s="1"/>
  <c r="O187" i="5"/>
  <c r="L10" i="5" s="1"/>
  <c r="M187" i="5"/>
  <c r="J10" i="5" s="1"/>
  <c r="K187" i="5"/>
  <c r="H10" i="5" s="1"/>
  <c r="I187" i="5"/>
  <c r="F10" i="5" s="1"/>
  <c r="G187" i="5"/>
  <c r="D10" i="5" s="1"/>
  <c r="E187" i="5"/>
  <c r="B10" i="5" s="1"/>
  <c r="B187" i="5"/>
  <c r="AB184" i="5"/>
  <c r="AA184" i="5"/>
  <c r="Y184" i="5"/>
  <c r="X184" i="5"/>
  <c r="W184" i="5"/>
  <c r="V184" i="5"/>
  <c r="U184" i="5"/>
  <c r="T184" i="5"/>
  <c r="S184" i="5"/>
  <c r="R184" i="5"/>
  <c r="Q184" i="5"/>
  <c r="P184" i="5"/>
  <c r="O184" i="5"/>
  <c r="N184" i="5"/>
  <c r="M184" i="5"/>
  <c r="L184" i="5"/>
  <c r="K184" i="5"/>
  <c r="J184" i="5"/>
  <c r="I184" i="5"/>
  <c r="H184" i="5"/>
  <c r="G184" i="5"/>
  <c r="F184" i="5"/>
  <c r="E184" i="5"/>
  <c r="D184" i="5"/>
  <c r="B184" i="5"/>
  <c r="AB183" i="5"/>
  <c r="AA183" i="5"/>
  <c r="Y183" i="5"/>
  <c r="X183" i="5"/>
  <c r="W183" i="5"/>
  <c r="V183" i="5"/>
  <c r="U183" i="5"/>
  <c r="T183" i="5"/>
  <c r="S183" i="5"/>
  <c r="R183" i="5"/>
  <c r="Q183" i="5"/>
  <c r="P183" i="5"/>
  <c r="O183" i="5"/>
  <c r="N183" i="5"/>
  <c r="M183" i="5"/>
  <c r="L183" i="5"/>
  <c r="K183" i="5"/>
  <c r="J183" i="5"/>
  <c r="I183" i="5"/>
  <c r="H183" i="5"/>
  <c r="G183" i="5"/>
  <c r="F183" i="5"/>
  <c r="E183" i="5"/>
  <c r="D183" i="5"/>
  <c r="B183" i="5"/>
  <c r="AB182" i="5"/>
  <c r="AA182" i="5"/>
  <c r="Y182" i="5"/>
  <c r="X182" i="5"/>
  <c r="W182" i="5"/>
  <c r="V182" i="5"/>
  <c r="U182" i="5"/>
  <c r="T182" i="5"/>
  <c r="S182" i="5"/>
  <c r="R182" i="5"/>
  <c r="Q182" i="5"/>
  <c r="P182" i="5"/>
  <c r="O182" i="5"/>
  <c r="N182" i="5"/>
  <c r="M182" i="5"/>
  <c r="L182" i="5"/>
  <c r="K182" i="5"/>
  <c r="J182" i="5"/>
  <c r="I182" i="5"/>
  <c r="H182" i="5"/>
  <c r="G182" i="5"/>
  <c r="F182" i="5"/>
  <c r="E182" i="5"/>
  <c r="D182" i="5"/>
  <c r="A182" i="5"/>
  <c r="AB181" i="5"/>
  <c r="AA181" i="5"/>
  <c r="Y181" i="5"/>
  <c r="X181" i="5"/>
  <c r="W181" i="5"/>
  <c r="V181" i="5"/>
  <c r="U181" i="5"/>
  <c r="T181" i="5"/>
  <c r="S181" i="5"/>
  <c r="R181" i="5"/>
  <c r="Q181" i="5"/>
  <c r="P181" i="5"/>
  <c r="O181" i="5"/>
  <c r="N181" i="5"/>
  <c r="M181" i="5"/>
  <c r="L181" i="5"/>
  <c r="K181" i="5"/>
  <c r="J181" i="5"/>
  <c r="I181" i="5"/>
  <c r="H181" i="5"/>
  <c r="G181" i="5"/>
  <c r="F181" i="5"/>
  <c r="E181" i="5"/>
  <c r="D181" i="5"/>
  <c r="A181" i="5"/>
  <c r="AB180" i="5"/>
  <c r="AA180" i="5"/>
  <c r="Y180" i="5"/>
  <c r="X180" i="5"/>
  <c r="W180" i="5"/>
  <c r="V180" i="5"/>
  <c r="U180" i="5"/>
  <c r="T180" i="5"/>
  <c r="S180" i="5"/>
  <c r="R180" i="5"/>
  <c r="Q180" i="5"/>
  <c r="P180" i="5"/>
  <c r="O180" i="5"/>
  <c r="N180" i="5"/>
  <c r="M180" i="5"/>
  <c r="L180" i="5"/>
  <c r="K180" i="5"/>
  <c r="J180" i="5"/>
  <c r="I180" i="5"/>
  <c r="H180" i="5"/>
  <c r="G180" i="5"/>
  <c r="F180" i="5"/>
  <c r="E180" i="5"/>
  <c r="D180" i="5"/>
  <c r="A180" i="5"/>
  <c r="AB179" i="5"/>
  <c r="AA179" i="5"/>
  <c r="Y179" i="5"/>
  <c r="X179" i="5"/>
  <c r="W179" i="5"/>
  <c r="V179" i="5"/>
  <c r="U179" i="5"/>
  <c r="T179" i="5"/>
  <c r="S179" i="5"/>
  <c r="R179" i="5"/>
  <c r="Q179" i="5"/>
  <c r="P179" i="5"/>
  <c r="O179" i="5"/>
  <c r="N179" i="5"/>
  <c r="M179" i="5"/>
  <c r="L179" i="5"/>
  <c r="K179" i="5"/>
  <c r="J179" i="5"/>
  <c r="I179" i="5"/>
  <c r="H179" i="5"/>
  <c r="G179" i="5"/>
  <c r="F179" i="5"/>
  <c r="E179" i="5"/>
  <c r="D179" i="5"/>
  <c r="A179" i="5"/>
  <c r="AB178" i="5"/>
  <c r="AA178" i="5"/>
  <c r="Y178" i="5"/>
  <c r="X178" i="5"/>
  <c r="W178" i="5"/>
  <c r="V178" i="5"/>
  <c r="U178" i="5"/>
  <c r="T178" i="5"/>
  <c r="S178" i="5"/>
  <c r="R178" i="5"/>
  <c r="Q178" i="5"/>
  <c r="P178" i="5"/>
  <c r="O178" i="5"/>
  <c r="N178" i="5"/>
  <c r="M178" i="5"/>
  <c r="L178" i="5"/>
  <c r="K178" i="5"/>
  <c r="J178" i="5"/>
  <c r="I178" i="5"/>
  <c r="H178" i="5"/>
  <c r="G178" i="5"/>
  <c r="F178" i="5"/>
  <c r="E178" i="5"/>
  <c r="D178" i="5"/>
  <c r="A178" i="5"/>
  <c r="AB177" i="5"/>
  <c r="AA177" i="5"/>
  <c r="Y177" i="5"/>
  <c r="X177" i="5"/>
  <c r="W177" i="5"/>
  <c r="V177" i="5"/>
  <c r="U177" i="5"/>
  <c r="T177" i="5"/>
  <c r="S177" i="5"/>
  <c r="R177" i="5"/>
  <c r="Q177" i="5"/>
  <c r="P177" i="5"/>
  <c r="O177" i="5"/>
  <c r="N177" i="5"/>
  <c r="M177" i="5"/>
  <c r="L177" i="5"/>
  <c r="K177" i="5"/>
  <c r="J177" i="5"/>
  <c r="I177" i="5"/>
  <c r="H177" i="5"/>
  <c r="G177" i="5"/>
  <c r="F177" i="5"/>
  <c r="E177" i="5"/>
  <c r="D177" i="5"/>
  <c r="B177" i="5"/>
  <c r="A177" i="5"/>
  <c r="AB176" i="5"/>
  <c r="AA176" i="5"/>
  <c r="Y176" i="5"/>
  <c r="X176" i="5"/>
  <c r="W176" i="5"/>
  <c r="V176" i="5"/>
  <c r="U176" i="5"/>
  <c r="T176" i="5"/>
  <c r="S176" i="5"/>
  <c r="R176" i="5"/>
  <c r="Q176" i="5"/>
  <c r="P176" i="5"/>
  <c r="O176" i="5"/>
  <c r="N176" i="5"/>
  <c r="M176" i="5"/>
  <c r="L176" i="5"/>
  <c r="K176" i="5"/>
  <c r="J176" i="5"/>
  <c r="I176" i="5"/>
  <c r="H176" i="5"/>
  <c r="G176" i="5"/>
  <c r="F176" i="5"/>
  <c r="E176" i="5"/>
  <c r="D176" i="5"/>
  <c r="D175" i="5"/>
  <c r="C175" i="5"/>
  <c r="B175" i="5"/>
  <c r="D174" i="5"/>
  <c r="C174" i="5"/>
  <c r="B174" i="5"/>
  <c r="AA171" i="5"/>
  <c r="Y9" i="5" s="1"/>
  <c r="X9" i="5"/>
  <c r="Y171" i="5"/>
  <c r="W9" i="5" s="1"/>
  <c r="X171" i="5"/>
  <c r="V9" i="5" s="1"/>
  <c r="V171" i="5"/>
  <c r="T9" i="5" s="1"/>
  <c r="U171" i="5"/>
  <c r="T171" i="5"/>
  <c r="R9" i="5" s="1"/>
  <c r="R171" i="5"/>
  <c r="P9" i="5" s="1"/>
  <c r="Q171" i="5"/>
  <c r="O9" i="5" s="1"/>
  <c r="P171" i="5"/>
  <c r="N9" i="5" s="1"/>
  <c r="N171" i="5"/>
  <c r="L9" i="5" s="1"/>
  <c r="L171" i="5"/>
  <c r="J9" i="5" s="1"/>
  <c r="J171" i="5"/>
  <c r="H9" i="5" s="1"/>
  <c r="H171" i="5"/>
  <c r="F9" i="5" s="1"/>
  <c r="F171" i="5"/>
  <c r="D9" i="5" s="1"/>
  <c r="D171" i="5"/>
  <c r="B9" i="5" s="1"/>
  <c r="B171" i="5"/>
  <c r="AA169" i="5"/>
  <c r="Y169" i="5"/>
  <c r="X169" i="5"/>
  <c r="W169" i="5"/>
  <c r="V169" i="5"/>
  <c r="U169" i="5"/>
  <c r="S169" i="5"/>
  <c r="R169" i="5"/>
  <c r="Q169" i="5"/>
  <c r="P169" i="5"/>
  <c r="O169" i="5"/>
  <c r="N169" i="5"/>
  <c r="M169" i="5"/>
  <c r="L169" i="5"/>
  <c r="K169" i="5"/>
  <c r="J169" i="5"/>
  <c r="I169" i="5"/>
  <c r="H169" i="5"/>
  <c r="G169" i="5"/>
  <c r="F169" i="5"/>
  <c r="E169" i="5"/>
  <c r="D169" i="5"/>
  <c r="C169" i="5"/>
  <c r="B169" i="5"/>
  <c r="AA168" i="5"/>
  <c r="Y168" i="5"/>
  <c r="X168" i="5"/>
  <c r="W168" i="5"/>
  <c r="V168" i="5"/>
  <c r="U168" i="5"/>
  <c r="T168" i="5"/>
  <c r="S168" i="5"/>
  <c r="R168" i="5"/>
  <c r="Q168" i="5"/>
  <c r="P168" i="5"/>
  <c r="O168" i="5"/>
  <c r="N168" i="5"/>
  <c r="M168" i="5"/>
  <c r="L168" i="5"/>
  <c r="K168" i="5"/>
  <c r="J168" i="5"/>
  <c r="I168" i="5"/>
  <c r="H168" i="5"/>
  <c r="G168" i="5"/>
  <c r="F168" i="5"/>
  <c r="E168" i="5"/>
  <c r="D168" i="5"/>
  <c r="C168" i="5"/>
  <c r="B168" i="5"/>
  <c r="AA167" i="5"/>
  <c r="Y167" i="5"/>
  <c r="X167" i="5"/>
  <c r="W167" i="5"/>
  <c r="V167" i="5"/>
  <c r="U167" i="5"/>
  <c r="T167" i="5"/>
  <c r="S167" i="5"/>
  <c r="R167" i="5"/>
  <c r="Q167" i="5"/>
  <c r="P167" i="5"/>
  <c r="O167" i="5"/>
  <c r="N167" i="5"/>
  <c r="M167" i="5"/>
  <c r="L167" i="5"/>
  <c r="K167" i="5"/>
  <c r="J167" i="5"/>
  <c r="I167" i="5"/>
  <c r="H167" i="5"/>
  <c r="G167" i="5"/>
  <c r="F167" i="5"/>
  <c r="E167" i="5"/>
  <c r="D167" i="5"/>
  <c r="C167" i="5"/>
  <c r="A167" i="5"/>
  <c r="AA166" i="5"/>
  <c r="Y166" i="5"/>
  <c r="X166" i="5"/>
  <c r="W166" i="5"/>
  <c r="V166" i="5"/>
  <c r="U166" i="5"/>
  <c r="T166" i="5"/>
  <c r="S166" i="5"/>
  <c r="R166" i="5"/>
  <c r="Q166" i="5"/>
  <c r="P166" i="5"/>
  <c r="O166" i="5"/>
  <c r="N166" i="5"/>
  <c r="M166" i="5"/>
  <c r="L166" i="5"/>
  <c r="K166" i="5"/>
  <c r="J166" i="5"/>
  <c r="I166" i="5"/>
  <c r="H166" i="5"/>
  <c r="G166" i="5"/>
  <c r="F166" i="5"/>
  <c r="E166" i="5"/>
  <c r="D166" i="5"/>
  <c r="C166" i="5"/>
  <c r="A166" i="5"/>
  <c r="AA165" i="5"/>
  <c r="Y165" i="5"/>
  <c r="X165" i="5"/>
  <c r="W165" i="5"/>
  <c r="V165" i="5"/>
  <c r="U165" i="5"/>
  <c r="T165" i="5"/>
  <c r="S165" i="5"/>
  <c r="R165" i="5"/>
  <c r="Q165" i="5"/>
  <c r="P165" i="5"/>
  <c r="O165" i="5"/>
  <c r="N165" i="5"/>
  <c r="M165" i="5"/>
  <c r="L165" i="5"/>
  <c r="K165" i="5"/>
  <c r="J165" i="5"/>
  <c r="I165" i="5"/>
  <c r="H165" i="5"/>
  <c r="G165" i="5"/>
  <c r="F165" i="5"/>
  <c r="E165" i="5"/>
  <c r="D165" i="5"/>
  <c r="C165" i="5"/>
  <c r="A165" i="5"/>
  <c r="AA164" i="5"/>
  <c r="Y164" i="5"/>
  <c r="X164" i="5"/>
  <c r="W164" i="5"/>
  <c r="V164" i="5"/>
  <c r="U164" i="5"/>
  <c r="T164" i="5"/>
  <c r="S164" i="5"/>
  <c r="R164" i="5"/>
  <c r="Q164" i="5"/>
  <c r="P164" i="5"/>
  <c r="O164" i="5"/>
  <c r="N164" i="5"/>
  <c r="M164" i="5"/>
  <c r="L164" i="5"/>
  <c r="K164" i="5"/>
  <c r="J164" i="5"/>
  <c r="I164" i="5"/>
  <c r="H164" i="5"/>
  <c r="G164" i="5"/>
  <c r="F164" i="5"/>
  <c r="E164" i="5"/>
  <c r="D164" i="5"/>
  <c r="C164" i="5"/>
  <c r="A164" i="5"/>
  <c r="AA163" i="5"/>
  <c r="Y163" i="5"/>
  <c r="X163" i="5"/>
  <c r="W163" i="5"/>
  <c r="V163" i="5"/>
  <c r="U163" i="5"/>
  <c r="T163" i="5"/>
  <c r="S163" i="5"/>
  <c r="R163" i="5"/>
  <c r="Q163" i="5"/>
  <c r="P163" i="5"/>
  <c r="O163" i="5"/>
  <c r="N163" i="5"/>
  <c r="M163" i="5"/>
  <c r="L163" i="5"/>
  <c r="K163" i="5"/>
  <c r="J163" i="5"/>
  <c r="I163" i="5"/>
  <c r="H163" i="5"/>
  <c r="G163" i="5"/>
  <c r="F163" i="5"/>
  <c r="E163" i="5"/>
  <c r="D163" i="5"/>
  <c r="C163" i="5"/>
  <c r="A163" i="5"/>
  <c r="AA162" i="5"/>
  <c r="Y162" i="5"/>
  <c r="X162" i="5"/>
  <c r="W162" i="5"/>
  <c r="V162" i="5"/>
  <c r="U162" i="5"/>
  <c r="T162" i="5"/>
  <c r="S162" i="5"/>
  <c r="R162" i="5"/>
  <c r="Q162" i="5"/>
  <c r="P162" i="5"/>
  <c r="O162" i="5"/>
  <c r="N162" i="5"/>
  <c r="M162" i="5"/>
  <c r="L162" i="5"/>
  <c r="K162" i="5"/>
  <c r="J162" i="5"/>
  <c r="I162" i="5"/>
  <c r="H162" i="5"/>
  <c r="G162" i="5"/>
  <c r="F162" i="5"/>
  <c r="E162" i="5"/>
  <c r="D162" i="5"/>
  <c r="C162" i="5"/>
  <c r="B162" i="5"/>
  <c r="A162" i="5"/>
  <c r="AA161" i="5"/>
  <c r="Y161" i="5"/>
  <c r="W161" i="5"/>
  <c r="U161" i="5"/>
  <c r="S161" i="5"/>
  <c r="R161" i="5"/>
  <c r="Q161" i="5"/>
  <c r="O161" i="5"/>
  <c r="M161" i="5"/>
  <c r="K161" i="5"/>
  <c r="I161" i="5"/>
  <c r="G161" i="5"/>
  <c r="E161" i="5"/>
  <c r="C161" i="5"/>
  <c r="E160" i="5"/>
  <c r="D160" i="5"/>
  <c r="C160" i="5"/>
  <c r="E159" i="5"/>
  <c r="D159" i="5"/>
  <c r="C159" i="5"/>
  <c r="AA156" i="5"/>
  <c r="Y8" i="5" s="1"/>
  <c r="X8" i="5"/>
  <c r="Y156" i="5"/>
  <c r="W8" i="5" s="1"/>
  <c r="X156" i="5"/>
  <c r="V8" i="5" s="1"/>
  <c r="V156" i="5"/>
  <c r="T8" i="5" s="1"/>
  <c r="T156" i="5"/>
  <c r="R8" i="5" s="1"/>
  <c r="R156" i="5"/>
  <c r="P8" i="5" s="1"/>
  <c r="Q156" i="5"/>
  <c r="O8" i="5" s="1"/>
  <c r="P156" i="5"/>
  <c r="N156" i="5"/>
  <c r="L8" i="5" s="1"/>
  <c r="L156" i="5"/>
  <c r="J8" i="5" s="1"/>
  <c r="J156" i="5"/>
  <c r="H8" i="5" s="1"/>
  <c r="H156" i="5"/>
  <c r="F8" i="5" s="1"/>
  <c r="F156" i="5"/>
  <c r="D8" i="5" s="1"/>
  <c r="D156" i="5"/>
  <c r="B8" i="5" s="1"/>
  <c r="B156" i="5"/>
  <c r="AA154" i="5"/>
  <c r="Y154" i="5"/>
  <c r="X154" i="5"/>
  <c r="W154" i="5"/>
  <c r="V154" i="5"/>
  <c r="U154" i="5"/>
  <c r="T154" i="5"/>
  <c r="S154" i="5"/>
  <c r="R154" i="5"/>
  <c r="Q154" i="5"/>
  <c r="P154" i="5"/>
  <c r="N154" i="5"/>
  <c r="L154" i="5"/>
  <c r="J154" i="5"/>
  <c r="H154" i="5"/>
  <c r="F154" i="5"/>
  <c r="D154" i="5"/>
  <c r="B154" i="5"/>
  <c r="AA153" i="5"/>
  <c r="Y153" i="5"/>
  <c r="X153" i="5"/>
  <c r="W153" i="5"/>
  <c r="V153" i="5"/>
  <c r="U153" i="5"/>
  <c r="T153" i="5"/>
  <c r="S153" i="5"/>
  <c r="R153" i="5"/>
  <c r="Q153" i="5"/>
  <c r="P153" i="5"/>
  <c r="O153" i="5"/>
  <c r="N153" i="5"/>
  <c r="M153" i="5"/>
  <c r="L153" i="5"/>
  <c r="K153" i="5"/>
  <c r="J153" i="5"/>
  <c r="I153" i="5"/>
  <c r="H153" i="5"/>
  <c r="G153" i="5"/>
  <c r="F153" i="5"/>
  <c r="E153" i="5"/>
  <c r="D153" i="5"/>
  <c r="C153" i="5"/>
  <c r="B153" i="5"/>
  <c r="AA152" i="5"/>
  <c r="Y152" i="5"/>
  <c r="X152" i="5"/>
  <c r="W152" i="5"/>
  <c r="V152" i="5"/>
  <c r="U152" i="5"/>
  <c r="T152" i="5"/>
  <c r="S152" i="5"/>
  <c r="R152" i="5"/>
  <c r="Q152" i="5"/>
  <c r="P152" i="5"/>
  <c r="O152" i="5"/>
  <c r="N152" i="5"/>
  <c r="M152" i="5"/>
  <c r="L152" i="5"/>
  <c r="K152" i="5"/>
  <c r="J152" i="5"/>
  <c r="I152" i="5"/>
  <c r="H152" i="5"/>
  <c r="G152" i="5"/>
  <c r="F152" i="5"/>
  <c r="E152" i="5"/>
  <c r="D152" i="5"/>
  <c r="C152" i="5"/>
  <c r="A152" i="5"/>
  <c r="AA151" i="5"/>
  <c r="Y151" i="5"/>
  <c r="X151" i="5"/>
  <c r="W151" i="5"/>
  <c r="V151" i="5"/>
  <c r="U151" i="5"/>
  <c r="T151" i="5"/>
  <c r="S151" i="5"/>
  <c r="R151" i="5"/>
  <c r="Q151" i="5"/>
  <c r="P151" i="5"/>
  <c r="O151" i="5"/>
  <c r="N151" i="5"/>
  <c r="M151" i="5"/>
  <c r="L151" i="5"/>
  <c r="K151" i="5"/>
  <c r="J151" i="5"/>
  <c r="I151" i="5"/>
  <c r="H151" i="5"/>
  <c r="G151" i="5"/>
  <c r="F151" i="5"/>
  <c r="E151" i="5"/>
  <c r="D151" i="5"/>
  <c r="C151" i="5"/>
  <c r="A151" i="5"/>
  <c r="AA150" i="5"/>
  <c r="Y150" i="5"/>
  <c r="X150" i="5"/>
  <c r="W150" i="5"/>
  <c r="V150" i="5"/>
  <c r="U150" i="5"/>
  <c r="T150" i="5"/>
  <c r="S150" i="5"/>
  <c r="R150" i="5"/>
  <c r="Q150" i="5"/>
  <c r="P150" i="5"/>
  <c r="O150" i="5"/>
  <c r="N150" i="5"/>
  <c r="M150" i="5"/>
  <c r="L150" i="5"/>
  <c r="K150" i="5"/>
  <c r="J150" i="5"/>
  <c r="I150" i="5"/>
  <c r="H150" i="5"/>
  <c r="G150" i="5"/>
  <c r="F150" i="5"/>
  <c r="E150" i="5"/>
  <c r="D150" i="5"/>
  <c r="C150" i="5"/>
  <c r="A150" i="5"/>
  <c r="AA149" i="5"/>
  <c r="Y149" i="5"/>
  <c r="X149" i="5"/>
  <c r="W149" i="5"/>
  <c r="V149" i="5"/>
  <c r="U149" i="5"/>
  <c r="T149" i="5"/>
  <c r="S149" i="5"/>
  <c r="R149" i="5"/>
  <c r="Q149" i="5"/>
  <c r="P149" i="5"/>
  <c r="O149" i="5"/>
  <c r="N149" i="5"/>
  <c r="M149" i="5"/>
  <c r="L149" i="5"/>
  <c r="K149" i="5"/>
  <c r="J149" i="5"/>
  <c r="I149" i="5"/>
  <c r="H149" i="5"/>
  <c r="G149" i="5"/>
  <c r="F149" i="5"/>
  <c r="E149" i="5"/>
  <c r="D149" i="5"/>
  <c r="C149" i="5"/>
  <c r="A149" i="5"/>
  <c r="AA148" i="5"/>
  <c r="Y148" i="5"/>
  <c r="X148" i="5"/>
  <c r="W148" i="5"/>
  <c r="V148" i="5"/>
  <c r="U148" i="5"/>
  <c r="T148" i="5"/>
  <c r="S148" i="5"/>
  <c r="R148" i="5"/>
  <c r="Q148" i="5"/>
  <c r="P148" i="5"/>
  <c r="O148" i="5"/>
  <c r="N148" i="5"/>
  <c r="M148" i="5"/>
  <c r="L148" i="5"/>
  <c r="K148" i="5"/>
  <c r="J148" i="5"/>
  <c r="I148" i="5"/>
  <c r="H148" i="5"/>
  <c r="G148" i="5"/>
  <c r="F148" i="5"/>
  <c r="E148" i="5"/>
  <c r="D148" i="5"/>
  <c r="C148" i="5"/>
  <c r="A148" i="5"/>
  <c r="AA147" i="5"/>
  <c r="Y147" i="5"/>
  <c r="X147" i="5"/>
  <c r="W147" i="5"/>
  <c r="V147" i="5"/>
  <c r="U147" i="5"/>
  <c r="T147" i="5"/>
  <c r="S147" i="5"/>
  <c r="R147" i="5"/>
  <c r="Q147" i="5"/>
  <c r="P147" i="5"/>
  <c r="O147" i="5"/>
  <c r="N147" i="5"/>
  <c r="M147" i="5"/>
  <c r="L147" i="5"/>
  <c r="K147" i="5"/>
  <c r="J147" i="5"/>
  <c r="I147" i="5"/>
  <c r="H147" i="5"/>
  <c r="G147" i="5"/>
  <c r="F147" i="5"/>
  <c r="E147" i="5"/>
  <c r="D147" i="5"/>
  <c r="C147" i="5"/>
  <c r="A147" i="5"/>
  <c r="AA146" i="5"/>
  <c r="Y146" i="5"/>
  <c r="X146" i="5"/>
  <c r="W146" i="5"/>
  <c r="V146" i="5"/>
  <c r="U146" i="5"/>
  <c r="T146" i="5"/>
  <c r="S146" i="5"/>
  <c r="R146" i="5"/>
  <c r="Q146" i="5"/>
  <c r="P146" i="5"/>
  <c r="O146" i="5"/>
  <c r="N146" i="5"/>
  <c r="M146" i="5"/>
  <c r="L146" i="5"/>
  <c r="K146" i="5"/>
  <c r="J146" i="5"/>
  <c r="I146" i="5"/>
  <c r="H146" i="5"/>
  <c r="G146" i="5"/>
  <c r="F146" i="5"/>
  <c r="E146" i="5"/>
  <c r="D146" i="5"/>
  <c r="C146" i="5"/>
  <c r="B146" i="5"/>
  <c r="A146" i="5"/>
  <c r="AA145" i="5"/>
  <c r="Y145" i="5"/>
  <c r="X145" i="5"/>
  <c r="W145" i="5"/>
  <c r="V145" i="5"/>
  <c r="U145" i="5"/>
  <c r="T145" i="5"/>
  <c r="S145" i="5"/>
  <c r="R145" i="5"/>
  <c r="Q145" i="5"/>
  <c r="P145" i="5"/>
  <c r="O145" i="5"/>
  <c r="N145" i="5"/>
  <c r="M145" i="5"/>
  <c r="L145" i="5"/>
  <c r="K145" i="5"/>
  <c r="J145" i="5"/>
  <c r="I145" i="5"/>
  <c r="H145" i="5"/>
  <c r="G145" i="5"/>
  <c r="F145" i="5"/>
  <c r="E145" i="5"/>
  <c r="D145" i="5"/>
  <c r="C145" i="5"/>
  <c r="E144" i="5"/>
  <c r="D144" i="5"/>
  <c r="C144" i="5"/>
  <c r="E143" i="5"/>
  <c r="D143" i="5"/>
  <c r="C143" i="5"/>
  <c r="AA140" i="5"/>
  <c r="Y7" i="5" s="1"/>
  <c r="X7" i="5"/>
  <c r="Y140" i="5"/>
  <c r="W7" i="5" s="1"/>
  <c r="X140" i="5"/>
  <c r="V7" i="5" s="1"/>
  <c r="W140" i="5"/>
  <c r="V140" i="5"/>
  <c r="T7" i="5" s="1"/>
  <c r="U140" i="5"/>
  <c r="T140" i="5"/>
  <c r="R7" i="5" s="1"/>
  <c r="S140" i="5"/>
  <c r="R140" i="5"/>
  <c r="P7" i="5" s="1"/>
  <c r="Q140" i="5"/>
  <c r="O7" i="5" s="1"/>
  <c r="P140" i="5"/>
  <c r="N7" i="5" s="1"/>
  <c r="N140" i="5"/>
  <c r="L7" i="5" s="1"/>
  <c r="L140" i="5"/>
  <c r="J7" i="5" s="1"/>
  <c r="J140" i="5"/>
  <c r="H7" i="5" s="1"/>
  <c r="H140" i="5"/>
  <c r="F7" i="5" s="1"/>
  <c r="F140" i="5"/>
  <c r="D7" i="5" s="1"/>
  <c r="D140" i="5"/>
  <c r="B7" i="5" s="1"/>
  <c r="B140" i="5"/>
  <c r="AA138" i="5"/>
  <c r="Y138" i="5"/>
  <c r="X138" i="5"/>
  <c r="W138" i="5"/>
  <c r="V138" i="5"/>
  <c r="U138" i="5"/>
  <c r="T138" i="5"/>
  <c r="S138" i="5"/>
  <c r="R138" i="5"/>
  <c r="Q138" i="5"/>
  <c r="P138" i="5"/>
  <c r="O138" i="5"/>
  <c r="N138" i="5"/>
  <c r="M138" i="5"/>
  <c r="L138" i="5"/>
  <c r="K138" i="5"/>
  <c r="J138" i="5"/>
  <c r="I138" i="5"/>
  <c r="H138" i="5"/>
  <c r="G138" i="5"/>
  <c r="F138" i="5"/>
  <c r="E138" i="5"/>
  <c r="D138" i="5"/>
  <c r="C138" i="5"/>
  <c r="B138" i="5"/>
  <c r="AA137" i="5"/>
  <c r="Y137" i="5"/>
  <c r="X137" i="5"/>
  <c r="W137" i="5"/>
  <c r="V137" i="5"/>
  <c r="U137" i="5"/>
  <c r="T137" i="5"/>
  <c r="S137" i="5"/>
  <c r="R137" i="5"/>
  <c r="Q137" i="5"/>
  <c r="P137" i="5"/>
  <c r="O137" i="5"/>
  <c r="N137" i="5"/>
  <c r="M137" i="5"/>
  <c r="L137" i="5"/>
  <c r="K137" i="5"/>
  <c r="J137" i="5"/>
  <c r="I137" i="5"/>
  <c r="H137" i="5"/>
  <c r="G137" i="5"/>
  <c r="F137" i="5"/>
  <c r="E137" i="5"/>
  <c r="D137" i="5"/>
  <c r="C137" i="5"/>
  <c r="B137" i="5"/>
  <c r="AA136" i="5"/>
  <c r="Y136" i="5"/>
  <c r="X136" i="5"/>
  <c r="W136" i="5"/>
  <c r="V136" i="5"/>
  <c r="U136" i="5"/>
  <c r="T136" i="5"/>
  <c r="S136" i="5"/>
  <c r="R136" i="5"/>
  <c r="Q136" i="5"/>
  <c r="P136" i="5"/>
  <c r="O136" i="5"/>
  <c r="N136" i="5"/>
  <c r="M136" i="5"/>
  <c r="L136" i="5"/>
  <c r="K136" i="5"/>
  <c r="J136" i="5"/>
  <c r="I136" i="5"/>
  <c r="H136" i="5"/>
  <c r="G136" i="5"/>
  <c r="F136" i="5"/>
  <c r="E136" i="5"/>
  <c r="D136" i="5"/>
  <c r="C136" i="5"/>
  <c r="A136" i="5"/>
  <c r="AA135" i="5"/>
  <c r="Y135" i="5"/>
  <c r="X135" i="5"/>
  <c r="W135" i="5"/>
  <c r="V135" i="5"/>
  <c r="U135" i="5"/>
  <c r="T135" i="5"/>
  <c r="S135" i="5"/>
  <c r="R135" i="5"/>
  <c r="Q135" i="5"/>
  <c r="P135" i="5"/>
  <c r="O135" i="5"/>
  <c r="N135" i="5"/>
  <c r="M135" i="5"/>
  <c r="L135" i="5"/>
  <c r="K135" i="5"/>
  <c r="J135" i="5"/>
  <c r="I135" i="5"/>
  <c r="H135" i="5"/>
  <c r="G135" i="5"/>
  <c r="F135" i="5"/>
  <c r="E135" i="5"/>
  <c r="D135" i="5"/>
  <c r="C135" i="5"/>
  <c r="A135" i="5"/>
  <c r="AA134" i="5"/>
  <c r="Y134" i="5"/>
  <c r="X134" i="5"/>
  <c r="W134" i="5"/>
  <c r="V134" i="5"/>
  <c r="U134" i="5"/>
  <c r="T134" i="5"/>
  <c r="S134" i="5"/>
  <c r="R134" i="5"/>
  <c r="Q134" i="5"/>
  <c r="P134" i="5"/>
  <c r="O134" i="5"/>
  <c r="N134" i="5"/>
  <c r="M134" i="5"/>
  <c r="L134" i="5"/>
  <c r="K134" i="5"/>
  <c r="J134" i="5"/>
  <c r="I134" i="5"/>
  <c r="H134" i="5"/>
  <c r="G134" i="5"/>
  <c r="F134" i="5"/>
  <c r="E134" i="5"/>
  <c r="D134" i="5"/>
  <c r="C134" i="5"/>
  <c r="A134" i="5"/>
  <c r="AA133" i="5"/>
  <c r="Y133" i="5"/>
  <c r="X133" i="5"/>
  <c r="W133" i="5"/>
  <c r="V133" i="5"/>
  <c r="U133" i="5"/>
  <c r="T133" i="5"/>
  <c r="S133" i="5"/>
  <c r="R133" i="5"/>
  <c r="Q133" i="5"/>
  <c r="P133" i="5"/>
  <c r="O133" i="5"/>
  <c r="N133" i="5"/>
  <c r="M133" i="5"/>
  <c r="L133" i="5"/>
  <c r="K133" i="5"/>
  <c r="J133" i="5"/>
  <c r="I133" i="5"/>
  <c r="H133" i="5"/>
  <c r="G133" i="5"/>
  <c r="F133" i="5"/>
  <c r="E133" i="5"/>
  <c r="D133" i="5"/>
  <c r="C133" i="5"/>
  <c r="A133" i="5"/>
  <c r="AA132" i="5"/>
  <c r="Y132" i="5"/>
  <c r="X132" i="5"/>
  <c r="W132" i="5"/>
  <c r="V132" i="5"/>
  <c r="U132" i="5"/>
  <c r="T132" i="5"/>
  <c r="S132" i="5"/>
  <c r="R132" i="5"/>
  <c r="Q132" i="5"/>
  <c r="P132" i="5"/>
  <c r="O132" i="5"/>
  <c r="N132" i="5"/>
  <c r="M132" i="5"/>
  <c r="L132" i="5"/>
  <c r="K132" i="5"/>
  <c r="J132" i="5"/>
  <c r="I132" i="5"/>
  <c r="H132" i="5"/>
  <c r="G132" i="5"/>
  <c r="F132" i="5"/>
  <c r="E132" i="5"/>
  <c r="D132" i="5"/>
  <c r="C132" i="5"/>
  <c r="A132" i="5"/>
  <c r="AA131" i="5"/>
  <c r="Y131" i="5"/>
  <c r="X131" i="5"/>
  <c r="W131" i="5"/>
  <c r="V131" i="5"/>
  <c r="U131" i="5"/>
  <c r="T131" i="5"/>
  <c r="S131" i="5"/>
  <c r="R131" i="5"/>
  <c r="Q131" i="5"/>
  <c r="P131" i="5"/>
  <c r="O131" i="5"/>
  <c r="N131" i="5"/>
  <c r="M131" i="5"/>
  <c r="L131" i="5"/>
  <c r="K131" i="5"/>
  <c r="J131" i="5"/>
  <c r="I131" i="5"/>
  <c r="H131" i="5"/>
  <c r="G131" i="5"/>
  <c r="F131" i="5"/>
  <c r="E131" i="5"/>
  <c r="D131" i="5"/>
  <c r="C131" i="5"/>
  <c r="A131" i="5"/>
  <c r="AA130" i="5"/>
  <c r="Y130" i="5"/>
  <c r="X130" i="5"/>
  <c r="W130" i="5"/>
  <c r="V130" i="5"/>
  <c r="U130" i="5"/>
  <c r="T130" i="5"/>
  <c r="S130" i="5"/>
  <c r="R130" i="5"/>
  <c r="Q130" i="5"/>
  <c r="P130" i="5"/>
  <c r="O130" i="5"/>
  <c r="N130" i="5"/>
  <c r="M130" i="5"/>
  <c r="L130" i="5"/>
  <c r="K130" i="5"/>
  <c r="J130" i="5"/>
  <c r="I130" i="5"/>
  <c r="H130" i="5"/>
  <c r="G130" i="5"/>
  <c r="F130" i="5"/>
  <c r="E130" i="5"/>
  <c r="D130" i="5"/>
  <c r="C130" i="5"/>
  <c r="A130" i="5"/>
  <c r="AA129" i="5"/>
  <c r="Y129" i="5"/>
  <c r="X129" i="5"/>
  <c r="W129" i="5"/>
  <c r="V129" i="5"/>
  <c r="U129" i="5"/>
  <c r="T129" i="5"/>
  <c r="S129" i="5"/>
  <c r="R129" i="5"/>
  <c r="Q129" i="5"/>
  <c r="P129" i="5"/>
  <c r="O129" i="5"/>
  <c r="N129" i="5"/>
  <c r="M129" i="5"/>
  <c r="L129" i="5"/>
  <c r="K129" i="5"/>
  <c r="J129" i="5"/>
  <c r="I129" i="5"/>
  <c r="H129" i="5"/>
  <c r="G129" i="5"/>
  <c r="F129" i="5"/>
  <c r="E129" i="5"/>
  <c r="D129" i="5"/>
  <c r="C129" i="5"/>
  <c r="A129" i="5"/>
  <c r="AA128" i="5"/>
  <c r="Y128" i="5"/>
  <c r="X128" i="5"/>
  <c r="W128" i="5"/>
  <c r="V128" i="5"/>
  <c r="U128" i="5"/>
  <c r="T128" i="5"/>
  <c r="S128" i="5"/>
  <c r="R128" i="5"/>
  <c r="Q128" i="5"/>
  <c r="P128" i="5"/>
  <c r="O128" i="5"/>
  <c r="N128" i="5"/>
  <c r="M128" i="5"/>
  <c r="L128" i="5"/>
  <c r="K128" i="5"/>
  <c r="J128" i="5"/>
  <c r="I128" i="5"/>
  <c r="H128" i="5"/>
  <c r="G128" i="5"/>
  <c r="F128" i="5"/>
  <c r="E128" i="5"/>
  <c r="D128" i="5"/>
  <c r="C128" i="5"/>
  <c r="B128" i="5"/>
  <c r="A128" i="5"/>
  <c r="AA127" i="5"/>
  <c r="Y127" i="5"/>
  <c r="X127" i="5"/>
  <c r="W127" i="5"/>
  <c r="V127" i="5"/>
  <c r="U127" i="5"/>
  <c r="T127" i="5"/>
  <c r="S127" i="5"/>
  <c r="R127" i="5"/>
  <c r="Q127" i="5"/>
  <c r="P127" i="5"/>
  <c r="O127" i="5"/>
  <c r="N127" i="5"/>
  <c r="M127" i="5"/>
  <c r="L127" i="5"/>
  <c r="K127" i="5"/>
  <c r="J127" i="5"/>
  <c r="I127" i="5"/>
  <c r="H127" i="5"/>
  <c r="G127" i="5"/>
  <c r="F127" i="5"/>
  <c r="E127" i="5"/>
  <c r="D127" i="5"/>
  <c r="C127" i="5"/>
  <c r="AA126" i="5"/>
  <c r="Y126" i="5"/>
  <c r="X126" i="5"/>
  <c r="W126" i="5"/>
  <c r="V126" i="5"/>
  <c r="U126" i="5"/>
  <c r="T126" i="5"/>
  <c r="S126" i="5"/>
  <c r="R126" i="5"/>
  <c r="Q126" i="5"/>
  <c r="P126" i="5"/>
  <c r="O126" i="5"/>
  <c r="N126" i="5"/>
  <c r="M126" i="5"/>
  <c r="L126" i="5"/>
  <c r="K126" i="5"/>
  <c r="J126" i="5"/>
  <c r="I126" i="5"/>
  <c r="H126" i="5"/>
  <c r="G126" i="5"/>
  <c r="F126" i="5"/>
  <c r="E126" i="5"/>
  <c r="D126" i="5"/>
  <c r="C126" i="5"/>
  <c r="A126" i="5"/>
  <c r="E125" i="5"/>
  <c r="D125" i="5"/>
  <c r="C125" i="5"/>
  <c r="E124" i="5"/>
  <c r="D124" i="5"/>
  <c r="C124" i="5"/>
  <c r="AA120" i="5"/>
  <c r="Y6" i="5" s="1"/>
  <c r="X6" i="5"/>
  <c r="Y120" i="5"/>
  <c r="W6" i="5" s="1"/>
  <c r="X120" i="5"/>
  <c r="V6" i="5" s="1"/>
  <c r="W120" i="5"/>
  <c r="V120" i="5"/>
  <c r="T6" i="5" s="1"/>
  <c r="U120" i="5"/>
  <c r="T120" i="5"/>
  <c r="R6" i="5" s="1"/>
  <c r="R120" i="5"/>
  <c r="P6" i="5" s="1"/>
  <c r="Q120" i="5"/>
  <c r="O6" i="5" s="1"/>
  <c r="P120" i="5"/>
  <c r="N6" i="5" s="1"/>
  <c r="N120" i="5"/>
  <c r="L6" i="5" s="1"/>
  <c r="L120" i="5"/>
  <c r="J6" i="5" s="1"/>
  <c r="J120" i="5"/>
  <c r="H6" i="5" s="1"/>
  <c r="H120" i="5"/>
  <c r="F6" i="5" s="1"/>
  <c r="F120" i="5"/>
  <c r="D6" i="5" s="1"/>
  <c r="D120" i="5"/>
  <c r="B6" i="5" s="1"/>
  <c r="A120" i="5"/>
  <c r="AA119" i="5"/>
  <c r="Y119" i="5"/>
  <c r="X119" i="5"/>
  <c r="W119" i="5"/>
  <c r="V119" i="5"/>
  <c r="U119" i="5"/>
  <c r="T119" i="5"/>
  <c r="R119" i="5"/>
  <c r="Q119" i="5"/>
  <c r="P119" i="5"/>
  <c r="N119" i="5"/>
  <c r="L119" i="5"/>
  <c r="J119" i="5"/>
  <c r="H119" i="5"/>
  <c r="F119" i="5"/>
  <c r="D119" i="5"/>
  <c r="B119" i="5"/>
  <c r="AA117" i="5"/>
  <c r="Y117" i="5"/>
  <c r="X117" i="5"/>
  <c r="W117" i="5"/>
  <c r="V117" i="5"/>
  <c r="U117" i="5"/>
  <c r="T117" i="5"/>
  <c r="S117" i="5"/>
  <c r="R117" i="5"/>
  <c r="Q117" i="5"/>
  <c r="P117" i="5"/>
  <c r="O117" i="5"/>
  <c r="N117" i="5"/>
  <c r="M117" i="5"/>
  <c r="L117" i="5"/>
  <c r="K117" i="5"/>
  <c r="J117" i="5"/>
  <c r="I117" i="5"/>
  <c r="H117" i="5"/>
  <c r="G117" i="5"/>
  <c r="F117" i="5"/>
  <c r="E117" i="5"/>
  <c r="D117" i="5"/>
  <c r="C117" i="5"/>
  <c r="B117" i="5"/>
  <c r="AA116" i="5"/>
  <c r="Y116" i="5"/>
  <c r="X116" i="5"/>
  <c r="W116" i="5"/>
  <c r="V116" i="5"/>
  <c r="U116" i="5"/>
  <c r="T116" i="5"/>
  <c r="S116" i="5"/>
  <c r="R116" i="5"/>
  <c r="Q116" i="5"/>
  <c r="P116" i="5"/>
  <c r="O116" i="5"/>
  <c r="N116" i="5"/>
  <c r="M116" i="5"/>
  <c r="L116" i="5"/>
  <c r="K116" i="5"/>
  <c r="J116" i="5"/>
  <c r="I116" i="5"/>
  <c r="H116" i="5"/>
  <c r="G116" i="5"/>
  <c r="F116" i="5"/>
  <c r="E116" i="5"/>
  <c r="D116" i="5"/>
  <c r="C116" i="5"/>
  <c r="B116" i="5"/>
  <c r="AA115" i="5"/>
  <c r="Y115" i="5"/>
  <c r="X115" i="5"/>
  <c r="W115" i="5"/>
  <c r="V115" i="5"/>
  <c r="U115" i="5"/>
  <c r="T115" i="5"/>
  <c r="S115" i="5"/>
  <c r="R115" i="5"/>
  <c r="Q115" i="5"/>
  <c r="P115" i="5"/>
  <c r="O115" i="5"/>
  <c r="N115" i="5"/>
  <c r="M115" i="5"/>
  <c r="L115" i="5"/>
  <c r="K115" i="5"/>
  <c r="J115" i="5"/>
  <c r="I115" i="5"/>
  <c r="H115" i="5"/>
  <c r="G115" i="5"/>
  <c r="F115" i="5"/>
  <c r="E115" i="5"/>
  <c r="D115" i="5"/>
  <c r="C115" i="5"/>
  <c r="A115" i="5"/>
  <c r="AA114" i="5"/>
  <c r="Y114" i="5"/>
  <c r="X114" i="5"/>
  <c r="W114" i="5"/>
  <c r="V114" i="5"/>
  <c r="U114" i="5"/>
  <c r="T114" i="5"/>
  <c r="S114" i="5"/>
  <c r="R114" i="5"/>
  <c r="Q114" i="5"/>
  <c r="P114" i="5"/>
  <c r="O114" i="5"/>
  <c r="N114" i="5"/>
  <c r="M114" i="5"/>
  <c r="L114" i="5"/>
  <c r="K114" i="5"/>
  <c r="J114" i="5"/>
  <c r="I114" i="5"/>
  <c r="H114" i="5"/>
  <c r="G114" i="5"/>
  <c r="F114" i="5"/>
  <c r="E114" i="5"/>
  <c r="D114" i="5"/>
  <c r="C114" i="5"/>
  <c r="A114" i="5"/>
  <c r="A113" i="5"/>
  <c r="AA112" i="5"/>
  <c r="Y112" i="5"/>
  <c r="X112" i="5"/>
  <c r="V112" i="5"/>
  <c r="T112" i="5"/>
  <c r="R112" i="5"/>
  <c r="Q112" i="5"/>
  <c r="P112" i="5"/>
  <c r="N112" i="5"/>
  <c r="L112" i="5"/>
  <c r="J112" i="5"/>
  <c r="H112" i="5"/>
  <c r="F112" i="5"/>
  <c r="D112" i="5"/>
  <c r="B112" i="5"/>
  <c r="AA111" i="5"/>
  <c r="Y111" i="5"/>
  <c r="X111" i="5"/>
  <c r="W111" i="5"/>
  <c r="V111" i="5"/>
  <c r="U111" i="5"/>
  <c r="T111" i="5"/>
  <c r="S111" i="5"/>
  <c r="R111" i="5"/>
  <c r="Q111" i="5"/>
  <c r="P111" i="5"/>
  <c r="O111" i="5"/>
  <c r="N111" i="5"/>
  <c r="M111" i="5"/>
  <c r="L111" i="5"/>
  <c r="K111" i="5"/>
  <c r="J111" i="5"/>
  <c r="I111" i="5"/>
  <c r="H111" i="5"/>
  <c r="G111" i="5"/>
  <c r="F111" i="5"/>
  <c r="B111" i="5"/>
  <c r="AA110" i="5"/>
  <c r="Y110" i="5"/>
  <c r="X110" i="5"/>
  <c r="W110" i="5"/>
  <c r="V110" i="5"/>
  <c r="U110" i="5"/>
  <c r="T110" i="5"/>
  <c r="S110" i="5"/>
  <c r="R110" i="5"/>
  <c r="Q110" i="5"/>
  <c r="P110" i="5"/>
  <c r="O110" i="5"/>
  <c r="N110" i="5"/>
  <c r="M110" i="5"/>
  <c r="L110" i="5"/>
  <c r="K110" i="5"/>
  <c r="J110" i="5"/>
  <c r="I110" i="5"/>
  <c r="H110" i="5"/>
  <c r="G110" i="5"/>
  <c r="F110" i="5"/>
  <c r="E110" i="5"/>
  <c r="D110" i="5"/>
  <c r="C110" i="5"/>
  <c r="B110" i="5"/>
  <c r="AA109" i="5"/>
  <c r="Y109" i="5"/>
  <c r="X109" i="5"/>
  <c r="W109" i="5"/>
  <c r="V109" i="5"/>
  <c r="U109" i="5"/>
  <c r="T109" i="5"/>
  <c r="S109" i="5"/>
  <c r="R109" i="5"/>
  <c r="Q109" i="5"/>
  <c r="P109" i="5"/>
  <c r="O109" i="5"/>
  <c r="N109" i="5"/>
  <c r="M109" i="5"/>
  <c r="L109" i="5"/>
  <c r="K109" i="5"/>
  <c r="J109" i="5"/>
  <c r="I109" i="5"/>
  <c r="H109" i="5"/>
  <c r="G109" i="5"/>
  <c r="F109" i="5"/>
  <c r="E109" i="5"/>
  <c r="D109" i="5"/>
  <c r="C109" i="5"/>
  <c r="A109" i="5"/>
  <c r="AA108" i="5"/>
  <c r="Y108" i="5"/>
  <c r="X108" i="5"/>
  <c r="W108" i="5"/>
  <c r="V108" i="5"/>
  <c r="U108" i="5"/>
  <c r="T108" i="5"/>
  <c r="S108" i="5"/>
  <c r="R108" i="5"/>
  <c r="Q108" i="5"/>
  <c r="P108" i="5"/>
  <c r="O108" i="5"/>
  <c r="N108" i="5"/>
  <c r="M108" i="5"/>
  <c r="L108" i="5"/>
  <c r="K108" i="5"/>
  <c r="J108" i="5"/>
  <c r="I108" i="5"/>
  <c r="H108" i="5"/>
  <c r="G108" i="5"/>
  <c r="F108" i="5"/>
  <c r="E108" i="5"/>
  <c r="D108" i="5"/>
  <c r="C108" i="5"/>
  <c r="A108" i="5"/>
  <c r="AA107" i="5"/>
  <c r="Y107" i="5"/>
  <c r="X107" i="5"/>
  <c r="W107" i="5"/>
  <c r="V107" i="5"/>
  <c r="U107" i="5"/>
  <c r="T107" i="5"/>
  <c r="S107" i="5"/>
  <c r="R107" i="5"/>
  <c r="Q107" i="5"/>
  <c r="P107" i="5"/>
  <c r="O107" i="5"/>
  <c r="N107" i="5"/>
  <c r="M107" i="5"/>
  <c r="L107" i="5"/>
  <c r="K107" i="5"/>
  <c r="J107" i="5"/>
  <c r="I107" i="5"/>
  <c r="H107" i="5"/>
  <c r="G107" i="5"/>
  <c r="F107" i="5"/>
  <c r="E107" i="5"/>
  <c r="D107" i="5"/>
  <c r="C107" i="5"/>
  <c r="A107" i="5"/>
  <c r="AA106" i="5"/>
  <c r="Y106" i="5"/>
  <c r="X106" i="5"/>
  <c r="W106" i="5"/>
  <c r="V106" i="5"/>
  <c r="U106" i="5"/>
  <c r="T106" i="5"/>
  <c r="S106" i="5"/>
  <c r="R106" i="5"/>
  <c r="Q106" i="5"/>
  <c r="P106" i="5"/>
  <c r="O106" i="5"/>
  <c r="N106" i="5"/>
  <c r="M106" i="5"/>
  <c r="L106" i="5"/>
  <c r="K106" i="5"/>
  <c r="J106" i="5"/>
  <c r="I106" i="5"/>
  <c r="H106" i="5"/>
  <c r="G106" i="5"/>
  <c r="F106" i="5"/>
  <c r="E106" i="5"/>
  <c r="D106" i="5"/>
  <c r="C106" i="5"/>
  <c r="A106" i="5"/>
  <c r="AA105" i="5"/>
  <c r="Y105" i="5"/>
  <c r="X105" i="5"/>
  <c r="W105" i="5"/>
  <c r="V105" i="5"/>
  <c r="U105" i="5"/>
  <c r="T105" i="5"/>
  <c r="S105" i="5"/>
  <c r="R105" i="5"/>
  <c r="Q105" i="5"/>
  <c r="P105" i="5"/>
  <c r="O105" i="5"/>
  <c r="N105" i="5"/>
  <c r="M105" i="5"/>
  <c r="L105" i="5"/>
  <c r="K105" i="5"/>
  <c r="J105" i="5"/>
  <c r="I105" i="5"/>
  <c r="H105" i="5"/>
  <c r="G105" i="5"/>
  <c r="F105" i="5"/>
  <c r="E105" i="5"/>
  <c r="D105" i="5"/>
  <c r="C105" i="5"/>
  <c r="A105" i="5"/>
  <c r="AA104" i="5"/>
  <c r="Y104" i="5"/>
  <c r="X104" i="5"/>
  <c r="W104" i="5"/>
  <c r="V104" i="5"/>
  <c r="U104" i="5"/>
  <c r="T104" i="5"/>
  <c r="S104" i="5"/>
  <c r="R104" i="5"/>
  <c r="Q104" i="5"/>
  <c r="P104" i="5"/>
  <c r="O104" i="5"/>
  <c r="N104" i="5"/>
  <c r="M104" i="5"/>
  <c r="L104" i="5"/>
  <c r="K104" i="5"/>
  <c r="J104" i="5"/>
  <c r="I104" i="5"/>
  <c r="H104" i="5"/>
  <c r="G104" i="5"/>
  <c r="F104" i="5"/>
  <c r="E104" i="5"/>
  <c r="D104" i="5"/>
  <c r="C104" i="5"/>
  <c r="A104" i="5"/>
  <c r="AA103" i="5"/>
  <c r="Y103" i="5"/>
  <c r="X103" i="5"/>
  <c r="W103" i="5"/>
  <c r="V103" i="5"/>
  <c r="U103" i="5"/>
  <c r="T103" i="5"/>
  <c r="S103" i="5"/>
  <c r="R103" i="5"/>
  <c r="Q103" i="5"/>
  <c r="P103" i="5"/>
  <c r="O103" i="5"/>
  <c r="N103" i="5"/>
  <c r="M103" i="5"/>
  <c r="L103" i="5"/>
  <c r="K103" i="5"/>
  <c r="J103" i="5"/>
  <c r="I103" i="5"/>
  <c r="H103" i="5"/>
  <c r="G103" i="5"/>
  <c r="F103" i="5"/>
  <c r="E103" i="5"/>
  <c r="D103" i="5"/>
  <c r="C103" i="5"/>
  <c r="A103" i="5"/>
  <c r="AA102" i="5"/>
  <c r="Y102" i="5"/>
  <c r="X102" i="5"/>
  <c r="W102" i="5"/>
  <c r="V102" i="5"/>
  <c r="U102" i="5"/>
  <c r="T102" i="5"/>
  <c r="S102" i="5"/>
  <c r="R102" i="5"/>
  <c r="Q102" i="5"/>
  <c r="P102" i="5"/>
  <c r="O102" i="5"/>
  <c r="N102" i="5"/>
  <c r="M102" i="5"/>
  <c r="L102" i="5"/>
  <c r="K102" i="5"/>
  <c r="J102" i="5"/>
  <c r="I102" i="5"/>
  <c r="H102" i="5"/>
  <c r="G102" i="5"/>
  <c r="F102" i="5"/>
  <c r="E102" i="5"/>
  <c r="D102" i="5"/>
  <c r="C102" i="5"/>
  <c r="A102" i="5"/>
  <c r="AA101" i="5"/>
  <c r="Y101" i="5"/>
  <c r="X101" i="5"/>
  <c r="W101" i="5"/>
  <c r="V101" i="5"/>
  <c r="U101" i="5"/>
  <c r="T101" i="5"/>
  <c r="S101" i="5"/>
  <c r="R101" i="5"/>
  <c r="Q101" i="5"/>
  <c r="P101" i="5"/>
  <c r="O101" i="5"/>
  <c r="N101" i="5"/>
  <c r="M101" i="5"/>
  <c r="L101" i="5"/>
  <c r="K101" i="5"/>
  <c r="J101" i="5"/>
  <c r="I101" i="5"/>
  <c r="H101" i="5"/>
  <c r="G101" i="5"/>
  <c r="F101" i="5"/>
  <c r="E101" i="5"/>
  <c r="D101" i="5"/>
  <c r="C101" i="5"/>
  <c r="A101" i="5"/>
  <c r="AA100" i="5"/>
  <c r="Y100" i="5"/>
  <c r="X100" i="5"/>
  <c r="W100" i="5"/>
  <c r="V100" i="5"/>
  <c r="U100" i="5"/>
  <c r="T100" i="5"/>
  <c r="S100" i="5"/>
  <c r="R100" i="5"/>
  <c r="Q100" i="5"/>
  <c r="P100" i="5"/>
  <c r="O100" i="5"/>
  <c r="N100" i="5"/>
  <c r="M100" i="5"/>
  <c r="L100" i="5"/>
  <c r="K100" i="5"/>
  <c r="J100" i="5"/>
  <c r="I100" i="5"/>
  <c r="H100" i="5"/>
  <c r="G100" i="5"/>
  <c r="F100" i="5"/>
  <c r="E100" i="5"/>
  <c r="D100" i="5"/>
  <c r="C100" i="5"/>
  <c r="A100" i="5"/>
  <c r="AA99" i="5"/>
  <c r="Y99" i="5"/>
  <c r="X99" i="5"/>
  <c r="W99" i="5"/>
  <c r="V99" i="5"/>
  <c r="U99" i="5"/>
  <c r="T99" i="5"/>
  <c r="S99" i="5"/>
  <c r="R99" i="5"/>
  <c r="Q99" i="5"/>
  <c r="P99" i="5"/>
  <c r="O99" i="5"/>
  <c r="N99" i="5"/>
  <c r="M99" i="5"/>
  <c r="L99" i="5"/>
  <c r="K99" i="5"/>
  <c r="J99" i="5"/>
  <c r="I99" i="5"/>
  <c r="H99" i="5"/>
  <c r="G99" i="5"/>
  <c r="F99" i="5"/>
  <c r="E99" i="5"/>
  <c r="D99" i="5"/>
  <c r="C99" i="5"/>
  <c r="A99" i="5"/>
  <c r="AA98" i="5"/>
  <c r="Y98" i="5"/>
  <c r="X98" i="5"/>
  <c r="W98" i="5"/>
  <c r="V98" i="5"/>
  <c r="U98" i="5"/>
  <c r="T98" i="5"/>
  <c r="S98" i="5"/>
  <c r="R98" i="5"/>
  <c r="Q98" i="5"/>
  <c r="P98" i="5"/>
  <c r="O98" i="5"/>
  <c r="N98" i="5"/>
  <c r="M98" i="5"/>
  <c r="L98" i="5"/>
  <c r="K98" i="5"/>
  <c r="J98" i="5"/>
  <c r="I98" i="5"/>
  <c r="H98" i="5"/>
  <c r="G98" i="5"/>
  <c r="F98" i="5"/>
  <c r="E98" i="5"/>
  <c r="D98" i="5"/>
  <c r="C98" i="5"/>
  <c r="B98" i="5"/>
  <c r="A98" i="5"/>
  <c r="AA97" i="5"/>
  <c r="Y97" i="5"/>
  <c r="X97" i="5"/>
  <c r="W97" i="5"/>
  <c r="V97" i="5"/>
  <c r="U97" i="5"/>
  <c r="T97" i="5"/>
  <c r="S97" i="5"/>
  <c r="R97" i="5"/>
  <c r="Q97" i="5"/>
  <c r="P97" i="5"/>
  <c r="O97" i="5"/>
  <c r="N97" i="5"/>
  <c r="M97" i="5"/>
  <c r="L97" i="5"/>
  <c r="K97" i="5"/>
  <c r="J97" i="5"/>
  <c r="I97" i="5"/>
  <c r="H97" i="5"/>
  <c r="G97" i="5"/>
  <c r="F97" i="5"/>
  <c r="E97" i="5"/>
  <c r="D97" i="5"/>
  <c r="C97" i="5"/>
  <c r="A97" i="5"/>
  <c r="E96" i="5"/>
  <c r="D96" i="5"/>
  <c r="C96" i="5"/>
  <c r="AA91" i="5"/>
  <c r="Y5" i="5" s="1"/>
  <c r="X5" i="5"/>
  <c r="Y91" i="5"/>
  <c r="W5" i="5" s="1"/>
  <c r="X91" i="5"/>
  <c r="V5" i="5" s="1"/>
  <c r="V91" i="5"/>
  <c r="T5" i="5" s="1"/>
  <c r="T91" i="5"/>
  <c r="R5" i="5" s="1"/>
  <c r="R91" i="5"/>
  <c r="P5" i="5" s="1"/>
  <c r="Q91" i="5"/>
  <c r="O5" i="5" s="1"/>
  <c r="P91" i="5"/>
  <c r="N5" i="5" s="1"/>
  <c r="N91" i="5"/>
  <c r="L5" i="5" s="1"/>
  <c r="L91" i="5"/>
  <c r="J5" i="5" s="1"/>
  <c r="J91" i="5"/>
  <c r="H5" i="5" s="1"/>
  <c r="H91" i="5"/>
  <c r="F5" i="5" s="1"/>
  <c r="F91" i="5"/>
  <c r="D5" i="5" s="1"/>
  <c r="D91" i="5"/>
  <c r="B5" i="5" s="1"/>
  <c r="B91" i="5"/>
  <c r="AA89" i="5"/>
  <c r="Y89" i="5"/>
  <c r="X89" i="5"/>
  <c r="W89" i="5"/>
  <c r="V89" i="5"/>
  <c r="U89" i="5"/>
  <c r="T89" i="5"/>
  <c r="S89" i="5"/>
  <c r="R89" i="5"/>
  <c r="Q89" i="5"/>
  <c r="P89" i="5"/>
  <c r="O89" i="5"/>
  <c r="N89" i="5"/>
  <c r="M89" i="5"/>
  <c r="L89" i="5"/>
  <c r="K89" i="5"/>
  <c r="J89" i="5"/>
  <c r="I89" i="5"/>
  <c r="H89" i="5"/>
  <c r="G89" i="5"/>
  <c r="F89" i="5"/>
  <c r="E89" i="5"/>
  <c r="D89" i="5"/>
  <c r="C89" i="5"/>
  <c r="B89" i="5"/>
  <c r="AA88" i="5"/>
  <c r="Y88" i="5"/>
  <c r="X88" i="5"/>
  <c r="W88" i="5"/>
  <c r="V88" i="5"/>
  <c r="U88" i="5"/>
  <c r="T88" i="5"/>
  <c r="S88" i="5"/>
  <c r="R88" i="5"/>
  <c r="Q88" i="5"/>
  <c r="P88" i="5"/>
  <c r="O88" i="5"/>
  <c r="N88" i="5"/>
  <c r="M88" i="5"/>
  <c r="L88" i="5"/>
  <c r="K88" i="5"/>
  <c r="J88" i="5"/>
  <c r="I88" i="5"/>
  <c r="H88" i="5"/>
  <c r="G88" i="5"/>
  <c r="F88" i="5"/>
  <c r="E88" i="5"/>
  <c r="D88" i="5"/>
  <c r="C88" i="5"/>
  <c r="B88" i="5"/>
  <c r="AA87" i="5"/>
  <c r="Y87" i="5"/>
  <c r="X87" i="5"/>
  <c r="W87" i="5"/>
  <c r="V87" i="5"/>
  <c r="U87" i="5"/>
  <c r="T87" i="5"/>
  <c r="S87" i="5"/>
  <c r="R87" i="5"/>
  <c r="Q87" i="5"/>
  <c r="P87" i="5"/>
  <c r="O87" i="5"/>
  <c r="N87" i="5"/>
  <c r="M87" i="5"/>
  <c r="L87" i="5"/>
  <c r="K87" i="5"/>
  <c r="J87" i="5"/>
  <c r="I87" i="5"/>
  <c r="H87" i="5"/>
  <c r="G87" i="5"/>
  <c r="F87" i="5"/>
  <c r="E87" i="5"/>
  <c r="D87" i="5"/>
  <c r="C87" i="5"/>
  <c r="B87" i="5"/>
  <c r="A87" i="5"/>
  <c r="AA86" i="5"/>
  <c r="Y86" i="5"/>
  <c r="X86" i="5"/>
  <c r="W86" i="5"/>
  <c r="V86" i="5"/>
  <c r="U86" i="5"/>
  <c r="T86" i="5"/>
  <c r="S86" i="5"/>
  <c r="R86" i="5"/>
  <c r="Q86" i="5"/>
  <c r="P86" i="5"/>
  <c r="O86" i="5"/>
  <c r="N86" i="5"/>
  <c r="M86" i="5"/>
  <c r="L86" i="5"/>
  <c r="K86" i="5"/>
  <c r="J86" i="5"/>
  <c r="I86" i="5"/>
  <c r="H86" i="5"/>
  <c r="G86" i="5"/>
  <c r="F86" i="5"/>
  <c r="E86" i="5"/>
  <c r="D86" i="5"/>
  <c r="C86" i="5"/>
  <c r="B86" i="5"/>
  <c r="A86" i="5"/>
  <c r="AA85" i="5"/>
  <c r="Y85" i="5"/>
  <c r="X85" i="5"/>
  <c r="W85" i="5"/>
  <c r="V85" i="5"/>
  <c r="U85" i="5"/>
  <c r="T85" i="5"/>
  <c r="S85" i="5"/>
  <c r="R85" i="5"/>
  <c r="Q85" i="5"/>
  <c r="P85" i="5"/>
  <c r="O85" i="5"/>
  <c r="N85" i="5"/>
  <c r="M85" i="5"/>
  <c r="L85" i="5"/>
  <c r="K85" i="5"/>
  <c r="J85" i="5"/>
  <c r="I85" i="5"/>
  <c r="H85" i="5"/>
  <c r="G85" i="5"/>
  <c r="F85" i="5"/>
  <c r="E85" i="5"/>
  <c r="D85" i="5"/>
  <c r="C85" i="5"/>
  <c r="B85" i="5"/>
  <c r="A85" i="5"/>
  <c r="AA84" i="5"/>
  <c r="Y84" i="5"/>
  <c r="X84" i="5"/>
  <c r="W84" i="5"/>
  <c r="V84" i="5"/>
  <c r="U84" i="5"/>
  <c r="T84" i="5"/>
  <c r="S84" i="5"/>
  <c r="R84" i="5"/>
  <c r="Q84" i="5"/>
  <c r="P84" i="5"/>
  <c r="O84" i="5"/>
  <c r="N84" i="5"/>
  <c r="M84" i="5"/>
  <c r="L84" i="5"/>
  <c r="K84" i="5"/>
  <c r="J84" i="5"/>
  <c r="I84" i="5"/>
  <c r="H84" i="5"/>
  <c r="G84" i="5"/>
  <c r="F84" i="5"/>
  <c r="E84" i="5"/>
  <c r="D84" i="5"/>
  <c r="C84" i="5"/>
  <c r="B84" i="5"/>
  <c r="A84" i="5"/>
  <c r="AA83" i="5"/>
  <c r="Y83" i="5"/>
  <c r="X83" i="5"/>
  <c r="W83" i="5"/>
  <c r="V83" i="5"/>
  <c r="U83" i="5"/>
  <c r="T83" i="5"/>
  <c r="S83" i="5"/>
  <c r="R83" i="5"/>
  <c r="Q83" i="5"/>
  <c r="P83" i="5"/>
  <c r="O83" i="5"/>
  <c r="N83" i="5"/>
  <c r="M83" i="5"/>
  <c r="L83" i="5"/>
  <c r="K83" i="5"/>
  <c r="J83" i="5"/>
  <c r="I83" i="5"/>
  <c r="H83" i="5"/>
  <c r="G83" i="5"/>
  <c r="F83" i="5"/>
  <c r="E83" i="5"/>
  <c r="D83" i="5"/>
  <c r="C83" i="5"/>
  <c r="B83" i="5"/>
  <c r="A83" i="5"/>
  <c r="AA82" i="5"/>
  <c r="Y82" i="5"/>
  <c r="X82" i="5"/>
  <c r="W82" i="5"/>
  <c r="V82" i="5"/>
  <c r="U82" i="5"/>
  <c r="T82" i="5"/>
  <c r="S82" i="5"/>
  <c r="R82" i="5"/>
  <c r="Q82" i="5"/>
  <c r="P82" i="5"/>
  <c r="O82" i="5"/>
  <c r="N82" i="5"/>
  <c r="M82" i="5"/>
  <c r="L82" i="5"/>
  <c r="K82" i="5"/>
  <c r="J82" i="5"/>
  <c r="I82" i="5"/>
  <c r="H82" i="5"/>
  <c r="G82" i="5"/>
  <c r="F82" i="5"/>
  <c r="E82" i="5"/>
  <c r="D82" i="5"/>
  <c r="C82" i="5"/>
  <c r="B82" i="5"/>
  <c r="A82" i="5"/>
  <c r="AA81" i="5"/>
  <c r="Y81" i="5"/>
  <c r="X81" i="5"/>
  <c r="W81" i="5"/>
  <c r="V81" i="5"/>
  <c r="U81" i="5"/>
  <c r="T81" i="5"/>
  <c r="S81" i="5"/>
  <c r="R81" i="5"/>
  <c r="Q81" i="5"/>
  <c r="P81" i="5"/>
  <c r="O81" i="5"/>
  <c r="N81" i="5"/>
  <c r="M81" i="5"/>
  <c r="L81" i="5"/>
  <c r="K81" i="5"/>
  <c r="J81" i="5"/>
  <c r="I81" i="5"/>
  <c r="H81" i="5"/>
  <c r="G81" i="5"/>
  <c r="F81" i="5"/>
  <c r="E81" i="5"/>
  <c r="D81" i="5"/>
  <c r="C81" i="5"/>
  <c r="B81" i="5"/>
  <c r="A81" i="5"/>
  <c r="AA80" i="5"/>
  <c r="Y80" i="5"/>
  <c r="X80" i="5"/>
  <c r="W80" i="5"/>
  <c r="V80" i="5"/>
  <c r="U80" i="5"/>
  <c r="T80" i="5"/>
  <c r="S80" i="5"/>
  <c r="R80" i="5"/>
  <c r="Q80" i="5"/>
  <c r="P80" i="5"/>
  <c r="O80" i="5"/>
  <c r="N80" i="5"/>
  <c r="M80" i="5"/>
  <c r="L80" i="5"/>
  <c r="K80" i="5"/>
  <c r="J80" i="5"/>
  <c r="I80" i="5"/>
  <c r="H80" i="5"/>
  <c r="G80" i="5"/>
  <c r="F80" i="5"/>
  <c r="E80" i="5"/>
  <c r="D80" i="5"/>
  <c r="C80" i="5"/>
  <c r="B80" i="5"/>
  <c r="A80" i="5"/>
  <c r="AA79" i="5"/>
  <c r="Y79" i="5"/>
  <c r="X79" i="5"/>
  <c r="W79" i="5"/>
  <c r="V79" i="5"/>
  <c r="U79" i="5"/>
  <c r="T79" i="5"/>
  <c r="S79" i="5"/>
  <c r="R79" i="5"/>
  <c r="Q79" i="5"/>
  <c r="P79" i="5"/>
  <c r="O79" i="5"/>
  <c r="N79" i="5"/>
  <c r="M79" i="5"/>
  <c r="L79" i="5"/>
  <c r="K79" i="5"/>
  <c r="J79" i="5"/>
  <c r="I79" i="5"/>
  <c r="H79" i="5"/>
  <c r="G79" i="5"/>
  <c r="F79" i="5"/>
  <c r="E79" i="5"/>
  <c r="D79" i="5"/>
  <c r="C79" i="5"/>
  <c r="B79" i="5"/>
  <c r="A79" i="5"/>
  <c r="AA78" i="5"/>
  <c r="Y78" i="5"/>
  <c r="X78" i="5"/>
  <c r="W78" i="5"/>
  <c r="V78" i="5"/>
  <c r="U78" i="5"/>
  <c r="T78" i="5"/>
  <c r="S78" i="5"/>
  <c r="R78" i="5"/>
  <c r="Q78" i="5"/>
  <c r="P78" i="5"/>
  <c r="O78" i="5"/>
  <c r="N78" i="5"/>
  <c r="M78" i="5"/>
  <c r="L78" i="5"/>
  <c r="K78" i="5"/>
  <c r="J78" i="5"/>
  <c r="I78" i="5"/>
  <c r="H78" i="5"/>
  <c r="G78" i="5"/>
  <c r="F78" i="5"/>
  <c r="E78" i="5"/>
  <c r="D78" i="5"/>
  <c r="C78" i="5"/>
  <c r="B78" i="5"/>
  <c r="A78" i="5"/>
  <c r="AA77" i="5"/>
  <c r="Y77" i="5"/>
  <c r="X77" i="5"/>
  <c r="W77" i="5"/>
  <c r="V77" i="5"/>
  <c r="U77" i="5"/>
  <c r="T77" i="5"/>
  <c r="S77" i="5"/>
  <c r="R77" i="5"/>
  <c r="Q77" i="5"/>
  <c r="P77" i="5"/>
  <c r="O77" i="5"/>
  <c r="N77" i="5"/>
  <c r="M77" i="5"/>
  <c r="L77" i="5"/>
  <c r="K77" i="5"/>
  <c r="J77" i="5"/>
  <c r="I77" i="5"/>
  <c r="H77" i="5"/>
  <c r="G77" i="5"/>
  <c r="F77" i="5"/>
  <c r="E77" i="5"/>
  <c r="D77" i="5"/>
  <c r="C77" i="5"/>
  <c r="B77" i="5"/>
  <c r="A77" i="5"/>
  <c r="AA76" i="5"/>
  <c r="Y76" i="5"/>
  <c r="W76" i="5"/>
  <c r="U76" i="5"/>
  <c r="S76" i="5"/>
  <c r="R76" i="5"/>
  <c r="Q76" i="5"/>
  <c r="O76" i="5"/>
  <c r="M76" i="5"/>
  <c r="K76" i="5"/>
  <c r="I76" i="5"/>
  <c r="G76" i="5"/>
  <c r="E76" i="5"/>
  <c r="C76" i="5"/>
  <c r="A76" i="5"/>
  <c r="E75" i="5"/>
  <c r="D75" i="5"/>
  <c r="C75" i="5"/>
  <c r="AA70" i="5"/>
  <c r="Y4" i="5" s="1"/>
  <c r="X4" i="5"/>
  <c r="Y70" i="5"/>
  <c r="W4" i="5" s="1"/>
  <c r="X70" i="5"/>
  <c r="V4" i="5" s="1"/>
  <c r="V70" i="5"/>
  <c r="T4" i="5" s="1"/>
  <c r="T70" i="5"/>
  <c r="R4" i="5" s="1"/>
  <c r="S70" i="5"/>
  <c r="R70" i="5"/>
  <c r="P4" i="5" s="1"/>
  <c r="Q70" i="5"/>
  <c r="O4" i="5" s="1"/>
  <c r="P70" i="5"/>
  <c r="N4" i="5" s="1"/>
  <c r="N70" i="5"/>
  <c r="L4" i="5" s="1"/>
  <c r="L70" i="5"/>
  <c r="J4" i="5" s="1"/>
  <c r="J70" i="5"/>
  <c r="H4" i="5" s="1"/>
  <c r="H70" i="5"/>
  <c r="F4" i="5" s="1"/>
  <c r="F70" i="5"/>
  <c r="D4" i="5" s="1"/>
  <c r="D70" i="5"/>
  <c r="B4" i="5" s="1"/>
  <c r="B70" i="5"/>
  <c r="AA68" i="5"/>
  <c r="Y68" i="5"/>
  <c r="X68" i="5"/>
  <c r="W68" i="5"/>
  <c r="V68" i="5"/>
  <c r="U68" i="5"/>
  <c r="T68" i="5"/>
  <c r="S68" i="5"/>
  <c r="R68" i="5"/>
  <c r="Q68" i="5"/>
  <c r="P68" i="5"/>
  <c r="O68" i="5"/>
  <c r="N68" i="5"/>
  <c r="M68" i="5"/>
  <c r="L68" i="5"/>
  <c r="K68" i="5"/>
  <c r="J68" i="5"/>
  <c r="I68" i="5"/>
  <c r="H68" i="5"/>
  <c r="G68" i="5"/>
  <c r="F68" i="5"/>
  <c r="E68" i="5"/>
  <c r="D68" i="5"/>
  <c r="C68" i="5"/>
  <c r="B68" i="5"/>
  <c r="AA67" i="5"/>
  <c r="Y67" i="5"/>
  <c r="X67" i="5"/>
  <c r="W67" i="5"/>
  <c r="V67" i="5"/>
  <c r="U67" i="5"/>
  <c r="T67" i="5"/>
  <c r="S67" i="5"/>
  <c r="R67" i="5"/>
  <c r="Q67" i="5"/>
  <c r="P67" i="5"/>
  <c r="O67" i="5"/>
  <c r="N67" i="5"/>
  <c r="M67" i="5"/>
  <c r="L67" i="5"/>
  <c r="K67" i="5"/>
  <c r="J67" i="5"/>
  <c r="I67" i="5"/>
  <c r="H67" i="5"/>
  <c r="G67" i="5"/>
  <c r="F67" i="5"/>
  <c r="E67" i="5"/>
  <c r="D67" i="5"/>
  <c r="C67" i="5"/>
  <c r="B67" i="5"/>
  <c r="AA66" i="5"/>
  <c r="Y66" i="5"/>
  <c r="X66" i="5"/>
  <c r="W66" i="5"/>
  <c r="V66" i="5"/>
  <c r="U66" i="5"/>
  <c r="T66" i="5"/>
  <c r="S66" i="5"/>
  <c r="R66" i="5"/>
  <c r="Q66" i="5"/>
  <c r="P66" i="5"/>
  <c r="O66" i="5"/>
  <c r="N66" i="5"/>
  <c r="M66" i="5"/>
  <c r="L66" i="5"/>
  <c r="K66" i="5"/>
  <c r="J66" i="5"/>
  <c r="I66" i="5"/>
  <c r="H66" i="5"/>
  <c r="G66" i="5"/>
  <c r="F66" i="5"/>
  <c r="E66" i="5"/>
  <c r="D66" i="5"/>
  <c r="C66" i="5"/>
  <c r="A66" i="5"/>
  <c r="AA65" i="5"/>
  <c r="Y65" i="5"/>
  <c r="X65" i="5"/>
  <c r="W65" i="5"/>
  <c r="V65" i="5"/>
  <c r="U65" i="5"/>
  <c r="T65" i="5"/>
  <c r="S65" i="5"/>
  <c r="R65" i="5"/>
  <c r="Q65" i="5"/>
  <c r="P65" i="5"/>
  <c r="O65" i="5"/>
  <c r="N65" i="5"/>
  <c r="M65" i="5"/>
  <c r="L65" i="5"/>
  <c r="K65" i="5"/>
  <c r="J65" i="5"/>
  <c r="I65" i="5"/>
  <c r="H65" i="5"/>
  <c r="G65" i="5"/>
  <c r="F65" i="5"/>
  <c r="E65" i="5"/>
  <c r="D65" i="5"/>
  <c r="C65" i="5"/>
  <c r="A65" i="5"/>
  <c r="AA64" i="5"/>
  <c r="Y64" i="5"/>
  <c r="X64" i="5"/>
  <c r="W64" i="5"/>
  <c r="V64" i="5"/>
  <c r="U64" i="5"/>
  <c r="T64" i="5"/>
  <c r="S64" i="5"/>
  <c r="R64" i="5"/>
  <c r="Q64" i="5"/>
  <c r="P64" i="5"/>
  <c r="O64" i="5"/>
  <c r="N64" i="5"/>
  <c r="M64" i="5"/>
  <c r="L64" i="5"/>
  <c r="K64" i="5"/>
  <c r="J64" i="5"/>
  <c r="I64" i="5"/>
  <c r="H64" i="5"/>
  <c r="G64" i="5"/>
  <c r="F64" i="5"/>
  <c r="E64" i="5"/>
  <c r="D64" i="5"/>
  <c r="C64" i="5"/>
  <c r="A64" i="5"/>
  <c r="AA63" i="5"/>
  <c r="Y63" i="5"/>
  <c r="X63" i="5"/>
  <c r="W63" i="5"/>
  <c r="V63" i="5"/>
  <c r="U63" i="5"/>
  <c r="T63" i="5"/>
  <c r="S63" i="5"/>
  <c r="R63" i="5"/>
  <c r="Q63" i="5"/>
  <c r="P63" i="5"/>
  <c r="O63" i="5"/>
  <c r="N63" i="5"/>
  <c r="M63" i="5"/>
  <c r="L63" i="5"/>
  <c r="K63" i="5"/>
  <c r="J63" i="5"/>
  <c r="I63" i="5"/>
  <c r="H63" i="5"/>
  <c r="G63" i="5"/>
  <c r="F63" i="5"/>
  <c r="E63" i="5"/>
  <c r="D63" i="5"/>
  <c r="C63" i="5"/>
  <c r="A63" i="5"/>
  <c r="AA62" i="5"/>
  <c r="Y62" i="5"/>
  <c r="X62" i="5"/>
  <c r="W62" i="5"/>
  <c r="V62" i="5"/>
  <c r="U62" i="5"/>
  <c r="T62" i="5"/>
  <c r="S62" i="5"/>
  <c r="R62" i="5"/>
  <c r="Q62" i="5"/>
  <c r="P62" i="5"/>
  <c r="O62" i="5"/>
  <c r="N62" i="5"/>
  <c r="M62" i="5"/>
  <c r="L62" i="5"/>
  <c r="K62" i="5"/>
  <c r="J62" i="5"/>
  <c r="I62" i="5"/>
  <c r="H62" i="5"/>
  <c r="G62" i="5"/>
  <c r="F62" i="5"/>
  <c r="E62" i="5"/>
  <c r="D62" i="5"/>
  <c r="C62" i="5"/>
  <c r="A62" i="5"/>
  <c r="AA61" i="5"/>
  <c r="Y61" i="5"/>
  <c r="X61" i="5"/>
  <c r="W61" i="5"/>
  <c r="V61" i="5"/>
  <c r="U61" i="5"/>
  <c r="T61" i="5"/>
  <c r="S61" i="5"/>
  <c r="R61" i="5"/>
  <c r="Q61" i="5"/>
  <c r="P61" i="5"/>
  <c r="O61" i="5"/>
  <c r="N61" i="5"/>
  <c r="M61" i="5"/>
  <c r="L61" i="5"/>
  <c r="K61" i="5"/>
  <c r="J61" i="5"/>
  <c r="I61" i="5"/>
  <c r="H61" i="5"/>
  <c r="G61" i="5"/>
  <c r="F61" i="5"/>
  <c r="E61" i="5"/>
  <c r="D61" i="5"/>
  <c r="C61" i="5"/>
  <c r="B61" i="5"/>
  <c r="A61" i="5"/>
  <c r="AA60" i="5"/>
  <c r="Y60" i="5"/>
  <c r="W60" i="5"/>
  <c r="U60" i="5"/>
  <c r="S60" i="5"/>
  <c r="R60" i="5"/>
  <c r="Q60" i="5"/>
  <c r="O60" i="5"/>
  <c r="M60" i="5"/>
  <c r="K60" i="5"/>
  <c r="I60" i="5"/>
  <c r="G60" i="5"/>
  <c r="E60" i="5"/>
  <c r="C60" i="5"/>
  <c r="A60" i="5"/>
  <c r="E59" i="5"/>
  <c r="D59" i="5"/>
  <c r="C59" i="5"/>
  <c r="AA55" i="5"/>
  <c r="Y3" i="5" s="1"/>
  <c r="X3" i="5"/>
  <c r="Y55" i="5"/>
  <c r="W3" i="5" s="1"/>
  <c r="X55" i="5"/>
  <c r="V3" i="5" s="1"/>
  <c r="W55" i="5"/>
  <c r="V55" i="5"/>
  <c r="T3" i="5" s="1"/>
  <c r="U55" i="5"/>
  <c r="T55" i="5"/>
  <c r="R3" i="5" s="1"/>
  <c r="S55" i="5"/>
  <c r="R55" i="5"/>
  <c r="P3" i="5" s="1"/>
  <c r="Q55" i="5"/>
  <c r="O3" i="5" s="1"/>
  <c r="P55" i="5"/>
  <c r="N3" i="5" s="1"/>
  <c r="N55" i="5"/>
  <c r="L3" i="5" s="1"/>
  <c r="L55" i="5"/>
  <c r="J3" i="5" s="1"/>
  <c r="J55" i="5"/>
  <c r="H3" i="5" s="1"/>
  <c r="H55" i="5"/>
  <c r="F3" i="5" s="1"/>
  <c r="F55" i="5"/>
  <c r="D3" i="5" s="1"/>
  <c r="D55" i="5"/>
  <c r="B3" i="5" s="1"/>
  <c r="B55" i="5"/>
  <c r="AA53" i="5"/>
  <c r="Y53" i="5"/>
  <c r="X53" i="5"/>
  <c r="W53" i="5"/>
  <c r="V53" i="5"/>
  <c r="U53" i="5"/>
  <c r="T53" i="5"/>
  <c r="S53" i="5"/>
  <c r="R53" i="5"/>
  <c r="Q53" i="5"/>
  <c r="P53" i="5"/>
  <c r="O53" i="5"/>
  <c r="N53" i="5"/>
  <c r="M53" i="5"/>
  <c r="L53" i="5"/>
  <c r="K53" i="5"/>
  <c r="J53" i="5"/>
  <c r="I53" i="5"/>
  <c r="H53" i="5"/>
  <c r="G53" i="5"/>
  <c r="F53" i="5"/>
  <c r="E53" i="5"/>
  <c r="D53" i="5"/>
  <c r="C53" i="5"/>
  <c r="B53" i="5"/>
  <c r="AA52" i="5"/>
  <c r="Y52" i="5"/>
  <c r="X52" i="5"/>
  <c r="W52" i="5"/>
  <c r="V52" i="5"/>
  <c r="U52" i="5"/>
  <c r="T52" i="5"/>
  <c r="S52" i="5"/>
  <c r="R52" i="5"/>
  <c r="Q52" i="5"/>
  <c r="P52" i="5"/>
  <c r="O52" i="5"/>
  <c r="N52" i="5"/>
  <c r="M52" i="5"/>
  <c r="L52" i="5"/>
  <c r="K52" i="5"/>
  <c r="J52" i="5"/>
  <c r="I52" i="5"/>
  <c r="H52" i="5"/>
  <c r="G52" i="5"/>
  <c r="F52" i="5"/>
  <c r="E52" i="5"/>
  <c r="D52" i="5"/>
  <c r="C52" i="5"/>
  <c r="B52" i="5"/>
  <c r="AA51" i="5"/>
  <c r="Y51" i="5"/>
  <c r="X51" i="5"/>
  <c r="W51" i="5"/>
  <c r="V51" i="5"/>
  <c r="U51" i="5"/>
  <c r="T51" i="5"/>
  <c r="S51" i="5"/>
  <c r="R51" i="5"/>
  <c r="Q51" i="5"/>
  <c r="P51" i="5"/>
  <c r="O51" i="5"/>
  <c r="N51" i="5"/>
  <c r="M51" i="5"/>
  <c r="L51" i="5"/>
  <c r="K51" i="5"/>
  <c r="J51" i="5"/>
  <c r="I51" i="5"/>
  <c r="H51" i="5"/>
  <c r="G51" i="5"/>
  <c r="F51" i="5"/>
  <c r="E51" i="5"/>
  <c r="D51" i="5"/>
  <c r="A51" i="5"/>
  <c r="AA50" i="5"/>
  <c r="Y50" i="5"/>
  <c r="X50" i="5"/>
  <c r="W50" i="5"/>
  <c r="V50" i="5"/>
  <c r="U50" i="5"/>
  <c r="T50" i="5"/>
  <c r="S50" i="5"/>
  <c r="R50" i="5"/>
  <c r="Q50" i="5"/>
  <c r="P50" i="5"/>
  <c r="O50" i="5"/>
  <c r="N50" i="5"/>
  <c r="M50" i="5"/>
  <c r="L50" i="5"/>
  <c r="K50" i="5"/>
  <c r="J50" i="5"/>
  <c r="I50" i="5"/>
  <c r="H50" i="5"/>
  <c r="G50" i="5"/>
  <c r="F50" i="5"/>
  <c r="E50" i="5"/>
  <c r="D50" i="5"/>
  <c r="A50" i="5"/>
  <c r="AA49" i="5"/>
  <c r="Y49" i="5"/>
  <c r="X49" i="5"/>
  <c r="W49" i="5"/>
  <c r="V49" i="5"/>
  <c r="U49" i="5"/>
  <c r="T49" i="5"/>
  <c r="S49" i="5"/>
  <c r="R49" i="5"/>
  <c r="Q49" i="5"/>
  <c r="P49" i="5"/>
  <c r="O49" i="5"/>
  <c r="N49" i="5"/>
  <c r="M49" i="5"/>
  <c r="L49" i="5"/>
  <c r="K49" i="5"/>
  <c r="J49" i="5"/>
  <c r="I49" i="5"/>
  <c r="H49" i="5"/>
  <c r="G49" i="5"/>
  <c r="F49" i="5"/>
  <c r="E49" i="5"/>
  <c r="D49" i="5"/>
  <c r="A49" i="5"/>
  <c r="AA48" i="5"/>
  <c r="Y48" i="5"/>
  <c r="X48" i="5"/>
  <c r="W48" i="5"/>
  <c r="V48" i="5"/>
  <c r="U48" i="5"/>
  <c r="T48" i="5"/>
  <c r="S48" i="5"/>
  <c r="R48" i="5"/>
  <c r="Q48" i="5"/>
  <c r="P48" i="5"/>
  <c r="O48" i="5"/>
  <c r="N48" i="5"/>
  <c r="M48" i="5"/>
  <c r="L48" i="5"/>
  <c r="K48" i="5"/>
  <c r="J48" i="5"/>
  <c r="I48" i="5"/>
  <c r="H48" i="5"/>
  <c r="G48" i="5"/>
  <c r="F48" i="5"/>
  <c r="E48" i="5"/>
  <c r="D48" i="5"/>
  <c r="A48" i="5"/>
  <c r="AA47" i="5"/>
  <c r="Y47" i="5"/>
  <c r="X47" i="5"/>
  <c r="W47" i="5"/>
  <c r="V47" i="5"/>
  <c r="U47" i="5"/>
  <c r="T47" i="5"/>
  <c r="S47" i="5"/>
  <c r="R47" i="5"/>
  <c r="Q47" i="5"/>
  <c r="P47" i="5"/>
  <c r="O47" i="5"/>
  <c r="N47" i="5"/>
  <c r="M47" i="5"/>
  <c r="L47" i="5"/>
  <c r="K47" i="5"/>
  <c r="J47" i="5"/>
  <c r="I47" i="5"/>
  <c r="H47" i="5"/>
  <c r="G47" i="5"/>
  <c r="F47" i="5"/>
  <c r="E47" i="5"/>
  <c r="D47" i="5"/>
  <c r="A47" i="5"/>
  <c r="AA46" i="5"/>
  <c r="Y46" i="5"/>
  <c r="X46" i="5"/>
  <c r="W46" i="5"/>
  <c r="V46" i="5"/>
  <c r="U46" i="5"/>
  <c r="T46" i="5"/>
  <c r="S46" i="5"/>
  <c r="R46" i="5"/>
  <c r="Q46" i="5"/>
  <c r="P46" i="5"/>
  <c r="O46" i="5"/>
  <c r="N46" i="5"/>
  <c r="M46" i="5"/>
  <c r="L46" i="5"/>
  <c r="K46" i="5"/>
  <c r="J46" i="5"/>
  <c r="I46" i="5"/>
  <c r="H46" i="5"/>
  <c r="G46" i="5"/>
  <c r="F46" i="5"/>
  <c r="E46" i="5"/>
  <c r="D46" i="5"/>
  <c r="B46" i="5"/>
  <c r="A46" i="5"/>
  <c r="AA45" i="5"/>
  <c r="Y2" i="5" s="1"/>
  <c r="X2" i="5"/>
  <c r="Y45" i="5"/>
  <c r="W2" i="5" s="1"/>
  <c r="W45" i="5"/>
  <c r="V2" i="5" s="1"/>
  <c r="U45" i="5"/>
  <c r="T2" i="5" s="1"/>
  <c r="S45" i="5"/>
  <c r="R2" i="5" s="1"/>
  <c r="R45" i="5"/>
  <c r="P2" i="5" s="1"/>
  <c r="Q45" i="5"/>
  <c r="O2" i="5" s="1"/>
  <c r="O45" i="5"/>
  <c r="N2" i="5" s="1"/>
  <c r="M45" i="5"/>
  <c r="L2" i="5" s="1"/>
  <c r="K45" i="5"/>
  <c r="J2" i="5" s="1"/>
  <c r="I45" i="5"/>
  <c r="H2" i="5" s="1"/>
  <c r="G45" i="5"/>
  <c r="F2" i="5" s="1"/>
  <c r="E45" i="5"/>
  <c r="D2" i="5" s="1"/>
  <c r="B2" i="5"/>
  <c r="A45" i="5"/>
  <c r="E44" i="5"/>
  <c r="D44" i="5"/>
  <c r="E43" i="5"/>
  <c r="D43" i="5"/>
  <c r="W16" i="5"/>
  <c r="V16" i="5"/>
  <c r="V15" i="5"/>
  <c r="R14" i="5"/>
  <c r="L14" i="5"/>
  <c r="J14" i="5"/>
  <c r="R13" i="5"/>
  <c r="O13" i="5"/>
  <c r="V12" i="5"/>
  <c r="R11" i="5"/>
  <c r="R10" i="5"/>
  <c r="N8" i="5"/>
  <c r="B47" i="4"/>
  <c r="Y46" i="4"/>
  <c r="W46" i="4"/>
  <c r="V46" i="4"/>
  <c r="U46" i="4"/>
  <c r="T46" i="4"/>
  <c r="S46" i="4"/>
  <c r="R46" i="4"/>
  <c r="Q46" i="4"/>
  <c r="P46" i="4"/>
  <c r="D46" i="4"/>
  <c r="B46" i="4"/>
  <c r="Y45" i="4"/>
  <c r="W45" i="4"/>
  <c r="V45" i="4"/>
  <c r="U45" i="4"/>
  <c r="T45" i="4"/>
  <c r="S45" i="4"/>
  <c r="R45" i="4"/>
  <c r="Q45" i="4"/>
  <c r="P45" i="4"/>
  <c r="D45" i="4"/>
  <c r="B45" i="4"/>
  <c r="Y44" i="4"/>
  <c r="W44" i="4"/>
  <c r="V44" i="4"/>
  <c r="U44" i="4"/>
  <c r="T44" i="4"/>
  <c r="S44" i="4"/>
  <c r="R44" i="4"/>
  <c r="Q44" i="4"/>
  <c r="P44" i="4"/>
  <c r="D44" i="4"/>
  <c r="B44" i="4"/>
  <c r="Y43" i="4"/>
  <c r="W43" i="4"/>
  <c r="V43" i="4"/>
  <c r="U43" i="4"/>
  <c r="T43" i="4"/>
  <c r="S43" i="4"/>
  <c r="R43" i="4"/>
  <c r="Q43" i="4"/>
  <c r="P43" i="4"/>
  <c r="D43" i="4"/>
  <c r="B43" i="4"/>
  <c r="D35" i="4"/>
  <c r="B35" i="4"/>
  <c r="E36" i="4" s="1"/>
  <c r="G34" i="4"/>
  <c r="C34" i="4"/>
  <c r="G33" i="4"/>
  <c r="I33" i="4" s="1"/>
  <c r="E33" i="4"/>
  <c r="C33" i="4"/>
  <c r="C32" i="4"/>
  <c r="G31" i="4"/>
  <c r="I31" i="4" s="1"/>
  <c r="E31" i="4"/>
  <c r="C31" i="4"/>
  <c r="C30" i="4"/>
  <c r="G29" i="4"/>
  <c r="I29" i="4" s="1"/>
  <c r="E29" i="4"/>
  <c r="C29" i="4"/>
  <c r="C28" i="4"/>
  <c r="C27" i="4"/>
  <c r="C26" i="4"/>
  <c r="C25" i="4"/>
  <c r="G24" i="4"/>
  <c r="I24" i="4" s="1"/>
  <c r="E24" i="4"/>
  <c r="C24" i="4"/>
  <c r="G23" i="4"/>
  <c r="I23" i="4" s="1"/>
  <c r="C23" i="4"/>
  <c r="I22" i="4"/>
  <c r="G22" i="4"/>
  <c r="C22" i="4"/>
  <c r="E21" i="4"/>
  <c r="C21" i="4"/>
  <c r="E20" i="4"/>
  <c r="C20" i="4"/>
  <c r="E19" i="4"/>
  <c r="C19" i="4"/>
  <c r="G18" i="4"/>
  <c r="I18" i="4" s="1"/>
  <c r="E18" i="4"/>
  <c r="C18" i="4"/>
  <c r="I17" i="4"/>
  <c r="H17" i="4"/>
  <c r="N17" i="4" s="1"/>
  <c r="G17" i="4"/>
  <c r="E17" i="4"/>
  <c r="C17" i="4"/>
  <c r="G16" i="4"/>
  <c r="I16" i="4" s="1"/>
  <c r="C16" i="4"/>
  <c r="G15" i="4"/>
  <c r="I15" i="4" s="1"/>
  <c r="C15" i="4"/>
  <c r="E14" i="4"/>
  <c r="C14" i="4"/>
  <c r="I13" i="4"/>
  <c r="C13" i="4"/>
  <c r="C12" i="4"/>
  <c r="E11" i="4"/>
  <c r="C11" i="4"/>
  <c r="G10" i="4"/>
  <c r="I10" i="4" s="1"/>
  <c r="C10" i="4"/>
  <c r="I9" i="4"/>
  <c r="E9" i="4"/>
  <c r="C9" i="4"/>
  <c r="C47" i="4" s="1"/>
  <c r="E8" i="4"/>
  <c r="C8" i="4"/>
  <c r="C7" i="4"/>
  <c r="AF35" i="2"/>
  <c r="AD35" i="2"/>
  <c r="AB35" i="2"/>
  <c r="Z35" i="2"/>
  <c r="V35" i="2"/>
  <c r="T35" i="2"/>
  <c r="R35" i="2"/>
  <c r="P35" i="2"/>
  <c r="N35" i="2"/>
  <c r="L35" i="2"/>
  <c r="K35" i="2"/>
  <c r="J35" i="2"/>
  <c r="G35" i="2"/>
  <c r="F35" i="2"/>
  <c r="Z36" i="5" s="1"/>
  <c r="E35" i="2"/>
  <c r="AF34" i="2"/>
  <c r="AD34" i="2"/>
  <c r="AB34" i="2"/>
  <c r="Z34" i="2"/>
  <c r="V34" i="2"/>
  <c r="T34" i="2"/>
  <c r="R34" i="2"/>
  <c r="P34" i="2"/>
  <c r="N34" i="2"/>
  <c r="L34" i="2"/>
  <c r="K34" i="2"/>
  <c r="J34" i="2"/>
  <c r="G34" i="2"/>
  <c r="F34" i="2"/>
  <c r="Z35" i="5" s="1"/>
  <c r="E34" i="2"/>
  <c r="AF33" i="2"/>
  <c r="AD33" i="2"/>
  <c r="AB33" i="2"/>
  <c r="Z33" i="2"/>
  <c r="V33" i="2"/>
  <c r="T33" i="2"/>
  <c r="R33" i="2"/>
  <c r="P33" i="2"/>
  <c r="N33" i="2"/>
  <c r="L33" i="2"/>
  <c r="K33" i="2"/>
  <c r="J33" i="2"/>
  <c r="G33" i="2"/>
  <c r="F33" i="2"/>
  <c r="Z34" i="5" s="1"/>
  <c r="E33" i="2"/>
  <c r="AF32" i="2"/>
  <c r="AD32" i="2"/>
  <c r="AB32" i="2"/>
  <c r="Z32" i="2"/>
  <c r="V32" i="2"/>
  <c r="T32" i="2"/>
  <c r="R32" i="2"/>
  <c r="P32" i="2"/>
  <c r="N32" i="2"/>
  <c r="L32" i="2"/>
  <c r="K32" i="2"/>
  <c r="J32" i="2"/>
  <c r="G32" i="2"/>
  <c r="F32" i="2"/>
  <c r="Z33" i="5" s="1"/>
  <c r="E32" i="2"/>
  <c r="AF30" i="2"/>
  <c r="AD30" i="2"/>
  <c r="AB30" i="2"/>
  <c r="Z30" i="2"/>
  <c r="V30" i="2"/>
  <c r="T30" i="2"/>
  <c r="R30" i="2"/>
  <c r="P30" i="2"/>
  <c r="N30" i="2"/>
  <c r="L30" i="2"/>
  <c r="K30" i="2"/>
  <c r="J30" i="2"/>
  <c r="G30" i="2"/>
  <c r="F30" i="2"/>
  <c r="Z31" i="5" s="1"/>
  <c r="E30" i="2"/>
  <c r="D30" i="2"/>
  <c r="C30" i="2"/>
  <c r="B30" i="2"/>
  <c r="AI29" i="2"/>
  <c r="AH29" i="2"/>
  <c r="AG29" i="2"/>
  <c r="AE29" i="2"/>
  <c r="AC29" i="2"/>
  <c r="AA29" i="2"/>
  <c r="Y29" i="2"/>
  <c r="H34" i="4" s="1"/>
  <c r="N34" i="4" s="1"/>
  <c r="W29" i="2"/>
  <c r="U29" i="2"/>
  <c r="S29" i="2"/>
  <c r="Q29" i="2"/>
  <c r="O29" i="2"/>
  <c r="M29" i="2"/>
  <c r="H29" i="2"/>
  <c r="AI28" i="2"/>
  <c r="AH28" i="2"/>
  <c r="AG28" i="2"/>
  <c r="AE28" i="2"/>
  <c r="AC28" i="2"/>
  <c r="AA28" i="2"/>
  <c r="Y28" i="2"/>
  <c r="H33" i="4" s="1"/>
  <c r="J33" i="4" s="1"/>
  <c r="W28" i="2"/>
  <c r="U28" i="2"/>
  <c r="S28" i="2"/>
  <c r="Q28" i="2"/>
  <c r="O28" i="2"/>
  <c r="M28" i="2"/>
  <c r="H28" i="2"/>
  <c r="AI27" i="2"/>
  <c r="AH27" i="2"/>
  <c r="AG27" i="2"/>
  <c r="AE27" i="2"/>
  <c r="AC27" i="2"/>
  <c r="AA27" i="2"/>
  <c r="X27" i="2"/>
  <c r="G32" i="4" s="1"/>
  <c r="I32" i="4" s="1"/>
  <c r="W27" i="2"/>
  <c r="U27" i="2"/>
  <c r="S27" i="2"/>
  <c r="Q27" i="2"/>
  <c r="O27" i="2"/>
  <c r="M27" i="2"/>
  <c r="H27" i="2"/>
  <c r="AI26" i="2"/>
  <c r="AH26" i="2"/>
  <c r="AG26" i="2"/>
  <c r="AE26" i="2"/>
  <c r="AC26" i="2"/>
  <c r="AA26" i="2"/>
  <c r="Y26" i="2"/>
  <c r="H31" i="4" s="1"/>
  <c r="W26" i="2"/>
  <c r="U26" i="2"/>
  <c r="S26" i="2"/>
  <c r="Q26" i="2"/>
  <c r="O26" i="2"/>
  <c r="M26" i="2"/>
  <c r="H26" i="2"/>
  <c r="AI25" i="2"/>
  <c r="AH25" i="2"/>
  <c r="AG25" i="2"/>
  <c r="AE25" i="2"/>
  <c r="AC25" i="2"/>
  <c r="AA25" i="2"/>
  <c r="X25" i="2"/>
  <c r="G30" i="4" s="1"/>
  <c r="I30" i="4" s="1"/>
  <c r="W25" i="2"/>
  <c r="U25" i="2"/>
  <c r="S25" i="2"/>
  <c r="Q25" i="2"/>
  <c r="O25" i="2"/>
  <c r="M25" i="2"/>
  <c r="H25" i="2"/>
  <c r="AI24" i="2"/>
  <c r="AH24" i="2"/>
  <c r="AG24" i="2"/>
  <c r="AE24" i="2"/>
  <c r="AC24" i="2"/>
  <c r="AA24" i="2"/>
  <c r="Y24" i="2"/>
  <c r="H29" i="4" s="1"/>
  <c r="N29" i="4" s="1"/>
  <c r="W24" i="2"/>
  <c r="U24" i="2"/>
  <c r="S24" i="2"/>
  <c r="Q24" i="2"/>
  <c r="O24" i="2"/>
  <c r="M24" i="2"/>
  <c r="H24" i="2"/>
  <c r="AI23" i="2"/>
  <c r="AH23" i="2"/>
  <c r="AG23" i="2"/>
  <c r="AE23" i="2"/>
  <c r="AC23" i="2"/>
  <c r="AA23" i="2"/>
  <c r="X23" i="2"/>
  <c r="Y23" i="2" s="1"/>
  <c r="H28" i="4" s="1"/>
  <c r="W23" i="2"/>
  <c r="U23" i="2"/>
  <c r="S23" i="2"/>
  <c r="Q23" i="2"/>
  <c r="O23" i="2"/>
  <c r="M23" i="2"/>
  <c r="H23" i="2"/>
  <c r="AI22" i="2"/>
  <c r="AH22" i="2"/>
  <c r="AG22" i="2"/>
  <c r="AE22" i="2"/>
  <c r="AC22" i="2"/>
  <c r="AA22" i="2"/>
  <c r="X22" i="2"/>
  <c r="G27" i="4" s="1"/>
  <c r="I27" i="4" s="1"/>
  <c r="W22" i="2"/>
  <c r="U22" i="2"/>
  <c r="S22" i="2"/>
  <c r="Q22" i="2"/>
  <c r="O22" i="2"/>
  <c r="M22" i="2"/>
  <c r="H22" i="2"/>
  <c r="AI21" i="2"/>
  <c r="AH21" i="2"/>
  <c r="AG21" i="2"/>
  <c r="AE21" i="2"/>
  <c r="AC21" i="2"/>
  <c r="AA21" i="2"/>
  <c r="X21" i="2"/>
  <c r="Y21" i="2" s="1"/>
  <c r="H26" i="4" s="1"/>
  <c r="W21" i="2"/>
  <c r="U21" i="2"/>
  <c r="S21" i="2"/>
  <c r="Q21" i="2"/>
  <c r="O21" i="2"/>
  <c r="M21" i="2"/>
  <c r="H21" i="2"/>
  <c r="AI20" i="2"/>
  <c r="AH20" i="2"/>
  <c r="AG20" i="2"/>
  <c r="AE20" i="2"/>
  <c r="AC20" i="2"/>
  <c r="AA20" i="2"/>
  <c r="X20" i="2"/>
  <c r="Y20" i="2" s="1"/>
  <c r="H25" i="4" s="1"/>
  <c r="W20" i="2"/>
  <c r="U20" i="2"/>
  <c r="S20" i="2"/>
  <c r="Q20" i="2"/>
  <c r="O20" i="2"/>
  <c r="M20" i="2"/>
  <c r="H20" i="2"/>
  <c r="AI19" i="2"/>
  <c r="AH19" i="2"/>
  <c r="AG19" i="2"/>
  <c r="AE19" i="2"/>
  <c r="AC19" i="2"/>
  <c r="AA19" i="2"/>
  <c r="Y19" i="2"/>
  <c r="H24" i="4" s="1"/>
  <c r="N24" i="4" s="1"/>
  <c r="W19" i="2"/>
  <c r="U19" i="2"/>
  <c r="S19" i="2"/>
  <c r="Q19" i="2"/>
  <c r="O19" i="2"/>
  <c r="M19" i="2"/>
  <c r="H19" i="2"/>
  <c r="AI18" i="2"/>
  <c r="AH18" i="2"/>
  <c r="AG18" i="2"/>
  <c r="AE18" i="2"/>
  <c r="AC18" i="2"/>
  <c r="AA18" i="2"/>
  <c r="Y18" i="2"/>
  <c r="H23" i="4" s="1"/>
  <c r="W18" i="2"/>
  <c r="U18" i="2"/>
  <c r="S18" i="2"/>
  <c r="Q18" i="2"/>
  <c r="O18" i="2"/>
  <c r="M18" i="2"/>
  <c r="H18" i="2"/>
  <c r="AI17" i="2"/>
  <c r="AH17" i="2"/>
  <c r="AG17" i="2"/>
  <c r="AE17" i="2"/>
  <c r="AC17" i="2"/>
  <c r="AA17" i="2"/>
  <c r="Y17" i="2"/>
  <c r="H22" i="4" s="1"/>
  <c r="J22" i="4" s="1"/>
  <c r="W17" i="2"/>
  <c r="U17" i="2"/>
  <c r="S17" i="2"/>
  <c r="Q17" i="2"/>
  <c r="O17" i="2"/>
  <c r="M17" i="2"/>
  <c r="H17" i="2"/>
  <c r="AI16" i="2"/>
  <c r="AH16" i="2"/>
  <c r="AG16" i="2"/>
  <c r="AE16" i="2"/>
  <c r="AC16" i="2"/>
  <c r="AA16" i="2"/>
  <c r="X16" i="2"/>
  <c r="Y16" i="2" s="1"/>
  <c r="H21" i="4" s="1"/>
  <c r="W16" i="2"/>
  <c r="U16" i="2"/>
  <c r="S16" i="2"/>
  <c r="Q16" i="2"/>
  <c r="O16" i="2"/>
  <c r="M16" i="2"/>
  <c r="H16" i="2"/>
  <c r="AI15" i="2"/>
  <c r="AH15" i="2"/>
  <c r="AG15" i="2"/>
  <c r="AE15" i="2"/>
  <c r="AC15" i="2"/>
  <c r="AA15" i="2"/>
  <c r="X15" i="2"/>
  <c r="W15" i="2"/>
  <c r="U15" i="2"/>
  <c r="S15" i="2"/>
  <c r="Q15" i="2"/>
  <c r="O15" i="2"/>
  <c r="M15" i="2"/>
  <c r="H15" i="2"/>
  <c r="AI14" i="2"/>
  <c r="AH14" i="2"/>
  <c r="AG14" i="2"/>
  <c r="AE14" i="2"/>
  <c r="AC14" i="2"/>
  <c r="AA14" i="2"/>
  <c r="X14" i="2"/>
  <c r="Y14" i="2" s="1"/>
  <c r="H19" i="4" s="1"/>
  <c r="N19" i="4" s="1"/>
  <c r="W14" i="2"/>
  <c r="U14" i="2"/>
  <c r="S14" i="2"/>
  <c r="Q14" i="2"/>
  <c r="O14" i="2"/>
  <c r="M14" i="2"/>
  <c r="H14" i="2"/>
  <c r="AI13" i="2"/>
  <c r="AH13" i="2"/>
  <c r="AG13" i="2"/>
  <c r="AE13" i="2"/>
  <c r="AC13" i="2"/>
  <c r="AA13" i="2"/>
  <c r="Y13" i="2"/>
  <c r="H18" i="4" s="1"/>
  <c r="J18" i="4" s="1"/>
  <c r="W13" i="2"/>
  <c r="U13" i="2"/>
  <c r="S13" i="2"/>
  <c r="Q13" i="2"/>
  <c r="O13" i="2"/>
  <c r="M13" i="2"/>
  <c r="H13" i="2"/>
  <c r="AI12" i="2"/>
  <c r="AH12" i="2"/>
  <c r="AG12" i="2"/>
  <c r="AE12" i="2"/>
  <c r="AC12" i="2"/>
  <c r="AA12" i="2"/>
  <c r="Y12" i="2"/>
  <c r="W12" i="2"/>
  <c r="U12" i="2"/>
  <c r="S12" i="2"/>
  <c r="Q12" i="2"/>
  <c r="O12" i="2"/>
  <c r="M12" i="2"/>
  <c r="H12" i="2"/>
  <c r="AI11" i="2"/>
  <c r="AH11" i="2"/>
  <c r="AG11" i="2"/>
  <c r="AE11" i="2"/>
  <c r="AC11" i="2"/>
  <c r="AA11" i="2"/>
  <c r="Y11" i="2"/>
  <c r="H16" i="4" s="1"/>
  <c r="W11" i="2"/>
  <c r="U11" i="2"/>
  <c r="S11" i="2"/>
  <c r="Q11" i="2"/>
  <c r="O11" i="2"/>
  <c r="M11" i="2"/>
  <c r="H11" i="2"/>
  <c r="AI10" i="2"/>
  <c r="AH10" i="2"/>
  <c r="AG10" i="2"/>
  <c r="AE10" i="2"/>
  <c r="AC10" i="2"/>
  <c r="AA10" i="2"/>
  <c r="Y10" i="2"/>
  <c r="H15" i="4" s="1"/>
  <c r="W10" i="2"/>
  <c r="U10" i="2"/>
  <c r="S10" i="2"/>
  <c r="Q10" i="2"/>
  <c r="O10" i="2"/>
  <c r="M10" i="2"/>
  <c r="H10" i="2"/>
  <c r="AI9" i="2"/>
  <c r="AH9" i="2"/>
  <c r="AG9" i="2"/>
  <c r="AE9" i="2"/>
  <c r="AC9" i="2"/>
  <c r="AA9" i="2"/>
  <c r="X9" i="2"/>
  <c r="Y9" i="2" s="1"/>
  <c r="H14" i="4" s="1"/>
  <c r="N14" i="4" s="1"/>
  <c r="W9" i="2"/>
  <c r="U9" i="2"/>
  <c r="S9" i="2"/>
  <c r="Q9" i="2"/>
  <c r="O9" i="2"/>
  <c r="M9" i="2"/>
  <c r="H9" i="2"/>
  <c r="AI8" i="2"/>
  <c r="AH8" i="2"/>
  <c r="AG8" i="2"/>
  <c r="AE8" i="2"/>
  <c r="AC8" i="2"/>
  <c r="AA8" i="2"/>
  <c r="Y8" i="2"/>
  <c r="H13" i="4" s="1"/>
  <c r="W8" i="2"/>
  <c r="U8" i="2"/>
  <c r="S8" i="2"/>
  <c r="Q8" i="2"/>
  <c r="O8" i="2"/>
  <c r="M8" i="2"/>
  <c r="H8" i="2"/>
  <c r="AI7" i="2"/>
  <c r="AH7" i="2"/>
  <c r="AG7" i="2"/>
  <c r="AE7" i="2"/>
  <c r="AC7" i="2"/>
  <c r="AA7" i="2"/>
  <c r="Y7" i="2"/>
  <c r="H12" i="4" s="1"/>
  <c r="X7" i="2"/>
  <c r="G12" i="4" s="1"/>
  <c r="I12" i="4" s="1"/>
  <c r="W7" i="2"/>
  <c r="U7" i="2"/>
  <c r="S7" i="2"/>
  <c r="Q7" i="2"/>
  <c r="O7" i="2"/>
  <c r="M7" i="2"/>
  <c r="H7" i="2"/>
  <c r="AI6" i="2"/>
  <c r="AH6" i="2"/>
  <c r="AG6" i="2"/>
  <c r="AE6" i="2"/>
  <c r="AC6" i="2"/>
  <c r="AA6" i="2"/>
  <c r="X6" i="2"/>
  <c r="Y6" i="2" s="1"/>
  <c r="H11" i="4" s="1"/>
  <c r="N11" i="4" s="1"/>
  <c r="W6" i="2"/>
  <c r="U6" i="2"/>
  <c r="S6" i="2"/>
  <c r="Q6" i="2"/>
  <c r="O6" i="2"/>
  <c r="M6" i="2"/>
  <c r="H6" i="2"/>
  <c r="AI5" i="2"/>
  <c r="AH5" i="2"/>
  <c r="AG5" i="2"/>
  <c r="AE5" i="2"/>
  <c r="AC5" i="2"/>
  <c r="AA5" i="2"/>
  <c r="X5" i="2"/>
  <c r="Y5" i="2" s="1"/>
  <c r="H10" i="4" s="1"/>
  <c r="W5" i="2"/>
  <c r="U5" i="2"/>
  <c r="S5" i="2"/>
  <c r="Q5" i="2"/>
  <c r="O5" i="2"/>
  <c r="M5" i="2"/>
  <c r="H5" i="2"/>
  <c r="AI4" i="2"/>
  <c r="AH4" i="2"/>
  <c r="AG4" i="2"/>
  <c r="AE4" i="2"/>
  <c r="AC4" i="2"/>
  <c r="AA4" i="2"/>
  <c r="Y4" i="2"/>
  <c r="H9" i="4" s="1"/>
  <c r="W4" i="2"/>
  <c r="U4" i="2"/>
  <c r="S4" i="2"/>
  <c r="Q4" i="2"/>
  <c r="O4" i="2"/>
  <c r="M4" i="2"/>
  <c r="H4" i="2"/>
  <c r="AI3" i="2"/>
  <c r="AH3" i="2"/>
  <c r="AG3" i="2"/>
  <c r="AE3" i="2"/>
  <c r="AC3" i="2"/>
  <c r="AA3" i="2"/>
  <c r="X3" i="2"/>
  <c r="Y3" i="2" s="1"/>
  <c r="H8" i="4" s="1"/>
  <c r="J8" i="4" s="1"/>
  <c r="W3" i="2"/>
  <c r="U3" i="2"/>
  <c r="S3" i="2"/>
  <c r="Q3" i="2"/>
  <c r="O3" i="2"/>
  <c r="M3" i="2"/>
  <c r="H3" i="2"/>
  <c r="AI2" i="2"/>
  <c r="AH2" i="2"/>
  <c r="AG2" i="2"/>
  <c r="AE2" i="2"/>
  <c r="AC2" i="2"/>
  <c r="AA2" i="2"/>
  <c r="Y2" i="2"/>
  <c r="X2" i="2"/>
  <c r="W2" i="2"/>
  <c r="U2" i="2"/>
  <c r="S2" i="2"/>
  <c r="S30" i="2" s="1"/>
  <c r="Q2" i="2"/>
  <c r="O2" i="2"/>
  <c r="M2" i="2"/>
  <c r="H2" i="2"/>
  <c r="W29" i="1"/>
  <c r="V29" i="1"/>
  <c r="U29" i="1"/>
  <c r="T29" i="1"/>
  <c r="S29" i="1"/>
  <c r="O29" i="1"/>
  <c r="N29" i="1"/>
  <c r="M29" i="1"/>
  <c r="E29" i="1" s="1"/>
  <c r="L29" i="1"/>
  <c r="K29" i="1"/>
  <c r="W28" i="1"/>
  <c r="V28" i="1"/>
  <c r="U28" i="1"/>
  <c r="T28" i="1"/>
  <c r="S28" i="1"/>
  <c r="O28" i="1"/>
  <c r="N28" i="1"/>
  <c r="M28" i="1"/>
  <c r="E25" i="1" s="1"/>
  <c r="L28" i="1"/>
  <c r="K28" i="1"/>
  <c r="W27" i="1"/>
  <c r="V27" i="1"/>
  <c r="U27" i="1"/>
  <c r="T27" i="1"/>
  <c r="S27" i="1"/>
  <c r="O27" i="1"/>
  <c r="N27" i="1"/>
  <c r="M27" i="1"/>
  <c r="E27" i="1" s="1"/>
  <c r="L27" i="1"/>
  <c r="K27" i="1"/>
  <c r="W26" i="1"/>
  <c r="V26" i="1"/>
  <c r="U26" i="1"/>
  <c r="T26" i="1"/>
  <c r="S26" i="1"/>
  <c r="O26" i="1"/>
  <c r="N26" i="1"/>
  <c r="M26" i="1"/>
  <c r="E28" i="1" s="1"/>
  <c r="L26" i="1"/>
  <c r="K26" i="1"/>
  <c r="E26" i="1"/>
  <c r="W25" i="1"/>
  <c r="V25" i="1"/>
  <c r="U25" i="1"/>
  <c r="T25" i="1"/>
  <c r="S25" i="1"/>
  <c r="O25" i="1"/>
  <c r="N25" i="1"/>
  <c r="M25" i="1"/>
  <c r="E17" i="1" s="1"/>
  <c r="L25" i="1"/>
  <c r="K25" i="1"/>
  <c r="W24" i="1"/>
  <c r="V24" i="1"/>
  <c r="U24" i="1"/>
  <c r="T24" i="1"/>
  <c r="S24" i="1"/>
  <c r="O24" i="1"/>
  <c r="N24" i="1"/>
  <c r="M24" i="1"/>
  <c r="L24" i="1"/>
  <c r="K24" i="1"/>
  <c r="W23" i="1"/>
  <c r="V23" i="1"/>
  <c r="U23" i="1"/>
  <c r="T23" i="1"/>
  <c r="S23" i="1"/>
  <c r="O23" i="1"/>
  <c r="N23" i="1"/>
  <c r="M23" i="1"/>
  <c r="L23" i="1"/>
  <c r="K23" i="1"/>
  <c r="W22" i="1"/>
  <c r="V22" i="1"/>
  <c r="U22" i="1"/>
  <c r="T22" i="1"/>
  <c r="S22" i="1"/>
  <c r="O22" i="1"/>
  <c r="N22" i="1"/>
  <c r="M22" i="1"/>
  <c r="L22" i="1"/>
  <c r="K22" i="1"/>
  <c r="E22" i="1"/>
  <c r="W21" i="1"/>
  <c r="V21" i="1"/>
  <c r="U21" i="1"/>
  <c r="T21" i="1"/>
  <c r="S21" i="1"/>
  <c r="O21" i="1"/>
  <c r="N21" i="1"/>
  <c r="M21" i="1"/>
  <c r="E18" i="1" s="1"/>
  <c r="L21" i="1"/>
  <c r="K21" i="1"/>
  <c r="W20" i="1"/>
  <c r="V20" i="1"/>
  <c r="U20" i="1"/>
  <c r="T20" i="1"/>
  <c r="S20" i="1"/>
  <c r="O20" i="1"/>
  <c r="N20" i="1"/>
  <c r="M20" i="1"/>
  <c r="L20" i="1"/>
  <c r="K20" i="1"/>
  <c r="W19" i="1"/>
  <c r="V19" i="1"/>
  <c r="U19" i="1"/>
  <c r="T19" i="1"/>
  <c r="S19" i="1"/>
  <c r="O19" i="1"/>
  <c r="N19" i="1"/>
  <c r="M19" i="1"/>
  <c r="E12" i="1" s="1"/>
  <c r="L19" i="1"/>
  <c r="K19" i="1"/>
  <c r="W18" i="1"/>
  <c r="V18" i="1"/>
  <c r="U18" i="1"/>
  <c r="T18" i="1"/>
  <c r="S18" i="1"/>
  <c r="O18" i="1"/>
  <c r="N18" i="1"/>
  <c r="M18" i="1"/>
  <c r="E20" i="1" s="1"/>
  <c r="L18" i="1"/>
  <c r="K18" i="1"/>
  <c r="W17" i="1"/>
  <c r="V17" i="1"/>
  <c r="U17" i="1"/>
  <c r="T17" i="1"/>
  <c r="S17" i="1"/>
  <c r="O17" i="1"/>
  <c r="N17" i="1"/>
  <c r="M17" i="1"/>
  <c r="E23" i="1" s="1"/>
  <c r="L17" i="1"/>
  <c r="K17" i="1"/>
  <c r="W16" i="1"/>
  <c r="V16" i="1"/>
  <c r="U16" i="1"/>
  <c r="T16" i="1"/>
  <c r="S16" i="1"/>
  <c r="O16" i="1"/>
  <c r="N16" i="1"/>
  <c r="M16" i="1"/>
  <c r="E21" i="1" s="1"/>
  <c r="L16" i="1"/>
  <c r="K16" i="1"/>
  <c r="E16" i="1"/>
  <c r="W15" i="1"/>
  <c r="V15" i="1"/>
  <c r="U15" i="1"/>
  <c r="T15" i="1"/>
  <c r="S15" i="1"/>
  <c r="O15" i="1"/>
  <c r="N15" i="1"/>
  <c r="M15" i="1"/>
  <c r="E15" i="1" s="1"/>
  <c r="L15" i="1"/>
  <c r="K15" i="1"/>
  <c r="W14" i="1"/>
  <c r="V14" i="1"/>
  <c r="U14" i="1"/>
  <c r="T14" i="1"/>
  <c r="S14" i="1"/>
  <c r="O14" i="1"/>
  <c r="N14" i="1"/>
  <c r="M14" i="1"/>
  <c r="E19" i="1" s="1"/>
  <c r="L14" i="1"/>
  <c r="K14" i="1"/>
  <c r="W13" i="1"/>
  <c r="V13" i="1"/>
  <c r="U13" i="1"/>
  <c r="T13" i="1"/>
  <c r="S13" i="1"/>
  <c r="O13" i="1"/>
  <c r="N13" i="1"/>
  <c r="M13" i="1"/>
  <c r="L13" i="1"/>
  <c r="K13" i="1"/>
  <c r="E13" i="1"/>
  <c r="W12" i="1"/>
  <c r="V12" i="1"/>
  <c r="U12" i="1"/>
  <c r="T12" i="1"/>
  <c r="S12" i="1"/>
  <c r="O12" i="1"/>
  <c r="N12" i="1"/>
  <c r="M12" i="1"/>
  <c r="E14" i="1" s="1"/>
  <c r="L12" i="1"/>
  <c r="K12" i="1"/>
  <c r="W11" i="1"/>
  <c r="V11" i="1"/>
  <c r="U11" i="1"/>
  <c r="T11" i="1"/>
  <c r="S11" i="1"/>
  <c r="O11" i="1"/>
  <c r="N11" i="1"/>
  <c r="M11" i="1"/>
  <c r="E9" i="1" s="1"/>
  <c r="L11" i="1"/>
  <c r="K11" i="1"/>
  <c r="W10" i="1"/>
  <c r="V10" i="1"/>
  <c r="U10" i="1"/>
  <c r="T10" i="1"/>
  <c r="S10" i="1"/>
  <c r="O10" i="1"/>
  <c r="N10" i="1"/>
  <c r="M10" i="1"/>
  <c r="E24" i="1" s="1"/>
  <c r="L10" i="1"/>
  <c r="K10" i="1"/>
  <c r="W9" i="1"/>
  <c r="V9" i="1"/>
  <c r="U9" i="1"/>
  <c r="T9" i="1"/>
  <c r="S9" i="1"/>
  <c r="O9" i="1"/>
  <c r="N9" i="1"/>
  <c r="M9" i="1"/>
  <c r="E8" i="1" s="1"/>
  <c r="L9" i="1"/>
  <c r="K9" i="1"/>
  <c r="W8" i="1"/>
  <c r="V8" i="1"/>
  <c r="U8" i="1"/>
  <c r="T8" i="1"/>
  <c r="S8" i="1"/>
  <c r="O8" i="1"/>
  <c r="N8" i="1"/>
  <c r="M8" i="1"/>
  <c r="L8" i="1"/>
  <c r="K8" i="1"/>
  <c r="W7" i="1"/>
  <c r="V7" i="1"/>
  <c r="U7" i="1"/>
  <c r="T7" i="1"/>
  <c r="S7" i="1"/>
  <c r="O7" i="1"/>
  <c r="N7" i="1"/>
  <c r="M7" i="1"/>
  <c r="E10" i="1" s="1"/>
  <c r="L7" i="1"/>
  <c r="K7" i="1"/>
  <c r="E7" i="1"/>
  <c r="W6" i="1"/>
  <c r="V6" i="1"/>
  <c r="U6" i="1"/>
  <c r="T6" i="1"/>
  <c r="S6" i="1"/>
  <c r="O6" i="1"/>
  <c r="N6" i="1"/>
  <c r="M6" i="1"/>
  <c r="L6" i="1"/>
  <c r="K6" i="1"/>
  <c r="E6" i="1"/>
  <c r="W5" i="1"/>
  <c r="V5" i="1"/>
  <c r="U5" i="1"/>
  <c r="T5" i="1"/>
  <c r="S5" i="1"/>
  <c r="O5" i="1"/>
  <c r="N5" i="1"/>
  <c r="M5" i="1"/>
  <c r="E11" i="1" s="1"/>
  <c r="L5" i="1"/>
  <c r="K5" i="1"/>
  <c r="W4" i="1"/>
  <c r="V4" i="1"/>
  <c r="U4" i="1"/>
  <c r="T4" i="1"/>
  <c r="S4" i="1"/>
  <c r="O4" i="1"/>
  <c r="N4" i="1"/>
  <c r="M4" i="1"/>
  <c r="L4" i="1"/>
  <c r="K4" i="1"/>
  <c r="E4" i="1"/>
  <c r="W3" i="1"/>
  <c r="V3" i="1"/>
  <c r="U3" i="1"/>
  <c r="T3" i="1"/>
  <c r="S3" i="1"/>
  <c r="O3" i="1"/>
  <c r="N3" i="1"/>
  <c r="M3" i="1"/>
  <c r="E5" i="1" s="1"/>
  <c r="L3" i="1"/>
  <c r="K3" i="1"/>
  <c r="W2" i="1"/>
  <c r="V2" i="1"/>
  <c r="U2" i="1"/>
  <c r="T2" i="1"/>
  <c r="S2" i="1"/>
  <c r="O2" i="1"/>
  <c r="N2" i="1"/>
  <c r="M2" i="1"/>
  <c r="E3" i="1" s="1"/>
  <c r="L2" i="1"/>
  <c r="K2" i="1"/>
  <c r="E2" i="1"/>
  <c r="C51" i="4" l="1"/>
  <c r="C49" i="4"/>
  <c r="C48" i="4"/>
  <c r="C50" i="4"/>
  <c r="J9" i="4"/>
  <c r="N9" i="4"/>
  <c r="J16" i="4"/>
  <c r="N16" i="4"/>
  <c r="N15" i="4"/>
  <c r="J15" i="4"/>
  <c r="N31" i="4"/>
  <c r="J31" i="4"/>
  <c r="G19" i="4"/>
  <c r="N22" i="4"/>
  <c r="J24" i="4"/>
  <c r="G28" i="4"/>
  <c r="I28" i="4" s="1"/>
  <c r="AI33" i="2"/>
  <c r="N8" i="4"/>
  <c r="J17" i="4"/>
  <c r="AA30" i="2"/>
  <c r="AI35" i="2"/>
  <c r="G25" i="4"/>
  <c r="I25" i="4" s="1"/>
  <c r="G11" i="4"/>
  <c r="I11" i="4" s="1"/>
  <c r="J29" i="4"/>
  <c r="N18" i="4"/>
  <c r="AE30" i="2"/>
  <c r="AH32" i="2"/>
  <c r="W30" i="2"/>
  <c r="C45" i="4"/>
  <c r="J21" i="4"/>
  <c r="N21" i="4"/>
  <c r="N12" i="4"/>
  <c r="J12" i="4"/>
  <c r="N10" i="4"/>
  <c r="J10" i="4"/>
  <c r="J26" i="4"/>
  <c r="N26" i="4"/>
  <c r="X32" i="2"/>
  <c r="N13" i="4"/>
  <c r="J13" i="4"/>
  <c r="G14" i="4"/>
  <c r="I14" i="4" s="1"/>
  <c r="M30" i="2"/>
  <c r="U30" i="2"/>
  <c r="AH35" i="2"/>
  <c r="Y15" i="2"/>
  <c r="H20" i="4" s="1"/>
  <c r="G20" i="4"/>
  <c r="I20" i="4" s="1"/>
  <c r="Y22" i="2"/>
  <c r="H27" i="4" s="1"/>
  <c r="Y25" i="2"/>
  <c r="H30" i="4" s="1"/>
  <c r="X30" i="2"/>
  <c r="X34" i="2"/>
  <c r="H7" i="4"/>
  <c r="J11" i="4"/>
  <c r="J14" i="4"/>
  <c r="G21" i="4"/>
  <c r="I21" i="4" s="1"/>
  <c r="G26" i="4"/>
  <c r="I26" i="4" s="1"/>
  <c r="N33" i="4"/>
  <c r="E34" i="4"/>
  <c r="E30" i="4"/>
  <c r="E26" i="4"/>
  <c r="E22" i="4"/>
  <c r="E16" i="4"/>
  <c r="E13" i="4"/>
  <c r="E28" i="4"/>
  <c r="E25" i="4"/>
  <c r="E23" i="4"/>
  <c r="E15" i="4"/>
  <c r="E12" i="4"/>
  <c r="E10" i="4"/>
  <c r="E7" i="4"/>
  <c r="E32" i="4"/>
  <c r="E27" i="4"/>
  <c r="AH30" i="2"/>
  <c r="N25" i="4"/>
  <c r="J25" i="4"/>
  <c r="H30" i="2"/>
  <c r="AG30" i="2"/>
  <c r="N28" i="4"/>
  <c r="J28" i="4"/>
  <c r="AH33" i="2"/>
  <c r="C46" i="4"/>
  <c r="C44" i="4"/>
  <c r="C35" i="4"/>
  <c r="O30" i="2"/>
  <c r="AC30" i="2"/>
  <c r="AI32" i="2"/>
  <c r="AI34" i="2"/>
  <c r="Y27" i="2"/>
  <c r="H32" i="4" s="1"/>
  <c r="AH34" i="2"/>
  <c r="G8" i="4"/>
  <c r="I8" i="4" s="1"/>
  <c r="N23" i="4"/>
  <c r="J23" i="4"/>
  <c r="C43" i="4"/>
  <c r="Q30" i="2"/>
  <c r="G7" i="4"/>
  <c r="X33" i="2"/>
  <c r="X35" i="2"/>
  <c r="L432" i="6"/>
  <c r="K27" i="6" s="1"/>
  <c r="K34" i="6" s="1"/>
  <c r="J33" i="5"/>
  <c r="J34" i="5" s="1"/>
  <c r="J36" i="5"/>
  <c r="X33" i="5"/>
  <c r="X36" i="5" s="1"/>
  <c r="D33" i="5"/>
  <c r="D34" i="5" s="1"/>
  <c r="D36" i="5"/>
  <c r="D35" i="5" s="1"/>
  <c r="L33" i="5"/>
  <c r="Y33" i="5"/>
  <c r="Y36" i="5" s="1"/>
  <c r="B33" i="5"/>
  <c r="B34" i="5" s="1"/>
  <c r="P33" i="5"/>
  <c r="P34" i="5" s="1"/>
  <c r="T36" i="5"/>
  <c r="T33" i="5"/>
  <c r="T35" i="5" s="1"/>
  <c r="T34" i="5"/>
  <c r="F36" i="5"/>
  <c r="F33" i="5"/>
  <c r="F35" i="5" s="1"/>
  <c r="F34" i="5"/>
  <c r="N36" i="5"/>
  <c r="N33" i="5"/>
  <c r="N35" i="5" s="1"/>
  <c r="N34" i="5"/>
  <c r="R33" i="5"/>
  <c r="R34" i="5" s="1"/>
  <c r="R36" i="5"/>
  <c r="R35" i="5" s="1"/>
  <c r="V33" i="5"/>
  <c r="V36" i="5" s="1"/>
  <c r="V34" i="5"/>
  <c r="H33" i="5"/>
  <c r="H36" i="5" s="1"/>
  <c r="H34" i="5"/>
  <c r="O33" i="5"/>
  <c r="O36" i="5" s="1"/>
  <c r="W33" i="5"/>
  <c r="W36" i="5"/>
  <c r="W34" i="5"/>
  <c r="W35" i="5" s="1"/>
  <c r="Q118" i="6"/>
  <c r="Q119" i="6" s="1"/>
  <c r="G51" i="4" l="1"/>
  <c r="G48" i="4"/>
  <c r="G49" i="4"/>
  <c r="G50" i="4"/>
  <c r="H48" i="4"/>
  <c r="H51" i="4"/>
  <c r="H49" i="4"/>
  <c r="H50" i="4"/>
  <c r="O34" i="5"/>
  <c r="O35" i="5" s="1"/>
  <c r="H35" i="5"/>
  <c r="V35" i="5"/>
  <c r="P35" i="5"/>
  <c r="Y34" i="5"/>
  <c r="Y35" i="5" s="1"/>
  <c r="L36" i="5"/>
  <c r="X35" i="5"/>
  <c r="P36" i="5"/>
  <c r="B36" i="5"/>
  <c r="B35" i="5" s="1"/>
  <c r="L34" i="5"/>
  <c r="L35" i="5" s="1"/>
  <c r="X34" i="5"/>
  <c r="J35" i="5"/>
  <c r="G46" i="4"/>
  <c r="G45" i="4"/>
  <c r="G44" i="4"/>
  <c r="G43" i="4"/>
  <c r="I7" i="4"/>
  <c r="G35" i="4"/>
  <c r="H46" i="4"/>
  <c r="N46" i="4" s="1"/>
  <c r="H44" i="4"/>
  <c r="N44" i="4" s="1"/>
  <c r="H35" i="4"/>
  <c r="N7" i="4"/>
  <c r="H45" i="4"/>
  <c r="J7" i="4"/>
  <c r="H43" i="4"/>
  <c r="N43" i="4" s="1"/>
  <c r="N27" i="4"/>
  <c r="J27" i="4"/>
  <c r="Y32" i="2"/>
  <c r="N32" i="4"/>
  <c r="J32" i="4"/>
  <c r="E45" i="4"/>
  <c r="E43" i="4"/>
  <c r="E46" i="4"/>
  <c r="E44" i="4"/>
  <c r="N20" i="4"/>
  <c r="J20" i="4"/>
  <c r="Y30" i="2"/>
  <c r="Y33" i="2"/>
  <c r="Y35" i="2"/>
  <c r="J30" i="4"/>
  <c r="N30" i="4"/>
  <c r="Y34" i="2"/>
  <c r="K35" i="6"/>
  <c r="K36" i="6"/>
  <c r="K37" i="6"/>
  <c r="J49" i="4" l="1"/>
  <c r="J50" i="4"/>
  <c r="J48" i="4"/>
  <c r="J51" i="4"/>
  <c r="I51" i="4"/>
  <c r="I48" i="4"/>
  <c r="I49" i="4"/>
  <c r="I50" i="4"/>
  <c r="J45" i="4"/>
  <c r="J43" i="4"/>
  <c r="J35" i="4"/>
  <c r="J44" i="4"/>
  <c r="J46" i="4"/>
  <c r="N45" i="4"/>
  <c r="N35" i="4"/>
  <c r="I45" i="4"/>
  <c r="I44" i="4"/>
  <c r="I43" i="4"/>
  <c r="I46" i="4"/>
  <c r="I35" i="4"/>
  <c r="N50" i="4" l="1"/>
  <c r="N49" i="4"/>
  <c r="N51" i="4"/>
  <c r="N48" i="4"/>
</calcChain>
</file>

<file path=xl/comments1.xml><?xml version="1.0" encoding="utf-8"?>
<comments xmlns="http://schemas.openxmlformats.org/spreadsheetml/2006/main">
  <authors>
    <author>Staff</author>
  </authors>
  <commentList>
    <comment ref="A344" authorId="0" shapeId="0">
      <text>
        <r>
          <rPr>
            <b/>
            <sz val="9"/>
            <color indexed="81"/>
            <rFont val="Tahoma"/>
            <family val="2"/>
          </rPr>
          <t>Staff:</t>
        </r>
        <r>
          <rPr>
            <sz val="9"/>
            <color indexed="81"/>
            <rFont val="Tahoma"/>
            <family val="2"/>
          </rPr>
          <t xml:space="preserve">
A time was give for the first entry on  "other" however there was no specifics as to what was completed </t>
        </r>
      </text>
    </comment>
  </commentList>
</comments>
</file>

<file path=xl/sharedStrings.xml><?xml version="1.0" encoding="utf-8"?>
<sst xmlns="http://schemas.openxmlformats.org/spreadsheetml/2006/main" count="16432" uniqueCount="10125">
  <si>
    <t>Distributed Equally</t>
  </si>
  <si>
    <t>Quartile by SF</t>
  </si>
  <si>
    <t>Library</t>
  </si>
  <si>
    <t>SF</t>
  </si>
  <si>
    <t>Visits</t>
  </si>
  <si>
    <t>Circulation</t>
  </si>
  <si>
    <t>WIFI Sessions by Square Feet</t>
  </si>
  <si>
    <t>Quartile by Visits</t>
  </si>
  <si>
    <t>Quartile by Circ</t>
  </si>
  <si>
    <t>Isleton</t>
  </si>
  <si>
    <t>Courtland</t>
  </si>
  <si>
    <t>McClatchy</t>
  </si>
  <si>
    <t>Walnut Grove</t>
  </si>
  <si>
    <t>North Sacramento</t>
  </si>
  <si>
    <t>Galt</t>
  </si>
  <si>
    <t>Orangevale</t>
  </si>
  <si>
    <t>McKinley</t>
  </si>
  <si>
    <t>Del Paso Heights</t>
  </si>
  <si>
    <t>Rio Linda</t>
  </si>
  <si>
    <t xml:space="preserve">Arden-Dimick </t>
  </si>
  <si>
    <t xml:space="preserve">Belle Cooledge </t>
  </si>
  <si>
    <t xml:space="preserve">Fair Oaks  </t>
  </si>
  <si>
    <t xml:space="preserve">Southgate  </t>
  </si>
  <si>
    <t>Colonial Heights</t>
  </si>
  <si>
    <t xml:space="preserve">Rancho Cordova </t>
  </si>
  <si>
    <t xml:space="preserve">Sylvan Oaks  </t>
  </si>
  <si>
    <t xml:space="preserve">Arcade </t>
  </si>
  <si>
    <t xml:space="preserve">North Highlands </t>
  </si>
  <si>
    <t xml:space="preserve">South Natomas </t>
  </si>
  <si>
    <t xml:space="preserve">Elk Grove </t>
  </si>
  <si>
    <t>Pocket-Greenhaven</t>
  </si>
  <si>
    <t>Martin Luther King, Jr.</t>
  </si>
  <si>
    <t xml:space="preserve">Franklin </t>
  </si>
  <si>
    <t>Valley Hi-North Laguna</t>
  </si>
  <si>
    <t>Carmichael</t>
  </si>
  <si>
    <t xml:space="preserve">North Natomas  </t>
  </si>
  <si>
    <t xml:space="preserve">Central </t>
  </si>
  <si>
    <t>Library Name</t>
  </si>
  <si>
    <t>Square Feet</t>
  </si>
  <si>
    <t>Hours Open</t>
  </si>
  <si>
    <t>No. of 
Service Points</t>
  </si>
  <si>
    <t>PC Reservation</t>
  </si>
  <si>
    <t>PCs</t>
  </si>
  <si>
    <t>WIFI Sessions</t>
  </si>
  <si>
    <t>Program
Attendance</t>
  </si>
  <si>
    <t>FTE</t>
  </si>
  <si>
    <t>Library
Services
Assistant</t>
  </si>
  <si>
    <t>Circulation
Supervisor</t>
  </si>
  <si>
    <t>Librarian</t>
  </si>
  <si>
    <t>Library
Services
Specialist</t>
  </si>
  <si>
    <t>Library
Technician</t>
  </si>
  <si>
    <t>Technology
Assistant</t>
  </si>
  <si>
    <t>Library
Supervisor I</t>
  </si>
  <si>
    <t>Library 
Supervisor II</t>
  </si>
  <si>
    <t>Library
Supervisor III</t>
  </si>
  <si>
    <t>Public 
Services
Manager</t>
  </si>
  <si>
    <t>Shelver #</t>
  </si>
  <si>
    <t>Total</t>
  </si>
  <si>
    <t>MIN</t>
  </si>
  <si>
    <t>AVG</t>
  </si>
  <si>
    <t>MAX</t>
  </si>
  <si>
    <t>Median</t>
  </si>
  <si>
    <t>Table 1.</t>
  </si>
  <si>
    <t>Usage Output Measures by Location</t>
  </si>
  <si>
    <t>Max excl CEN</t>
  </si>
  <si>
    <t>n/a</t>
  </si>
  <si>
    <t>Quartile 1 cap</t>
  </si>
  <si>
    <t>Quartile 2 cap</t>
  </si>
  <si>
    <t>Quartile 3 cap</t>
  </si>
  <si>
    <t>Quartile 4 cap</t>
  </si>
  <si>
    <t>LSA LTA Detail</t>
  </si>
  <si>
    <t>LSA/LTA and Circ</t>
  </si>
  <si>
    <t># LSA/LTA</t>
  </si>
  <si>
    <t>Circ per LSA/LTA</t>
  </si>
  <si>
    <t>Table 2.</t>
  </si>
  <si>
    <t xml:space="preserve"> Activity Reported by Staff during Assessment Period 2014</t>
  </si>
  <si>
    <t xml:space="preserve">LSA/LTA Hours </t>
  </si>
  <si>
    <t>Annual Hours</t>
  </si>
  <si>
    <t>?? Shelver Hours GL</t>
  </si>
  <si>
    <t>Annual Hours (2080 hrs)</t>
  </si>
  <si>
    <t>LSA/LTA Combined FTE</t>
  </si>
  <si>
    <t>LSA/LTA Combined Annual Hours</t>
  </si>
  <si>
    <t>Info</t>
  </si>
  <si>
    <t>Ref</t>
  </si>
  <si>
    <t>Tech</t>
  </si>
  <si>
    <t>LibCard</t>
  </si>
  <si>
    <t>Checkin</t>
  </si>
  <si>
    <t>Checkout/Renew</t>
  </si>
  <si>
    <t>Fine/Fee</t>
  </si>
  <si>
    <t>Email</t>
  </si>
  <si>
    <t>On-Desk (top 8 activities)</t>
  </si>
  <si>
    <t>Percent Time Spent per Week (minutes)</t>
  </si>
  <si>
    <t>% per FTE</t>
  </si>
  <si>
    <t>shelver</t>
  </si>
  <si>
    <t>COO - Off Desk Log</t>
  </si>
  <si>
    <t>COO- On Desk Log</t>
  </si>
  <si>
    <t>COU - On Desk Log</t>
  </si>
  <si>
    <t>DEL - On Desk Log</t>
  </si>
  <si>
    <t>ELK - On Desk Log</t>
  </si>
  <si>
    <t>KIN- Off Desk Log</t>
  </si>
  <si>
    <t xml:space="preserve"> </t>
  </si>
  <si>
    <t>DATA FOR MORE THAN ONE WEEK</t>
  </si>
  <si>
    <t>Hours Open per Week</t>
  </si>
  <si>
    <t>Hours per Year</t>
  </si>
  <si>
    <t>Staff Minutes per week</t>
  </si>
  <si>
    <t>MORE THAN ONE WEEK</t>
  </si>
  <si>
    <t>WAL - On Desk Log</t>
  </si>
  <si>
    <t>DAY</t>
  </si>
  <si>
    <t>DATE</t>
  </si>
  <si>
    <t>#</t>
  </si>
  <si>
    <t>actual time (in mins)</t>
  </si>
  <si>
    <t>avg time (in mins)</t>
  </si>
  <si>
    <t xml:space="preserve"> # of customers </t>
  </si>
  <si>
    <t>actual time</t>
  </si>
  <si>
    <t>HR List 03/2015</t>
  </si>
  <si>
    <t>LSA/LTA Hours</t>
  </si>
  <si>
    <t>Circ per LSA/LTA Hour</t>
  </si>
  <si>
    <t>Branch Library</t>
  </si>
  <si>
    <t>ARC</t>
  </si>
  <si>
    <t>ARD</t>
  </si>
  <si>
    <t>CAR</t>
  </si>
  <si>
    <t>CHS</t>
  </si>
  <si>
    <t>COO</t>
  </si>
  <si>
    <t>COU</t>
  </si>
  <si>
    <t>DEL</t>
  </si>
  <si>
    <t>ELK</t>
  </si>
  <si>
    <t>FAI</t>
  </si>
  <si>
    <t>FRA</t>
  </si>
  <si>
    <t>GAL</t>
  </si>
  <si>
    <t>ISL</t>
  </si>
  <si>
    <t>KIN</t>
  </si>
  <si>
    <t>MCC</t>
  </si>
  <si>
    <t>MCK</t>
  </si>
  <si>
    <t>NHI</t>
  </si>
  <si>
    <t>NNT</t>
  </si>
  <si>
    <t>NSA</t>
  </si>
  <si>
    <t>ORA</t>
  </si>
  <si>
    <t>RAN</t>
  </si>
  <si>
    <t>RIO</t>
  </si>
  <si>
    <t>POC</t>
  </si>
  <si>
    <t>NAT</t>
  </si>
  <si>
    <t>SYL</t>
  </si>
  <si>
    <t>VAL</t>
  </si>
  <si>
    <t>WAL</t>
  </si>
  <si>
    <t>SOU</t>
  </si>
  <si>
    <t>CEN (incl TELIS)</t>
  </si>
  <si>
    <t>On Desk Activity - % mins per week of all time open to public</t>
  </si>
  <si>
    <t>Opening (not collected)</t>
  </si>
  <si>
    <t>% mins of all on-desk tasks per week</t>
  </si>
  <si>
    <t>RAN - On Desk Log</t>
  </si>
  <si>
    <t>(n/a)</t>
  </si>
  <si>
    <t>Bookdrop</t>
  </si>
  <si>
    <t>Delivery</t>
  </si>
  <si>
    <t xml:space="preserve">Checkin </t>
  </si>
  <si>
    <t>Shelving</t>
  </si>
  <si>
    <t>Circ Issues: missing and damaged items, etc.</t>
  </si>
  <si>
    <t>Collection Management (describe activity)</t>
  </si>
  <si>
    <t>Picklist, ILL, LinkPLUS</t>
  </si>
  <si>
    <t>Magazines (describe activity)</t>
  </si>
  <si>
    <t>Meeting Room Bookings: new requests, review, confirm, etc.</t>
  </si>
  <si>
    <t>Outreach: School, Rotary, etc. (keep detailed calendar and attach to off desk log)</t>
  </si>
  <si>
    <t>Community Information: posting new, restocking bookmarks, program brochures, notices</t>
  </si>
  <si>
    <t>By appointment with patron; 1 on 1; small group training</t>
  </si>
  <si>
    <t>Programs (set up, delivery and tear down) Attach evanced calendar)</t>
  </si>
  <si>
    <t>Programs (planning)</t>
  </si>
  <si>
    <t xml:space="preserve">Special assignments or projects </t>
  </si>
  <si>
    <t>Check email/spl@</t>
  </si>
  <si>
    <t>Cash Count</t>
  </si>
  <si>
    <t>Staff Meetings</t>
  </si>
  <si>
    <t>Closing Procedures</t>
  </si>
  <si>
    <t>Other (describe)</t>
  </si>
  <si>
    <t>Off- Desk Log  % Hrs per week off desk tasks</t>
  </si>
  <si>
    <t>shelvers</t>
  </si>
  <si>
    <t>informational / directional</t>
  </si>
  <si>
    <t>reference</t>
  </si>
  <si>
    <t>technology</t>
  </si>
  <si>
    <t>library card</t>
  </si>
  <si>
    <t>checkin</t>
  </si>
  <si>
    <t>checkout/ renew at desk</t>
  </si>
  <si>
    <t>fine/fee</t>
  </si>
  <si>
    <t>print management</t>
  </si>
  <si>
    <t>check email/spl@</t>
  </si>
  <si>
    <t>lend laptop</t>
  </si>
  <si>
    <t>self check</t>
  </si>
  <si>
    <t>weeding</t>
  </si>
  <si>
    <t>opening procedures and desk set up</t>
  </si>
  <si>
    <t>closing procedures</t>
  </si>
  <si>
    <t>other</t>
  </si>
  <si>
    <t>Overall</t>
  </si>
  <si>
    <t>Q1 AVG</t>
  </si>
  <si>
    <t>Q2 AVG</t>
  </si>
  <si>
    <t>Q3 AVG</t>
  </si>
  <si>
    <t>Q4 AVG</t>
  </si>
  <si>
    <t>Quartile 1</t>
  </si>
  <si>
    <t>Quartile 2</t>
  </si>
  <si>
    <t>Quartile 3</t>
  </si>
  <si>
    <t>Quartile 4</t>
  </si>
  <si>
    <t>Rev 091615</t>
  </si>
  <si>
    <t xml:space="preserve">Printed and explained shelver paperwork </t>
  </si>
  <si>
    <t xml:space="preserve">Signed up patron for a library card </t>
  </si>
  <si>
    <t xml:space="preserve">Assisted patrons in Design spot </t>
  </si>
  <si>
    <t xml:space="preserve">HR re: bereavement </t>
  </si>
  <si>
    <t>Design spot training</t>
  </si>
  <si>
    <t xml:space="preserve">Schedule </t>
  </si>
  <si>
    <t>Worked on May branch calendar</t>
  </si>
  <si>
    <t>Timesheet</t>
  </si>
  <si>
    <t xml:space="preserve">Sorting </t>
  </si>
  <si>
    <t>Timesheets</t>
  </si>
  <si>
    <t>Priority from Telis</t>
  </si>
  <si>
    <t xml:space="preserve">Prepare staples order </t>
  </si>
  <si>
    <t>Disaster training</t>
  </si>
  <si>
    <t xml:space="preserve">Disaster training </t>
  </si>
  <si>
    <t>Clear holds</t>
  </si>
  <si>
    <t>Pull holds</t>
  </si>
  <si>
    <t>Return mail</t>
  </si>
  <si>
    <t>eReader help</t>
  </si>
  <si>
    <t>Count</t>
  </si>
  <si>
    <t xml:space="preserve">Scheduling daily PTO request </t>
  </si>
  <si>
    <t xml:space="preserve">Sort </t>
  </si>
  <si>
    <t>Pull old "New" Adult-Fiction</t>
  </si>
  <si>
    <t xml:space="preserve">Remove "New" stickers </t>
  </si>
  <si>
    <t xml:space="preserve">Customer activity survey </t>
  </si>
  <si>
    <t>E-reader help</t>
  </si>
  <si>
    <t>Display</t>
  </si>
  <si>
    <t>Changing books in display</t>
  </si>
  <si>
    <t xml:space="preserve">Calendar corrections </t>
  </si>
  <si>
    <t xml:space="preserve">Pull Link+ picklist </t>
  </si>
  <si>
    <t xml:space="preserve">Planning and developing adult book display for May </t>
  </si>
  <si>
    <t xml:space="preserve">E-reader assistance </t>
  </si>
  <si>
    <t xml:space="preserve">Change closing announcements per meeting decision </t>
  </si>
  <si>
    <t>Weeding</t>
  </si>
  <si>
    <t>PTO staff scheduling</t>
  </si>
  <si>
    <t xml:space="preserve">Water plants </t>
  </si>
  <si>
    <t xml:space="preserve">Print mgmt. </t>
  </si>
  <si>
    <t>Teen volunteer orientation</t>
  </si>
  <si>
    <t>Sort mail</t>
  </si>
  <si>
    <t xml:space="preserve">Rough sorted book carts </t>
  </si>
  <si>
    <t xml:space="preserve">Printing Link+ labels </t>
  </si>
  <si>
    <t xml:space="preserve">Forms </t>
  </si>
  <si>
    <t xml:space="preserve">Rough sort </t>
  </si>
  <si>
    <t xml:space="preserve">Resolved museum pass issue with patron </t>
  </si>
  <si>
    <t>Sorting bookdrop</t>
  </si>
  <si>
    <t>sorting  picklist</t>
  </si>
  <si>
    <t>Priority call</t>
  </si>
  <si>
    <t>Schedules</t>
  </si>
  <si>
    <t xml:space="preserve">PTO Request </t>
  </si>
  <si>
    <t xml:space="preserve">Log count </t>
  </si>
  <si>
    <t xml:space="preserve">PTO request </t>
  </si>
  <si>
    <t xml:space="preserve">Updating PTO calendar </t>
  </si>
  <si>
    <t>Filling out log</t>
  </si>
  <si>
    <t xml:space="preserve">Putting out fires </t>
  </si>
  <si>
    <t>Bulletin board take down-teen area</t>
  </si>
  <si>
    <t xml:space="preserve">Print routing slips </t>
  </si>
  <si>
    <t>RFID  tagging</t>
  </si>
  <si>
    <t>Kitchen clean-up</t>
  </si>
  <si>
    <t>Filled in "Off Desk Log"</t>
  </si>
  <si>
    <t xml:space="preserve">Transfer holds </t>
  </si>
  <si>
    <t>Worked on volunteer coordinator duties</t>
  </si>
  <si>
    <t xml:space="preserve">Checked laptop and returned it to closet </t>
  </si>
  <si>
    <t xml:space="preserve">31 items evaluated for collections </t>
  </si>
  <si>
    <t>Teen volunteer training</t>
  </si>
  <si>
    <t xml:space="preserve">Teen book club displays </t>
  </si>
  <si>
    <t>Bulletin board making list</t>
  </si>
  <si>
    <t xml:space="preserve">Weeding office reference books </t>
  </si>
  <si>
    <t xml:space="preserve">Organized daily logs </t>
  </si>
  <si>
    <t xml:space="preserve">Efficiency eval Form </t>
  </si>
  <si>
    <t xml:space="preserve">Outreach planning for school visits </t>
  </si>
  <si>
    <t>Story time and craft prep</t>
  </si>
  <si>
    <t>Upload KP decorations and signage</t>
  </si>
  <si>
    <t xml:space="preserve">Input evanced programs </t>
  </si>
  <si>
    <t>Lucky day book selection overview</t>
  </si>
  <si>
    <t xml:space="preserve">Count week training </t>
  </si>
  <si>
    <t>Count WWF setup</t>
  </si>
  <si>
    <t>Volunteer prep.</t>
  </si>
  <si>
    <t xml:space="preserve">RFID Training </t>
  </si>
  <si>
    <t>On desk</t>
  </si>
  <si>
    <t xml:space="preserve">Update Chart </t>
  </si>
  <si>
    <t>Wrote letter for volunteer</t>
  </si>
  <si>
    <t>Time sheet</t>
  </si>
  <si>
    <t>Time sheets</t>
  </si>
  <si>
    <t>Schedule</t>
  </si>
  <si>
    <t xml:space="preserve">Count </t>
  </si>
  <si>
    <t>Time Sheets</t>
  </si>
  <si>
    <t>Patron Count</t>
  </si>
  <si>
    <t xml:space="preserve">Float </t>
  </si>
  <si>
    <t>opening procedures</t>
  </si>
  <si>
    <t xml:space="preserve">Damage list </t>
  </si>
  <si>
    <t xml:space="preserve">Procedures </t>
  </si>
  <si>
    <t xml:space="preserve">Job Coach sign up </t>
  </si>
  <si>
    <t>Sierra Assessment</t>
  </si>
  <si>
    <t>Filling out off desk log</t>
  </si>
  <si>
    <t>Daily schedule</t>
  </si>
  <si>
    <t>Volunteer supervision</t>
  </si>
  <si>
    <t>Book shelver sheets</t>
  </si>
  <si>
    <t xml:space="preserve">Phone Consult </t>
  </si>
  <si>
    <t>Spring clean</t>
  </si>
  <si>
    <t>no description</t>
  </si>
  <si>
    <t xml:space="preserve">Notes for meeting with Lisa </t>
  </si>
  <si>
    <t xml:space="preserve">Virtual 1 branch Quiz </t>
  </si>
  <si>
    <t xml:space="preserve">Time Sheet Calendar </t>
  </si>
  <si>
    <t>1 self check question</t>
  </si>
  <si>
    <t xml:space="preserve">Trained on how to complete assessment </t>
  </si>
  <si>
    <t xml:space="preserve">Helped patron with copier </t>
  </si>
  <si>
    <t>Setup story time area and toys for teen volunteer to clean 3 tubs for baby story time</t>
  </si>
  <si>
    <t xml:space="preserve">Priority holds </t>
  </si>
  <si>
    <t>Assessment sweep</t>
  </si>
  <si>
    <t xml:space="preserve">Sorting books </t>
  </si>
  <si>
    <t>Trained with Matt Hill on E-Reader and overdrive</t>
  </si>
  <si>
    <t xml:space="preserve">Stats </t>
  </si>
  <si>
    <t xml:space="preserve">Info for this efficiency </t>
  </si>
  <si>
    <t xml:space="preserve">Sorting thru items left and checking area </t>
  </si>
  <si>
    <t>Library Sweep</t>
  </si>
  <si>
    <t xml:space="preserve">Organize forms and paperwork on desk </t>
  </si>
  <si>
    <t>Told co-worker about suggestion</t>
  </si>
  <si>
    <t>Sweep</t>
  </si>
  <si>
    <t>Instructions to com room group</t>
  </si>
  <si>
    <t xml:space="preserve">Desk schedules </t>
  </si>
  <si>
    <t xml:space="preserve">Assessment paperwork </t>
  </si>
  <si>
    <t xml:space="preserve">Answered phone call </t>
  </si>
  <si>
    <t xml:space="preserve">Cleaning desk </t>
  </si>
  <si>
    <t>Phone</t>
  </si>
  <si>
    <t>Assessment Training</t>
  </si>
  <si>
    <t>Activated DVD shelving</t>
  </si>
  <si>
    <t>No description</t>
  </si>
  <si>
    <t>Sweep instructions</t>
  </si>
  <si>
    <t>Accept UPS Redelivery</t>
  </si>
  <si>
    <t>Performance appraisal</t>
  </si>
  <si>
    <t>Walking the Shelves</t>
  </si>
  <si>
    <t>Volunteer assignment</t>
  </si>
  <si>
    <t>St Patrick day crafting</t>
  </si>
  <si>
    <t>Organize assessment sheets</t>
  </si>
  <si>
    <t xml:space="preserve">Sorting and picking books off of the floor and placed on cart </t>
  </si>
  <si>
    <t xml:space="preserve">Opening count </t>
  </si>
  <si>
    <t>Organizing in back room</t>
  </si>
  <si>
    <t>Finish quiz and cleaning machine</t>
  </si>
  <si>
    <t>Arranged for tour. Mailed application attachments and instructions. School visit arrangements.</t>
  </si>
  <si>
    <t>Held materials from CEN &amp; FRA for class visit. Set up meeting room for Baby Stay and Play.</t>
  </si>
  <si>
    <t>Program: Baby Stay and Play</t>
  </si>
  <si>
    <t>Baby Stay and Play</t>
  </si>
  <si>
    <t>Cleaned baby toys</t>
  </si>
  <si>
    <t>Created Off desk log in Word
Held materials form CEN and FRA for class</t>
  </si>
  <si>
    <t>3-5 Meeting</t>
  </si>
  <si>
    <t>Volunteer</t>
  </si>
  <si>
    <t>Sorted 9 books</t>
  </si>
  <si>
    <t>Clear machines-200 items</t>
  </si>
  <si>
    <t>Movie: The Little Mermaid
Program attendance 24</t>
  </si>
  <si>
    <t>Work on summer reading schedules replenish snacks</t>
  </si>
  <si>
    <t>Cleaned room after program</t>
  </si>
  <si>
    <t>Pull weeds and order more artist books</t>
  </si>
  <si>
    <t>Find parking for performer</t>
  </si>
  <si>
    <t>Help performer set up. Signed performer invoice. Announce program</t>
  </si>
  <si>
    <t>Program: Storytelling with Kirk Waller</t>
  </si>
  <si>
    <t>Talked to teenagers making loud noises</t>
  </si>
  <si>
    <t>Program ends attendees: 29
Help performer pack</t>
  </si>
  <si>
    <t>Checked email. Work on coding via code.org and Khan Academy</t>
  </si>
  <si>
    <t>Take iPads down as they are not working.</t>
  </si>
  <si>
    <t xml:space="preserve">Clear holds </t>
  </si>
  <si>
    <t>Answer phone call</t>
  </si>
  <si>
    <t xml:space="preserve">Clear machine </t>
  </si>
  <si>
    <t>Volunteer stats sheet</t>
  </si>
  <si>
    <t>Clear machine</t>
  </si>
  <si>
    <t>Went online to troubleshoot the iPads.Created directions.</t>
  </si>
  <si>
    <t>Put out iPads. Put out directions. Talked to staff members about setting the iPads in guided access.</t>
  </si>
  <si>
    <t>Set up for program</t>
  </si>
  <si>
    <t>Program: Music Circle Time Attendees: 81
Weed find more artist books</t>
  </si>
  <si>
    <t>Set out Duplos and play food</t>
  </si>
  <si>
    <t xml:space="preserve">Work on spring and summer storytimes. </t>
  </si>
  <si>
    <t>set up for teen program Wii</t>
  </si>
  <si>
    <t>Teen program Attendees 15</t>
  </si>
  <si>
    <t>Put away program and send it back downtown</t>
  </si>
  <si>
    <t>on desk</t>
  </si>
  <si>
    <t>Travel from FAI  back to ELK</t>
  </si>
  <si>
    <t>Phone with RIO and HR</t>
  </si>
  <si>
    <t xml:space="preserve">Loading picture books on cart </t>
  </si>
  <si>
    <t>2-3 on desk</t>
  </si>
  <si>
    <t>Worked on story times. Created a purchase list for shopping tomorrow; disinfected desk.</t>
  </si>
  <si>
    <t>Closing activities: pulled down shades. Made signs. Straighten up the branch. Turn off computer monitors.</t>
  </si>
  <si>
    <t xml:space="preserve">Assign volunteer duties </t>
  </si>
  <si>
    <t>Loading books onto carts</t>
  </si>
  <si>
    <t>8-10:20 Shopping for 4 upcoming programs</t>
  </si>
  <si>
    <t>Put away perishable food</t>
  </si>
  <si>
    <t>Do sweep both floors</t>
  </si>
  <si>
    <t>11:15- 12 on desk</t>
  </si>
  <si>
    <t>Put away the other supplies in proper locations</t>
  </si>
  <si>
    <t>Help Elk friends with meeting room</t>
  </si>
  <si>
    <t>check on Friends. Lock microphones away and shut down wall system</t>
  </si>
  <si>
    <t>3:30-4:30 Worked on Spring and Summer storytimes</t>
  </si>
  <si>
    <t>Clean up and closing</t>
  </si>
  <si>
    <t xml:space="preserve">Notified staff that PTO bids were complete </t>
  </si>
  <si>
    <t>Telis call for priority hold</t>
  </si>
  <si>
    <t xml:space="preserve">Worked on desk schedule for the week </t>
  </si>
  <si>
    <t xml:space="preserve">Drove to CEN </t>
  </si>
  <si>
    <t>Edge Committee project</t>
  </si>
  <si>
    <t>Began to work on timesheets</t>
  </si>
  <si>
    <t>Worked on timesheets</t>
  </si>
  <si>
    <t xml:space="preserve">Gathered statistics for Friends mtg. and libraries report </t>
  </si>
  <si>
    <t>Emergency preparedness training</t>
  </si>
  <si>
    <t>Reference</t>
  </si>
  <si>
    <t>Managed to finish Tutor.com but spent an inordinate amount of time trying to get around JAVA to access BrainFuse "At this point I would say NO to brainFuse because of that very reason!"</t>
  </si>
  <si>
    <t xml:space="preserve">Reference </t>
  </si>
  <si>
    <t xml:space="preserve">Assisted Circ. </t>
  </si>
  <si>
    <t>Worked on Schedule</t>
  </si>
  <si>
    <t xml:space="preserve">Incident report </t>
  </si>
  <si>
    <t xml:space="preserve">Call to security </t>
  </si>
  <si>
    <t>Webinar</t>
  </si>
  <si>
    <t>Timesheet changes-inputted staff hours</t>
  </si>
  <si>
    <t xml:space="preserve">Banned Patron on library property-called police and submitted an incident report </t>
  </si>
  <si>
    <t xml:space="preserve">Book Club </t>
  </si>
  <si>
    <t xml:space="preserve">Worked on updating staff duties list </t>
  </si>
  <si>
    <t xml:space="preserve">Safety mtg. </t>
  </si>
  <si>
    <t>Safety mtg.</t>
  </si>
  <si>
    <t>Travel back to FAI Branch</t>
  </si>
  <si>
    <t xml:space="preserve">Assisted on desk </t>
  </si>
  <si>
    <t>Type up safety mtg. notes</t>
  </si>
  <si>
    <t>Tech. Symposium</t>
  </si>
  <si>
    <t>Fine sorting 159 items</t>
  </si>
  <si>
    <t>Held Toby students back until 3p roamed around until 3:30p</t>
  </si>
  <si>
    <t xml:space="preserve">Removing new stickers </t>
  </si>
  <si>
    <t>Cleaning books</t>
  </si>
  <si>
    <t xml:space="preserve">Log non SPL material </t>
  </si>
  <si>
    <t>Learning where things are on SPL @</t>
  </si>
  <si>
    <t xml:space="preserve">Roaming the floor </t>
  </si>
  <si>
    <t xml:space="preserve">Fine sorted 89 items </t>
  </si>
  <si>
    <t xml:space="preserve">Watering plants </t>
  </si>
  <si>
    <t xml:space="preserve">Fine sorted 43 items </t>
  </si>
  <si>
    <t>Repair puppet theater</t>
  </si>
  <si>
    <t>Printing Link+ labels</t>
  </si>
  <si>
    <t xml:space="preserve">Question about iTunes </t>
  </si>
  <si>
    <t>Priority hold</t>
  </si>
  <si>
    <t>Training</t>
  </si>
  <si>
    <t>Eden</t>
  </si>
  <si>
    <t>Deleted and redistributed excess books</t>
  </si>
  <si>
    <t xml:space="preserve">Organized tax forms </t>
  </si>
  <si>
    <t xml:space="preserve">Shelf read </t>
  </si>
  <si>
    <t>Encoded materials- shelf read Non-Fiction</t>
  </si>
  <si>
    <t>Trained Sadie for patron count</t>
  </si>
  <si>
    <t>Phone call to COO</t>
  </si>
  <si>
    <t xml:space="preserve">6th grade class visit </t>
  </si>
  <si>
    <t xml:space="preserve">Phone call </t>
  </si>
  <si>
    <t>Talk over facilities issues with Louis Ross</t>
  </si>
  <si>
    <t xml:space="preserve">Timecard </t>
  </si>
  <si>
    <t>Timecard</t>
  </si>
  <si>
    <t xml:space="preserve">Monthly stats </t>
  </si>
  <si>
    <t>Book club</t>
  </si>
  <si>
    <t>Mileage</t>
  </si>
  <si>
    <t xml:space="preserve">Purch refr. For teen prog. And adult book club including travel time back to ISL </t>
  </si>
  <si>
    <t xml:space="preserve">Purch refr. For teen program and adult book club including travel time back to ISL </t>
  </si>
  <si>
    <t>Mileage Voucher for self and ISL staff Suzy Holmberg</t>
  </si>
  <si>
    <t>Help circulation desk  staff do a lend laptop</t>
  </si>
  <si>
    <t>Patron count</t>
  </si>
  <si>
    <t>3 Reference questions</t>
  </si>
  <si>
    <t>Copies of form and printed list</t>
  </si>
  <si>
    <t xml:space="preserve">Cash Handling </t>
  </si>
  <si>
    <t xml:space="preserve">Meet new job coach made publicity </t>
  </si>
  <si>
    <t>OPAC help child with homework</t>
  </si>
  <si>
    <t xml:space="preserve">Scheduling upcoming visits </t>
  </si>
  <si>
    <t xml:space="preserve">Directing volunteer to make storytime crafts </t>
  </si>
  <si>
    <t xml:space="preserve">Put away candy </t>
  </si>
  <si>
    <t xml:space="preserve">Plan for tomorrow </t>
  </si>
  <si>
    <t xml:space="preserve">Talking to patron about covered CA insurance </t>
  </si>
  <si>
    <t>Working with repairman SPC facilities staff phone</t>
  </si>
  <si>
    <t>Rough Sort</t>
  </si>
  <si>
    <t>Volunteer appreciation</t>
  </si>
  <si>
    <t xml:space="preserve">Clear holds shelf </t>
  </si>
  <si>
    <t>Phone call Regarding room planning talked with Lois at Branch</t>
  </si>
  <si>
    <t xml:space="preserve">Filling in for MCK supervisor on desk </t>
  </si>
  <si>
    <t xml:space="preserve">Clear hold shelf </t>
  </si>
  <si>
    <t>Weekly deposit</t>
  </si>
  <si>
    <t>New weekly finance sheet</t>
  </si>
  <si>
    <t>Discussion BRS</t>
  </si>
  <si>
    <t>Staples order</t>
  </si>
  <si>
    <t>Training New shelver volunteer</t>
  </si>
  <si>
    <t>Timesheet Statistics</t>
  </si>
  <si>
    <t>6-9PM Training @City Management Academy</t>
  </si>
  <si>
    <t>Process newspapers</t>
  </si>
  <si>
    <t>Approve Timecards</t>
  </si>
  <si>
    <t>April Quiz</t>
  </si>
  <si>
    <t>Confirm with programmers for program materials</t>
  </si>
  <si>
    <t>Processing newspaper</t>
  </si>
  <si>
    <t>Opening Count</t>
  </si>
  <si>
    <t xml:space="preserve">Setup banner in park </t>
  </si>
  <si>
    <t xml:space="preserve">Mailbox full- deleted older emails </t>
  </si>
  <si>
    <t>Scenario Training prep</t>
  </si>
  <si>
    <t xml:space="preserve">Donations </t>
  </si>
  <si>
    <t>Customer Activity Summary Log</t>
  </si>
  <si>
    <t xml:space="preserve">Assessment Training </t>
  </si>
  <si>
    <t xml:space="preserve">Efficiency instructions </t>
  </si>
  <si>
    <t>Cranky patron</t>
  </si>
  <si>
    <t xml:space="preserve">Discuss Staff Issue </t>
  </si>
  <si>
    <t xml:space="preserve">Running schedules </t>
  </si>
  <si>
    <t>Facsurf clean-up</t>
  </si>
  <si>
    <t xml:space="preserve">Evanced </t>
  </si>
  <si>
    <t xml:space="preserve">Volunteer and staff training efficiency study </t>
  </si>
  <si>
    <t>Withdrew books</t>
  </si>
  <si>
    <t>Book Sale clean-up Fac Surf</t>
  </si>
  <si>
    <t xml:space="preserve">Time sheets staff error </t>
  </si>
  <si>
    <t>Voulunteer training</t>
  </si>
  <si>
    <t>Special Project</t>
  </si>
  <si>
    <t xml:space="preserve">Special Project </t>
  </si>
  <si>
    <t xml:space="preserve">Front Desk </t>
  </si>
  <si>
    <t>Efficiency Analysis</t>
  </si>
  <si>
    <t xml:space="preserve">On desk </t>
  </si>
  <si>
    <t>Water plants</t>
  </si>
  <si>
    <t>Volunteer Coordination</t>
  </si>
  <si>
    <t>On duty at Front Desk</t>
  </si>
  <si>
    <t xml:space="preserve">Bins </t>
  </si>
  <si>
    <t xml:space="preserve">Travel time to NAT branch </t>
  </si>
  <si>
    <t xml:space="preserve">Travel Time to CEN </t>
  </si>
  <si>
    <t>Travel Time to NAT</t>
  </si>
  <si>
    <t>Patron isssues</t>
  </si>
  <si>
    <t xml:space="preserve">Check in with staff questions and setting up </t>
  </si>
  <si>
    <t xml:space="preserve">Staffing issues </t>
  </si>
  <si>
    <t>Staffing issue</t>
  </si>
  <si>
    <t xml:space="preserve">Discussing outreach opportunity with local school librarian </t>
  </si>
  <si>
    <t xml:space="preserve">1 Shelf of holds checked in </t>
  </si>
  <si>
    <t xml:space="preserve">1 Shelf of outgoing holds </t>
  </si>
  <si>
    <t xml:space="preserve">Petty cash for patron </t>
  </si>
  <si>
    <t>Volunteer coordination</t>
  </si>
  <si>
    <t xml:space="preserve">No description </t>
  </si>
  <si>
    <t xml:space="preserve">Filed holds </t>
  </si>
  <si>
    <t xml:space="preserve">Not scheduled on desk however assisted while proceeding to perform another task assigned </t>
  </si>
  <si>
    <t>Made copies of May calender and displayed</t>
  </si>
  <si>
    <t xml:space="preserve">Processing incoming new teen books -volunteer coordination </t>
  </si>
  <si>
    <t>Picklist</t>
  </si>
  <si>
    <t xml:space="preserve">Hold request </t>
  </si>
  <si>
    <t>Hold request</t>
  </si>
  <si>
    <t xml:space="preserve">Database preview </t>
  </si>
  <si>
    <t>instructing volunteer</t>
  </si>
  <si>
    <t xml:space="preserve">Make items missing on picklist </t>
  </si>
  <si>
    <t xml:space="preserve">Lucky Day </t>
  </si>
  <si>
    <t xml:space="preserve">Volunteer instructions </t>
  </si>
  <si>
    <t xml:space="preserve">Volunteer coordination </t>
  </si>
  <si>
    <t xml:space="preserve">Refresh free newspaper rack in lobby </t>
  </si>
  <si>
    <t xml:space="preserve">Place hold </t>
  </si>
  <si>
    <t xml:space="preserve">Closing announcements </t>
  </si>
  <si>
    <t xml:space="preserve">Shelver hire initial paperwork </t>
  </si>
  <si>
    <t xml:space="preserve">Picklist 23 items </t>
  </si>
  <si>
    <t xml:space="preserve">Sorting efficiency study forms </t>
  </si>
  <si>
    <t xml:space="preserve">Talked with homework coach re: summer schedule </t>
  </si>
  <si>
    <t xml:space="preserve">Resolving patron issue re: damaged book </t>
  </si>
  <si>
    <t xml:space="preserve">duplicates to MCK </t>
  </si>
  <si>
    <t xml:space="preserve">Trained LTA how to submit tech SURF </t>
  </si>
  <si>
    <t xml:space="preserve">Daily Scheduling </t>
  </si>
  <si>
    <t>Info. People online</t>
  </si>
  <si>
    <t>Reading instructions</t>
  </si>
  <si>
    <t xml:space="preserve">description not vaild </t>
  </si>
  <si>
    <t>To-do work plan of the day</t>
  </si>
  <si>
    <t>Help patron with computer</t>
  </si>
  <si>
    <t xml:space="preserve">Community Resource </t>
  </si>
  <si>
    <t xml:space="preserve">Sweep for efficiencies analysis </t>
  </si>
  <si>
    <t>Efficiency sweep</t>
  </si>
  <si>
    <t>Teen Volunteer with display help</t>
  </si>
  <si>
    <t xml:space="preserve">Rolling carts in order </t>
  </si>
  <si>
    <t>Broke over</t>
  </si>
  <si>
    <t>Teen Volunteer Cir. help</t>
  </si>
  <si>
    <t xml:space="preserve">Organize work for rest of week </t>
  </si>
  <si>
    <t>no discription</t>
  </si>
  <si>
    <t>Teen divergent display-photos to Susan &amp; social Media drive</t>
  </si>
  <si>
    <t xml:space="preserve">Printer paper for AMHS </t>
  </si>
  <si>
    <t xml:space="preserve">Opening Count </t>
  </si>
  <si>
    <t xml:space="preserve">Pulling shelving </t>
  </si>
  <si>
    <t xml:space="preserve">Putting carts in order </t>
  </si>
  <si>
    <t>Time Sheet</t>
  </si>
  <si>
    <t>Verify email list</t>
  </si>
  <si>
    <t>Staff agenda public</t>
  </si>
  <si>
    <t>Teen Volunteer Assignment</t>
  </si>
  <si>
    <t>Damaged List</t>
  </si>
  <si>
    <t xml:space="preserve">Clear expiring holds </t>
  </si>
  <si>
    <t>Plug in moblie comp. for USB adaptor</t>
  </si>
  <si>
    <t>Zoning in adult Fiction</t>
  </si>
  <si>
    <t>Approve Time sheets</t>
  </si>
  <si>
    <t>Zoning Teen Fiction</t>
  </si>
  <si>
    <t>Work plan for play</t>
  </si>
  <si>
    <t>Class</t>
  </si>
  <si>
    <t xml:space="preserve">Class </t>
  </si>
  <si>
    <t>Fix Staff comp. prob.</t>
  </si>
  <si>
    <t xml:space="preserve">Facilities issues </t>
  </si>
  <si>
    <t>Training staff for assessment</t>
  </si>
  <si>
    <t>Assessment prep.</t>
  </si>
  <si>
    <t xml:space="preserve">Supply check-in </t>
  </si>
  <si>
    <t xml:space="preserve">Volunteer info. </t>
  </si>
  <si>
    <t xml:space="preserve">Cleaning and straightening </t>
  </si>
  <si>
    <t xml:space="preserve">Assessment prep. </t>
  </si>
  <si>
    <t>Opening count</t>
  </si>
  <si>
    <t>Count class visit</t>
  </si>
  <si>
    <t>Cleaning</t>
  </si>
  <si>
    <t>Phone @ FAI re: programing and outreach</t>
  </si>
  <si>
    <t>Assessment log</t>
  </si>
  <si>
    <t xml:space="preserve">Opening count and Customer activity counts </t>
  </si>
  <si>
    <t>PTO bids</t>
  </si>
  <si>
    <t>Volunteer assessments</t>
  </si>
  <si>
    <t>Mtg. plan</t>
  </si>
  <si>
    <t>Print mgmt.</t>
  </si>
  <si>
    <t xml:space="preserve">Prep. Assessments log </t>
  </si>
  <si>
    <t xml:space="preserve">Cleaning </t>
  </si>
  <si>
    <t>Sierra issue call to IT</t>
  </si>
  <si>
    <t xml:space="preserve">Schedule training </t>
  </si>
  <si>
    <t>Staff Assessment</t>
  </si>
  <si>
    <t xml:space="preserve">Patron Count </t>
  </si>
  <si>
    <t xml:space="preserve">Schedule review </t>
  </si>
  <si>
    <t xml:space="preserve">Social Media </t>
  </si>
  <si>
    <t>LEA Training</t>
  </si>
  <si>
    <t xml:space="preserve">Twitter </t>
  </si>
  <si>
    <t>Twitter</t>
  </si>
  <si>
    <t xml:space="preserve">Prep rm. Set-up for Fri. mtg. </t>
  </si>
  <si>
    <t xml:space="preserve">Friends mtg. </t>
  </si>
  <si>
    <t>Fine Sorted 31 items</t>
  </si>
  <si>
    <t>Twitter and goodreads</t>
  </si>
  <si>
    <t>Efficiency Analysis Patron Count</t>
  </si>
  <si>
    <t>Processing newspapers</t>
  </si>
  <si>
    <t>On desk and Patron Count</t>
  </si>
  <si>
    <t>Sorting</t>
  </si>
  <si>
    <t xml:space="preserve">Asking and answering employee questions </t>
  </si>
  <si>
    <t xml:space="preserve">Timesheet </t>
  </si>
  <si>
    <t xml:space="preserve">Organizing lost and found </t>
  </si>
  <si>
    <t>Petty cash Transaction</t>
  </si>
  <si>
    <t>Answering door</t>
  </si>
  <si>
    <t>Helping out with volunteer project</t>
  </si>
  <si>
    <t xml:space="preserve">Answering door </t>
  </si>
  <si>
    <t>Helping patron</t>
  </si>
  <si>
    <t>Working on missing list</t>
  </si>
  <si>
    <t xml:space="preserve">Check phone messages </t>
  </si>
  <si>
    <t>Read</t>
  </si>
  <si>
    <t xml:space="preserve">Tour library and spoke to patrons </t>
  </si>
  <si>
    <t>IPad set-up</t>
  </si>
  <si>
    <t xml:space="preserve">Reading paperwork </t>
  </si>
  <si>
    <t xml:space="preserve">Paperwork Circ. Schedule </t>
  </si>
  <si>
    <t>Scheduling</t>
  </si>
  <si>
    <t>Going over Outreach prog.</t>
  </si>
  <si>
    <t>Drive time</t>
  </si>
  <si>
    <t xml:space="preserve">Printing schedules </t>
  </si>
  <si>
    <t>Fill out form</t>
  </si>
  <si>
    <t>Manage teen volunteers</t>
  </si>
  <si>
    <t xml:space="preserve">Make phone calls </t>
  </si>
  <si>
    <t xml:space="preserve">Cleaning kitchen </t>
  </si>
  <si>
    <t xml:space="preserve">Discarded newspapers </t>
  </si>
  <si>
    <t xml:space="preserve"> Staff appreciation project </t>
  </si>
  <si>
    <t xml:space="preserve">Comp. assistance </t>
  </si>
  <si>
    <t xml:space="preserve">Roam the floor </t>
  </si>
  <si>
    <t xml:space="preserve">Roaming reference </t>
  </si>
  <si>
    <t xml:space="preserve">Indulged young patron </t>
  </si>
  <si>
    <t xml:space="preserve">Prepare for efficiency analysis study </t>
  </si>
  <si>
    <t>On call greet customers (0m)</t>
  </si>
  <si>
    <t>Tech. help</t>
  </si>
  <si>
    <t xml:space="preserve">Roam </t>
  </si>
  <si>
    <t xml:space="preserve">Announcement </t>
  </si>
  <si>
    <t xml:space="preserve">Tax form boxes reload </t>
  </si>
  <si>
    <t xml:space="preserve">Travel </t>
  </si>
  <si>
    <t xml:space="preserve">Changed printer cartridge </t>
  </si>
  <si>
    <t>Teen volunteers</t>
  </si>
  <si>
    <t>Prep staff schedules for next week</t>
  </si>
  <si>
    <t xml:space="preserve">Telis tax form call </t>
  </si>
  <si>
    <t xml:space="preserve">Reference question </t>
  </si>
  <si>
    <t xml:space="preserve">Study website database </t>
  </si>
  <si>
    <t xml:space="preserve">Worked on missing book list </t>
  </si>
  <si>
    <t>Roam</t>
  </si>
  <si>
    <t>On call librarian</t>
  </si>
  <si>
    <t xml:space="preserve">Replace toner cartridge </t>
  </si>
  <si>
    <t>Newspapers</t>
  </si>
  <si>
    <t>Shifting holds to make room</t>
  </si>
  <si>
    <t xml:space="preserve">Patron Problem </t>
  </si>
  <si>
    <t>Move donations to community room</t>
  </si>
  <si>
    <t>Fill out tally</t>
  </si>
  <si>
    <t>Filling out "Off Desk Log"</t>
  </si>
  <si>
    <t xml:space="preserve">Holdshelf </t>
  </si>
  <si>
    <t>Missing pieces item</t>
  </si>
  <si>
    <t xml:space="preserve">E-reader help </t>
  </si>
  <si>
    <t xml:space="preserve">Put out "new" books </t>
  </si>
  <si>
    <t xml:space="preserve">clean money from print mgmt. and copier than counted and put in register </t>
  </si>
  <si>
    <t xml:space="preserve">Interview for YS librarian </t>
  </si>
  <si>
    <t xml:space="preserve">Show volunteer how to stamp envelopes </t>
  </si>
  <si>
    <t xml:space="preserve">Log </t>
  </si>
  <si>
    <t xml:space="preserve">Dump old papers </t>
  </si>
  <si>
    <t xml:space="preserve">Worked on "Off Desk" log </t>
  </si>
  <si>
    <t>Phone call</t>
  </si>
  <si>
    <t>Checkout</t>
  </si>
  <si>
    <t>Took items for recycle to dumpster</t>
  </si>
  <si>
    <t xml:space="preserve">Greet LTA from FAI get sheets ready for days analysis </t>
  </si>
  <si>
    <t xml:space="preserve">Petty cash </t>
  </si>
  <si>
    <t>Train and set up for efficiency analysis study and prepare daily schedule</t>
  </si>
  <si>
    <t xml:space="preserve">Training for efficiency analysis project </t>
  </si>
  <si>
    <t>SR Book</t>
  </si>
  <si>
    <t>Furlough</t>
  </si>
  <si>
    <t xml:space="preserve">Sorting for bins </t>
  </si>
  <si>
    <t xml:space="preserve">Turn on screens </t>
  </si>
  <si>
    <t xml:space="preserve">Meeting with supervisor </t>
  </si>
  <si>
    <t>Internet help</t>
  </si>
  <si>
    <t xml:space="preserve">Sweep </t>
  </si>
  <si>
    <t>Float</t>
  </si>
  <si>
    <t xml:space="preserve">Volunteer schedule and training </t>
  </si>
  <si>
    <t>PTO</t>
  </si>
  <si>
    <t>Spreadsheet for outreach</t>
  </si>
  <si>
    <t>Counting Log</t>
  </si>
  <si>
    <t xml:space="preserve">Check out item found </t>
  </si>
  <si>
    <t xml:space="preserve">Chris Davis retirement party </t>
  </si>
  <si>
    <t xml:space="preserve">Clean up retirement party </t>
  </si>
  <si>
    <t xml:space="preserve">Counting log </t>
  </si>
  <si>
    <t>Lost kid</t>
  </si>
  <si>
    <t>Homework zone organize binder</t>
  </si>
  <si>
    <t xml:space="preserve">Sorting Carts </t>
  </si>
  <si>
    <t xml:space="preserve">Organize personal desk </t>
  </si>
  <si>
    <t>Branch sweep</t>
  </si>
  <si>
    <t>VAL assignments</t>
  </si>
  <si>
    <t>Finalized loss</t>
  </si>
  <si>
    <t xml:space="preserve">Bathroom repair </t>
  </si>
  <si>
    <t>Post office</t>
  </si>
  <si>
    <t>Hiring shelver</t>
  </si>
  <si>
    <t xml:space="preserve">Friends </t>
  </si>
  <si>
    <t>Phrase</t>
  </si>
  <si>
    <t>Order</t>
  </si>
  <si>
    <t>Cells Found In</t>
  </si>
  <si>
    <t>Item</t>
  </si>
  <si>
    <t>appreciation project</t>
  </si>
  <si>
    <t>Left</t>
  </si>
  <si>
    <t>A2, A921</t>
  </si>
  <si>
    <t>Staff appreciation</t>
  </si>
  <si>
    <t>Right</t>
  </si>
  <si>
    <t>A3, A4, A1564</t>
  </si>
  <si>
    <t>shipped out items.</t>
  </si>
  <si>
    <t>out items.</t>
  </si>
  <si>
    <t>"Navigating FDLP.GOV"</t>
  </si>
  <si>
    <t>A3, A4</t>
  </si>
  <si>
    <t>A4, A1564</t>
  </si>
  <si>
    <t>1 Shelf of holds</t>
  </si>
  <si>
    <t>A6, A7</t>
  </si>
  <si>
    <t>1 Shelf of</t>
  </si>
  <si>
    <t>A6, A7, A8</t>
  </si>
  <si>
    <t>1 Shelf</t>
  </si>
  <si>
    <t>checked in</t>
  </si>
  <si>
    <t>A7, A232, A622, A631, A641</t>
  </si>
  <si>
    <t>10 books</t>
  </si>
  <si>
    <t>A9, A1661</t>
  </si>
  <si>
    <t>A10, A15, A16, A37, A79, A80, A191, A374, A523, A536, A537, A571, A615, A652, A873, A891, A892, A929, A1019, A1044, A1262, A1318, A1519, A1640, A1641, A1645</t>
  </si>
  <si>
    <t>1st floor</t>
  </si>
  <si>
    <t>A12, A492, A576, A910, A1197</t>
  </si>
  <si>
    <t>books (10m)</t>
  </si>
  <si>
    <t>A13, A484, A529, A1385</t>
  </si>
  <si>
    <t>2-3 on</t>
  </si>
  <si>
    <t>A15, A16</t>
  </si>
  <si>
    <t>Reference questions</t>
  </si>
  <si>
    <t>A18, A1179</t>
  </si>
  <si>
    <t>31 items</t>
  </si>
  <si>
    <t>A20, A306, A504, A556, A1325</t>
  </si>
  <si>
    <t>3rd floor sweep</t>
  </si>
  <si>
    <t>A22, A353, A422, A948, A974, A1241</t>
  </si>
  <si>
    <t>floor sweep</t>
  </si>
  <si>
    <t>A13, A22, A353, A354, A422, A768, A910, A948, A974, A1019, A1241</t>
  </si>
  <si>
    <t>3rd floor patron count/</t>
  </si>
  <si>
    <t>A22, A1049</t>
  </si>
  <si>
    <t>3rd floor patron</t>
  </si>
  <si>
    <t>3rd floor</t>
  </si>
  <si>
    <t>A22, A353, A422, A948, A974, A1049, A1241</t>
  </si>
  <si>
    <t>A24, A25, A26, A27</t>
  </si>
  <si>
    <t>Management Academy</t>
  </si>
  <si>
    <t>6-9PM Training</t>
  </si>
  <si>
    <t>class visit</t>
  </si>
  <si>
    <t>A28, A364, A612, A872, A1440</t>
  </si>
  <si>
    <t>Contact email</t>
  </si>
  <si>
    <t>A22, A34, A242, A345, A346, A347, A349</t>
  </si>
  <si>
    <t>Processed newspapers</t>
  </si>
  <si>
    <t>A35, A1109</t>
  </si>
  <si>
    <t>items (0m)</t>
  </si>
  <si>
    <t>A37, A82, A306, A408, A555, A621, A1136, A1286, A1324, A1325, A1485</t>
  </si>
  <si>
    <t>After school</t>
  </si>
  <si>
    <t>A37, A576, A1324</t>
  </si>
  <si>
    <t>laptop (0m)</t>
  </si>
  <si>
    <t>A39, A1337</t>
  </si>
  <si>
    <t>collection mgmt.</t>
  </si>
  <si>
    <t>A40, A815</t>
  </si>
  <si>
    <t>phone call</t>
  </si>
  <si>
    <t>A41, A47, A48, A54, A171, A176, A202, A213, A221, A241, A284, A314, A421, A463, A509, A516, A551, A626, A763, A807, A823, A922, A1039, A1044, A1101, A1102, A1119, A1134, A1160, A1184, A1381, A1441, A1551, A1552, A1568</t>
  </si>
  <si>
    <t>Answer phone</t>
  </si>
  <si>
    <t>A41, A42, A43</t>
  </si>
  <si>
    <t>item for priority hold</t>
  </si>
  <si>
    <t>A42, A746</t>
  </si>
  <si>
    <t>for priority hold</t>
  </si>
  <si>
    <t>A42, A746, A1461</t>
  </si>
  <si>
    <t>priority hold</t>
  </si>
  <si>
    <t>A42, A746, A1038, A1461, A1463, A1653</t>
  </si>
  <si>
    <t>Answer phone,</t>
  </si>
  <si>
    <t>A42, A43</t>
  </si>
  <si>
    <t>for delivery</t>
  </si>
  <si>
    <t>A43, A1526</t>
  </si>
  <si>
    <t>Answered phone</t>
  </si>
  <si>
    <t>A44, A45, A46, A47, A48, A49, A50</t>
  </si>
  <si>
    <t>tax forms</t>
  </si>
  <si>
    <t>A45, A363, A851, A935, A1021, A1467</t>
  </si>
  <si>
    <t>A49, A50</t>
  </si>
  <si>
    <t>Answered request for volunteer opportunities/Answered phone,</t>
  </si>
  <si>
    <t>Answered request for volunteer opportunities/Answered</t>
  </si>
  <si>
    <t>Answered request for volunteer</t>
  </si>
  <si>
    <t>Answered request for</t>
  </si>
  <si>
    <t>Answered request</t>
  </si>
  <si>
    <t>employee's questions</t>
  </si>
  <si>
    <t>A53, A54</t>
  </si>
  <si>
    <t>Answering employee's</t>
  </si>
  <si>
    <t>answered phone call</t>
  </si>
  <si>
    <t>A54, A1134</t>
  </si>
  <si>
    <t>A55, A216, A1040, A1474, A1476, A1477</t>
  </si>
  <si>
    <t>Approve Time</t>
  </si>
  <si>
    <t>A55, A56</t>
  </si>
  <si>
    <t>A59, A60</t>
  </si>
  <si>
    <t>answering employee questions</t>
  </si>
  <si>
    <t>employee questions</t>
  </si>
  <si>
    <t>A61, A62, A63</t>
  </si>
  <si>
    <t>Assist w/</t>
  </si>
  <si>
    <t>A75, A683</t>
  </si>
  <si>
    <t>assistance (10m)</t>
  </si>
  <si>
    <t>A76, A336</t>
  </si>
  <si>
    <t>front desk (10m)</t>
  </si>
  <si>
    <t>A78, A251</t>
  </si>
  <si>
    <t>desk (10m)</t>
  </si>
  <si>
    <t>A78, A251, A293, A895</t>
  </si>
  <si>
    <t>Assisted on</t>
  </si>
  <si>
    <t>A78, A79, A80</t>
  </si>
  <si>
    <t>Assisted patron w/</t>
  </si>
  <si>
    <t>A81, A82, A1522</t>
  </si>
  <si>
    <t>Assisted patron</t>
  </si>
  <si>
    <t>A81, A82, A83, A84, A85, A86, A87, A88, A89, A90, A333, A339, A375, A1266, A1312, A1522</t>
  </si>
  <si>
    <t>A82, A910</t>
  </si>
  <si>
    <t>count/Sweep (15m)</t>
  </si>
  <si>
    <t>Assisted patron with</t>
  </si>
  <si>
    <t>A83, A84</t>
  </si>
  <si>
    <t>patrons in Design spot</t>
  </si>
  <si>
    <t>A85, A86, A87, A88, A89, A90, A333, A339</t>
  </si>
  <si>
    <t>in Design spot</t>
  </si>
  <si>
    <t>Design spot</t>
  </si>
  <si>
    <t>A85, A86, A87, A88, A89, A90, A333, A339, A415, A416, A417, A418, A419</t>
  </si>
  <si>
    <t>Assisted patrons in Design</t>
  </si>
  <si>
    <t>Assisted patrons in</t>
  </si>
  <si>
    <t>Assisted patrons</t>
  </si>
  <si>
    <t>A85, A86, A87, A88, A89, A90, A333, A339, A1312</t>
  </si>
  <si>
    <t>Assisting patron w/</t>
  </si>
  <si>
    <t>A92, A93, A501</t>
  </si>
  <si>
    <t>Assisting patron</t>
  </si>
  <si>
    <t>A92, A93, A501, A832</t>
  </si>
  <si>
    <t>A94, A612, A1116</t>
  </si>
  <si>
    <t>Baby Stay</t>
  </si>
  <si>
    <t>Back up</t>
  </si>
  <si>
    <t>A95, A96</t>
  </si>
  <si>
    <t>items (15m)</t>
  </si>
  <si>
    <t>A96, A252, A255, A319, A408, A555, A1135</t>
  </si>
  <si>
    <t>incident report</t>
  </si>
  <si>
    <t>A97, A339, A635, A814</t>
  </si>
  <si>
    <t>on timesheets</t>
  </si>
  <si>
    <t>A99, A565, A1650</t>
  </si>
  <si>
    <t>for MCK</t>
  </si>
  <si>
    <t>A105, A374, A536, A537, A971</t>
  </si>
  <si>
    <t>Book machine</t>
  </si>
  <si>
    <t>A106, A1489</t>
  </si>
  <si>
    <t>holds shelf</t>
  </si>
  <si>
    <t>A107, A313</t>
  </si>
  <si>
    <t>Branch inspection</t>
  </si>
  <si>
    <t>A110, A111</t>
  </si>
  <si>
    <t>A114, A115</t>
  </si>
  <si>
    <t>performance review</t>
  </si>
  <si>
    <t>A163, A1047, A1049</t>
  </si>
  <si>
    <t>A164, A307, A832, A937, A1493, A1496</t>
  </si>
  <si>
    <t>new volunteer</t>
  </si>
  <si>
    <t>A166, A247</t>
  </si>
  <si>
    <t>A170, A451, A1013, A1094, A1203, A1237, A1404, A1507</t>
  </si>
  <si>
    <t>on efficiency analysis</t>
  </si>
  <si>
    <t>A172, A1044</t>
  </si>
  <si>
    <t>efficiency analysis</t>
  </si>
  <si>
    <t>A22, A172, A205, A240, A349, A494, A495, A520, A543, A581, A588, A624, A671, A760, A761, A794, A947, A948, A1019, A1021, A1044, A1074, A1394, A1503, A1504, A1505, A1506, A1518, A1519</t>
  </si>
  <si>
    <t>A158, A177, A179, A183, A202, A353, A606, A624, A789, A795, A987, A1029, A1030, A1031, A1032, A1033, A1034, A1035, A1036, A1037, A1038, A1040, A1064, A1402, A1438, A1558, A1564</t>
  </si>
  <si>
    <t>Volunteer mgmt.</t>
  </si>
  <si>
    <t>A178, A204, A1598, A1659</t>
  </si>
  <si>
    <t>A179, A1036</t>
  </si>
  <si>
    <t>30 adults</t>
  </si>
  <si>
    <t>front desk</t>
  </si>
  <si>
    <t>A78, A181, A251, A1362</t>
  </si>
  <si>
    <t>Phone calls</t>
  </si>
  <si>
    <t>A183, A353, A789, A1040</t>
  </si>
  <si>
    <t>A184, A348</t>
  </si>
  <si>
    <t>organized work station</t>
  </si>
  <si>
    <t>A186, A197</t>
  </si>
  <si>
    <t>work station</t>
  </si>
  <si>
    <t>A186, A188</t>
  </si>
  <si>
    <t>A188, A1206</t>
  </si>
  <si>
    <t>was on the floor</t>
  </si>
  <si>
    <t>on the floor</t>
  </si>
  <si>
    <t>A74, A188, A1206</t>
  </si>
  <si>
    <t>the floor</t>
  </si>
  <si>
    <t>A74, A188, A610, A805, A1200, A1206, A1212, A1220, A1221, A1341, A1407</t>
  </si>
  <si>
    <t>LEA sheet</t>
  </si>
  <si>
    <t>A191, A523, A861, A1109, A1563</t>
  </si>
  <si>
    <t>A198, A1100</t>
  </si>
  <si>
    <t>volunteer project</t>
  </si>
  <si>
    <t>A199, A625, A626</t>
  </si>
  <si>
    <t>efficiency forms</t>
  </si>
  <si>
    <t>A200, A1521</t>
  </si>
  <si>
    <t>, phone calls</t>
  </si>
  <si>
    <t>A202, A1044, A1119</t>
  </si>
  <si>
    <t>phone calls</t>
  </si>
  <si>
    <t>A202, A463, A516, A626, A823, A1039, A1044, A1119, A1134, A1552</t>
  </si>
  <si>
    <t>A203, A204</t>
  </si>
  <si>
    <t>A204, A1659</t>
  </si>
  <si>
    <t>board making list</t>
  </si>
  <si>
    <t>A207, A208</t>
  </si>
  <si>
    <t>making list</t>
  </si>
  <si>
    <t>Bulletin board making</t>
  </si>
  <si>
    <t>Bulletin board</t>
  </si>
  <si>
    <t>A207, A208, A209</t>
  </si>
  <si>
    <t>Link + email</t>
  </si>
  <si>
    <t>A211, A351, A606</t>
  </si>
  <si>
    <t>+ email</t>
  </si>
  <si>
    <t>Business Training,</t>
  </si>
  <si>
    <t>A211, A1044</t>
  </si>
  <si>
    <t>A212, A502, A1014</t>
  </si>
  <si>
    <t>count/sweep (30m)</t>
  </si>
  <si>
    <t>emails (0m)</t>
  </si>
  <si>
    <t>A213, A1443</t>
  </si>
  <si>
    <t>Call from</t>
  </si>
  <si>
    <t>A215, A216</t>
  </si>
  <si>
    <t>Called Richard</t>
  </si>
  <si>
    <t>A219, A220</t>
  </si>
  <si>
    <t>A225, A1389</t>
  </si>
  <si>
    <t>clear holds</t>
  </si>
  <si>
    <t>A225, A246, A638, A1389</t>
  </si>
  <si>
    <t>printer cartridge</t>
  </si>
  <si>
    <t>A228, A1050</t>
  </si>
  <si>
    <t>Changed printer</t>
  </si>
  <si>
    <t>A228, A1067</t>
  </si>
  <si>
    <t>newspapers (10m)</t>
  </si>
  <si>
    <t>A230, A1313</t>
  </si>
  <si>
    <t>A233, A765</t>
  </si>
  <si>
    <t>A233, A281, A384, A527, A534, A563, A564, A584, A765, A970, A1154, A1387, A1391, A1421, A1468, A1493</t>
  </si>
  <si>
    <t>A233, A281, A384, A527, A534, A563, A564, A584, A760, A765, A970, A1154, A1387, A1391, A1421, A1468, A1493</t>
  </si>
  <si>
    <t>Check in</t>
  </si>
  <si>
    <t>A233, A234, A235, A236</t>
  </si>
  <si>
    <t>A234, A235, A1176, A1463</t>
  </si>
  <si>
    <t>DVD's CD's. Helped girl with her research project using kids search)</t>
  </si>
  <si>
    <t>CD's. Helped girl with her research project using kids search)</t>
  </si>
  <si>
    <t>Helped girl with her research project using kids search)</t>
  </si>
  <si>
    <t>girl with her research project using kids search)</t>
  </si>
  <si>
    <t>with her research project using kids search)</t>
  </si>
  <si>
    <t>her research project using kids search)</t>
  </si>
  <si>
    <t>research project using kids search)</t>
  </si>
  <si>
    <t>project using kids search)</t>
  </si>
  <si>
    <t>using kids search)</t>
  </si>
  <si>
    <t>kids search)</t>
  </si>
  <si>
    <t>Check in desk</t>
  </si>
  <si>
    <t>A234, A235</t>
  </si>
  <si>
    <t>A236, A406, A407</t>
  </si>
  <si>
    <t>setting up</t>
  </si>
  <si>
    <t>A106, A236, A270, A406, A407</t>
  </si>
  <si>
    <t>check on</t>
  </si>
  <si>
    <t>A237, A541</t>
  </si>
  <si>
    <t>phone messages</t>
  </si>
  <si>
    <t>A239, A244, A520, A671</t>
  </si>
  <si>
    <t>efficiency analysis forms</t>
  </si>
  <si>
    <t>A240, A581, A794, A1019, A1394</t>
  </si>
  <si>
    <t>A221, A241, A314, A509, A1184</t>
  </si>
  <si>
    <t>Checked for</t>
  </si>
  <si>
    <t>A246, A247</t>
  </si>
  <si>
    <t>A250, A251</t>
  </si>
  <si>
    <t>on "Off Desk" log (5m)</t>
  </si>
  <si>
    <t>A251, A1635</t>
  </si>
  <si>
    <t>Desk" log (5m)</t>
  </si>
  <si>
    <t>log (5m)</t>
  </si>
  <si>
    <t>A251, A457, A1635</t>
  </si>
  <si>
    <t>IT surf</t>
  </si>
  <si>
    <t>A254, A1378</t>
  </si>
  <si>
    <t>Put out New/Lucky Day (10m)</t>
  </si>
  <si>
    <t>A259, A1129</t>
  </si>
  <si>
    <t>out New/Lucky Day (10m)</t>
  </si>
  <si>
    <t>New/Lucky Day (10m)</t>
  </si>
  <si>
    <t>Day (10m)</t>
  </si>
  <si>
    <t>A259, A1129, A1153</t>
  </si>
  <si>
    <t>Davis retirement party</t>
  </si>
  <si>
    <t>A260, A261, A262, A263, A264, A1076</t>
  </si>
  <si>
    <t>retirement party</t>
  </si>
  <si>
    <t>A260, A261, A262, A263, A264, A265, A277, A278, A279, A1076</t>
  </si>
  <si>
    <t>Chris Davis retirement</t>
  </si>
  <si>
    <t>Chris Davis</t>
  </si>
  <si>
    <t>A261, A262, A263, A264, A1076</t>
  </si>
  <si>
    <t>Chris Davis retirement party</t>
  </si>
  <si>
    <t>Chris's retirement party,</t>
  </si>
  <si>
    <t>A261, A262, A263, A264, A265, A1076</t>
  </si>
  <si>
    <t>Chris's retirement</t>
  </si>
  <si>
    <t>A266, A560, A895</t>
  </si>
  <si>
    <t>out awards, returned with carpool from 3:15p-6:15p (30m)</t>
  </si>
  <si>
    <t>awards, returned with carpool from 3:15p-6:15p (30m)</t>
  </si>
  <si>
    <t>returned with carpool from 3:15p-6:15p (30m)</t>
  </si>
  <si>
    <t>with carpool from 3:15p-6:15p (30m)</t>
  </si>
  <si>
    <t>carpool from 3:15p-6:15p (30m)</t>
  </si>
  <si>
    <t>from 3:15p-6:15p (30m)</t>
  </si>
  <si>
    <t>Class prep,</t>
  </si>
  <si>
    <t>A106, A175, A211, A270, A448, A1019, A1642</t>
  </si>
  <si>
    <t>A276, A1346</t>
  </si>
  <si>
    <t>Clean up</t>
  </si>
  <si>
    <t>A190, A276, A277, A278, A279, A280, A281, A282, A321, A851</t>
  </si>
  <si>
    <t>up retirement party</t>
  </si>
  <si>
    <t>A277, A278, A279</t>
  </si>
  <si>
    <t>Clean up retirement</t>
  </si>
  <si>
    <t>up retirement party, Shelver (new) processing</t>
  </si>
  <si>
    <t>A278, A279</t>
  </si>
  <si>
    <t>retirement party, Shelver (new) processing</t>
  </si>
  <si>
    <t>party, Shelver (new) processing</t>
  </si>
  <si>
    <t>Shelver (new) processing</t>
  </si>
  <si>
    <t>(new) processing</t>
  </si>
  <si>
    <t>Clean up retirement party, Shelver (new)</t>
  </si>
  <si>
    <t>Clean up retirement party, Shelver</t>
  </si>
  <si>
    <t>Clean up retirement party,</t>
  </si>
  <si>
    <t>Clean up,</t>
  </si>
  <si>
    <t>A280, A281, A851</t>
  </si>
  <si>
    <t>self check (5m)</t>
  </si>
  <si>
    <t>A284, A1402</t>
  </si>
  <si>
    <t>check (5m)</t>
  </si>
  <si>
    <t>A284, A1313, A1402</t>
  </si>
  <si>
    <t>A290, A949, A950, A951</t>
  </si>
  <si>
    <t>Cleaning desk</t>
  </si>
  <si>
    <t>A292, A293, A294</t>
  </si>
  <si>
    <t>hold shelf</t>
  </si>
  <si>
    <t>A96, A232, A273, A301, A302, A303, A304, A305, A306, A307, A570, A1233</t>
  </si>
  <si>
    <t>Clear hold</t>
  </si>
  <si>
    <t>A301, A302, A303, A304, A305, A306, A307, A308, A309, A310, A311, A312, A313, A314, A1137</t>
  </si>
  <si>
    <t>Clear hold shelf</t>
  </si>
  <si>
    <t>A301, A302, A303, A304, A305, A306, A307</t>
  </si>
  <si>
    <t>A312, A547</t>
  </si>
  <si>
    <t>desk log" (5m)</t>
  </si>
  <si>
    <t>log" (5m)</t>
  </si>
  <si>
    <t>A308, A309, A310, A311, A312, A313, A314, A1137</t>
  </si>
  <si>
    <t>phone call (5m)</t>
  </si>
  <si>
    <t>A314, A1101</t>
  </si>
  <si>
    <t>call (5m)</t>
  </si>
  <si>
    <t>display (15m)</t>
  </si>
  <si>
    <t>A318, A911, A1613</t>
  </si>
  <si>
    <t>War research (Korean war's impact on Sacramento)</t>
  </si>
  <si>
    <t>A324, A325, A326, A327, A328, A329</t>
  </si>
  <si>
    <t>research (Korean war's impact on Sacramento)</t>
  </si>
  <si>
    <t>(Korean war's impact on Sacramento)</t>
  </si>
  <si>
    <t>war's impact on Sacramento)</t>
  </si>
  <si>
    <t>impact on Sacramento)</t>
  </si>
  <si>
    <t>on Sacramento)</t>
  </si>
  <si>
    <t>Cold War research (Korean war's impact on</t>
  </si>
  <si>
    <t>Cold War research (Korean war's impact</t>
  </si>
  <si>
    <t>Cold War research (Korean war's</t>
  </si>
  <si>
    <t>Cold War research (Korean</t>
  </si>
  <si>
    <t>Cold War research</t>
  </si>
  <si>
    <t>Cold War</t>
  </si>
  <si>
    <t>childrens area</t>
  </si>
  <si>
    <t>A331, A365, A1422</t>
  </si>
  <si>
    <t>A332, A406, A413, A1103, A1322</t>
  </si>
  <si>
    <t>A333, A339</t>
  </si>
  <si>
    <t>Assisted patrons in Design spot (30m)</t>
  </si>
  <si>
    <t>patrons in Design spot (30m)</t>
  </si>
  <si>
    <t>in Design spot (30m)</t>
  </si>
  <si>
    <t>Design spot (30m)</t>
  </si>
  <si>
    <t>spot (30m)</t>
  </si>
  <si>
    <t>printing (5m)</t>
  </si>
  <si>
    <t>A336, A1522</t>
  </si>
  <si>
    <t>Comp. assistance</t>
  </si>
  <si>
    <t>A335, A336, A337</t>
  </si>
  <si>
    <t>A337, A881</t>
  </si>
  <si>
    <t>call greet customers (0m)</t>
  </si>
  <si>
    <t>greet customers (0m)</t>
  </si>
  <si>
    <t>customers (0m)</t>
  </si>
  <si>
    <t>holds (20m)</t>
  </si>
  <si>
    <t>A340, A841</t>
  </si>
  <si>
    <t>Contact email,</t>
  </si>
  <si>
    <t>A22, A345, A346, A347, A349</t>
  </si>
  <si>
    <t>A348, A1269</t>
  </si>
  <si>
    <t>processing (Misc.), Paperwork</t>
  </si>
  <si>
    <t>(Misc.), Paperwork</t>
  </si>
  <si>
    <t>Contact messages,</t>
  </si>
  <si>
    <t>A348, A349, A350, A351, A352, A1197</t>
  </si>
  <si>
    <t>messages, Scheduling</t>
  </si>
  <si>
    <t>A350, A351, A352</t>
  </si>
  <si>
    <t>A348, A351</t>
  </si>
  <si>
    <t>A348, A351, A1269</t>
  </si>
  <si>
    <t>processing (Misc.)</t>
  </si>
  <si>
    <t>Contact messages, Scheduling,</t>
  </si>
  <si>
    <t>A351, A352</t>
  </si>
  <si>
    <t>phone, class prep</t>
  </si>
  <si>
    <t>A22, A354</t>
  </si>
  <si>
    <t>class prep</t>
  </si>
  <si>
    <t>A22, A200, A354, A520</t>
  </si>
  <si>
    <t>for staff</t>
  </si>
  <si>
    <t>A358, A621, A643, A847, A874, A875, A1572</t>
  </si>
  <si>
    <t>forms (15m)</t>
  </si>
  <si>
    <t>A363, A624, A1526</t>
  </si>
  <si>
    <t>A181, A369, A370, A371, A970, A1425, A1445</t>
  </si>
  <si>
    <t>A378, A568, A858</t>
  </si>
  <si>
    <t>A218, A378, A568, A858</t>
  </si>
  <si>
    <t>Created a</t>
  </si>
  <si>
    <t>A379, A1649</t>
  </si>
  <si>
    <t>FRA for class</t>
  </si>
  <si>
    <t>A380, A612</t>
  </si>
  <si>
    <t>for class</t>
  </si>
  <si>
    <t>A381, A913</t>
  </si>
  <si>
    <t>contact email</t>
  </si>
  <si>
    <t>A3, A174, A347, A381, A450, A786, A806, A913, A1020, A1044, A1047, A1119</t>
  </si>
  <si>
    <t>Customer activity count</t>
  </si>
  <si>
    <t>A382, A912</t>
  </si>
  <si>
    <t>Customer activity</t>
  </si>
  <si>
    <t>A382, A383, A384, A387, A388, A912, A1126</t>
  </si>
  <si>
    <t>Customer activity log</t>
  </si>
  <si>
    <t>A383, A384, A1126</t>
  </si>
  <si>
    <t>Activity Summary Log</t>
  </si>
  <si>
    <t>A385, A386</t>
  </si>
  <si>
    <t>Summary Log</t>
  </si>
  <si>
    <t>Customer Activity Summary</t>
  </si>
  <si>
    <t>Customer Activity</t>
  </si>
  <si>
    <t>A177, A385, A386</t>
  </si>
  <si>
    <t>activity survey</t>
  </si>
  <si>
    <t>A387, A388</t>
  </si>
  <si>
    <t>Customer activity survey</t>
  </si>
  <si>
    <t>for story time</t>
  </si>
  <si>
    <t>A389, A808</t>
  </si>
  <si>
    <t>story time</t>
  </si>
  <si>
    <t>A389, A763, A808, A1285, A1484, A1649</t>
  </si>
  <si>
    <t>Daily scheduling,</t>
  </si>
  <si>
    <t>A393, A394</t>
  </si>
  <si>
    <t>A394, A1603</t>
  </si>
  <si>
    <t>Database preview</t>
  </si>
  <si>
    <t>A399, A400, A401</t>
  </si>
  <si>
    <t>David Lang talk</t>
  </si>
  <si>
    <t>A402, A403</t>
  </si>
  <si>
    <t>David Lang</t>
  </si>
  <si>
    <t>help (30m)</t>
  </si>
  <si>
    <t>A403, A501, A502, A503, A1483</t>
  </si>
  <si>
    <t>approving timesheets</t>
  </si>
  <si>
    <t>A404, A1040</t>
  </si>
  <si>
    <t>Dealt with</t>
  </si>
  <si>
    <t>A183, A405</t>
  </si>
  <si>
    <t>A406, A407</t>
  </si>
  <si>
    <t>Decorating children's area with ALA posters</t>
  </si>
  <si>
    <t>Decorating children's area with ALA</t>
  </si>
  <si>
    <t>Decorating children's area with</t>
  </si>
  <si>
    <t>Decorating children's area</t>
  </si>
  <si>
    <t>Decorating children's</t>
  </si>
  <si>
    <t>Timesheet (10m)</t>
  </si>
  <si>
    <t>A412, A1484</t>
  </si>
  <si>
    <t>training (30m)</t>
  </si>
  <si>
    <t>A410, A415, A1082</t>
  </si>
  <si>
    <t>spot training</t>
  </si>
  <si>
    <t>A415, A417, A418, A419, A463</t>
  </si>
  <si>
    <t>with supervisor</t>
  </si>
  <si>
    <t>A421, A835, A946</t>
  </si>
  <si>
    <t>3rd floor sweeps</t>
  </si>
  <si>
    <t>A422, A1241</t>
  </si>
  <si>
    <t>floor sweeps</t>
  </si>
  <si>
    <t>A22, A354, A422, A768, A948, A1019, A1241</t>
  </si>
  <si>
    <t>supplies (5m)</t>
  </si>
  <si>
    <t>A375, A432</t>
  </si>
  <si>
    <t>Discussed with</t>
  </si>
  <si>
    <t>A432, A945</t>
  </si>
  <si>
    <t>items (30m)</t>
  </si>
  <si>
    <t>A434, A504, A553, A853</t>
  </si>
  <si>
    <t>school librarian</t>
  </si>
  <si>
    <t>A436, A872</t>
  </si>
  <si>
    <t>items (5m)</t>
  </si>
  <si>
    <t>A441, A610, A928, A1135</t>
  </si>
  <si>
    <t>Door Count</t>
  </si>
  <si>
    <t>A447, A448, A449, A918</t>
  </si>
  <si>
    <t>Door Count,</t>
  </si>
  <si>
    <t>A448, A918</t>
  </si>
  <si>
    <t>A451, A836</t>
  </si>
  <si>
    <t>volunteer (5m)</t>
  </si>
  <si>
    <t>A452, A1438</t>
  </si>
  <si>
    <t>A266, A454, A455, A456, A457, A560, A895</t>
  </si>
  <si>
    <t>to CEN</t>
  </si>
  <si>
    <t>A266, A454, A455, A456, A457, A458, A560, A895, A1441, A1539</t>
  </si>
  <si>
    <t>to ELK</t>
  </si>
  <si>
    <t>A459, A470, A1537, A1538</t>
  </si>
  <si>
    <t>Drove/Return to</t>
  </si>
  <si>
    <t>A459, A470</t>
  </si>
  <si>
    <t>to MCK</t>
  </si>
  <si>
    <t>A461, A462</t>
  </si>
  <si>
    <t>duplicates to</t>
  </si>
  <si>
    <t>forms (10m)</t>
  </si>
  <si>
    <t>A466, A471, A549</t>
  </si>
  <si>
    <t>Committee project</t>
  </si>
  <si>
    <t>A467, A468, A469, A470</t>
  </si>
  <si>
    <t>Edge Committee</t>
  </si>
  <si>
    <t>facilities issues</t>
  </si>
  <si>
    <t>A473, A1428</t>
  </si>
  <si>
    <t>A375, A474, A475, A476, A477, A527, A643, A1215, A1216</t>
  </si>
  <si>
    <t>Efficiency analysis,</t>
  </si>
  <si>
    <t>A34, A478</t>
  </si>
  <si>
    <t>calendar (0m)</t>
  </si>
  <si>
    <t>A415, A482</t>
  </si>
  <si>
    <t>preparedness training</t>
  </si>
  <si>
    <t>A485, A486, A487, A488, A489, A490</t>
  </si>
  <si>
    <t>Emergency preparedness</t>
  </si>
  <si>
    <t>Encoding finding aid in EAD,</t>
  </si>
  <si>
    <t>A492, A493</t>
  </si>
  <si>
    <t>Encoding finding aid in</t>
  </si>
  <si>
    <t>Encoding finding aid</t>
  </si>
  <si>
    <t>Encoding finding</t>
  </si>
  <si>
    <t>Entered information</t>
  </si>
  <si>
    <t>A494, A495</t>
  </si>
  <si>
    <t>area (5m)</t>
  </si>
  <si>
    <t>A495, A836</t>
  </si>
  <si>
    <t>E-reader help (30m),</t>
  </si>
  <si>
    <t>A501, A502, A503, A1483</t>
  </si>
  <si>
    <t>A271, A498, A499, A500, A501, A502, A503, A1483</t>
  </si>
  <si>
    <t>(30m), Patron count/sweep (30m)</t>
  </si>
  <si>
    <t>A502, A1014</t>
  </si>
  <si>
    <t>book sale</t>
  </si>
  <si>
    <t>A508, A1500</t>
  </si>
  <si>
    <t>books (3m)</t>
  </si>
  <si>
    <t>A509, A628</t>
  </si>
  <si>
    <t>hold (5m)</t>
  </si>
  <si>
    <t>A516, A1038, A1270</t>
  </si>
  <si>
    <t>Fallow up</t>
  </si>
  <si>
    <t>A516, A517</t>
  </si>
  <si>
    <t>Counting in-library use people</t>
  </si>
  <si>
    <t>A176, A518</t>
  </si>
  <si>
    <t>in-library use people</t>
  </si>
  <si>
    <t>use people</t>
  </si>
  <si>
    <t>up desk</t>
  </si>
  <si>
    <t>A321, A520, A760, A761</t>
  </si>
  <si>
    <t>A522, A1231</t>
  </si>
  <si>
    <t>working w/ volunteer</t>
  </si>
  <si>
    <t>w/ volunteer</t>
  </si>
  <si>
    <t>A213, A522, A1231</t>
  </si>
  <si>
    <t>Fill out</t>
  </si>
  <si>
    <t>A524, A525, A526, A527, A528, A529, A530</t>
  </si>
  <si>
    <t>out form</t>
  </si>
  <si>
    <t>A107, A382, A466, A528, A533, A544, A760, A1346</t>
  </si>
  <si>
    <t>Desk Log"</t>
  </si>
  <si>
    <t>A525, A531, A538, A539, A540, A868</t>
  </si>
  <si>
    <t>Filled in</t>
  </si>
  <si>
    <t>A531, A532, A755</t>
  </si>
  <si>
    <t>A532, A1163</t>
  </si>
  <si>
    <t>greeting patrons/answering questions</t>
  </si>
  <si>
    <t>patrons/answering questions</t>
  </si>
  <si>
    <t>Filled out</t>
  </si>
  <si>
    <t>A533, A534, A535</t>
  </si>
  <si>
    <t>A534, A1154</t>
  </si>
  <si>
    <t>Filled out off desk log (10m),</t>
  </si>
  <si>
    <t>A534, A535</t>
  </si>
  <si>
    <t>Filled out off desk log</t>
  </si>
  <si>
    <t>Filled out off desk</t>
  </si>
  <si>
    <t>Filled out off</t>
  </si>
  <si>
    <t>in for MCK supervisor on desk</t>
  </si>
  <si>
    <t>A536, A537</t>
  </si>
  <si>
    <t>for MCK supervisor on desk</t>
  </si>
  <si>
    <t>MCK supervisor on desk</t>
  </si>
  <si>
    <t>supervisor on desk</t>
  </si>
  <si>
    <t>Filling in for MCK supervisor on</t>
  </si>
  <si>
    <t>Filling in for MCK supervisor</t>
  </si>
  <si>
    <t>A536, A537, A971</t>
  </si>
  <si>
    <t>Filling in for MCK</t>
  </si>
  <si>
    <t>Filling in for</t>
  </si>
  <si>
    <t>Filling in</t>
  </si>
  <si>
    <t>out "Off Desk Log"</t>
  </si>
  <si>
    <t>A538, A539, A540</t>
  </si>
  <si>
    <t>Filling out "Off Desk</t>
  </si>
  <si>
    <t>Filling out "Off</t>
  </si>
  <si>
    <t>Filling out</t>
  </si>
  <si>
    <t>A466, A493, A538, A539, A540, A541, A542, A543, A544, A545, A546, A547, A581, A588, A762, A944, A1394, A1601</t>
  </si>
  <si>
    <t>Sorted carts (10m)</t>
  </si>
  <si>
    <t>A543, A1376</t>
  </si>
  <si>
    <t>carts (10m)</t>
  </si>
  <si>
    <t>A408, A543, A672, A1166, A1376</t>
  </si>
  <si>
    <t>Filling out efficiency analysis form</t>
  </si>
  <si>
    <t>A543, A581, A1394</t>
  </si>
  <si>
    <t>Filling out efficiency analysis</t>
  </si>
  <si>
    <t>A543, A581, A588, A1394</t>
  </si>
  <si>
    <t>Filling out efficiency</t>
  </si>
  <si>
    <t>A543, A581, A588, A762, A1394, A1601</t>
  </si>
  <si>
    <t>Filling out form</t>
  </si>
  <si>
    <t>A466, A544</t>
  </si>
  <si>
    <t>out off desk log</t>
  </si>
  <si>
    <t>A36, A494, A534, A535, A546</t>
  </si>
  <si>
    <t>off desk log</t>
  </si>
  <si>
    <t>A36, A312, A457, A494, A534, A535, A541, A546, A547, A588, A840, A874, A875</t>
  </si>
  <si>
    <t>desk log</t>
  </si>
  <si>
    <t>A36, A312, A380, A457, A494, A534, A535, A541, A546, A547, A588, A840, A869, A874, A875, A1160</t>
  </si>
  <si>
    <t>Fine sorted</t>
  </si>
  <si>
    <t>A553, A555, A557, A558, A853</t>
  </si>
  <si>
    <t>A554, A1098, A1289, A1321, A1370, A1390, A1549, A1596, A1624</t>
  </si>
  <si>
    <t>A554, A971, A1098, A1289, A1321, A1370, A1390, A1549, A1596, A1624</t>
  </si>
  <si>
    <t>Fine Sorted</t>
  </si>
  <si>
    <t>A554, A556</t>
  </si>
  <si>
    <t>Fine sorted 30 items</t>
  </si>
  <si>
    <t>A555, A853</t>
  </si>
  <si>
    <t>Fine sorted 30</t>
  </si>
  <si>
    <t>Sorted 31 items</t>
  </si>
  <si>
    <t>A556, A1325</t>
  </si>
  <si>
    <t>Fine sorting</t>
  </si>
  <si>
    <t>A504, A559</t>
  </si>
  <si>
    <t>Finished helping a patron find</t>
  </si>
  <si>
    <t>A563, A564</t>
  </si>
  <si>
    <t>Finished helping a patron</t>
  </si>
  <si>
    <t>Finished helping a</t>
  </si>
  <si>
    <t>Finished helping</t>
  </si>
  <si>
    <t>A567, A1015</t>
  </si>
  <si>
    <t>scanned documents</t>
  </si>
  <si>
    <t>items (25m)</t>
  </si>
  <si>
    <t>A572, A904</t>
  </si>
  <si>
    <t>floating (30m)</t>
  </si>
  <si>
    <t>A576, A1324</t>
  </si>
  <si>
    <t>to patrons</t>
  </si>
  <si>
    <t>A577, A1501</t>
  </si>
  <si>
    <t>A581, A582</t>
  </si>
  <si>
    <t>Forms (10m),</t>
  </si>
  <si>
    <t>to email</t>
  </si>
  <si>
    <t>A585, A850</t>
  </si>
  <si>
    <t>From 11:30-1:30pm duration a series of task such as Supervising, Counselling, planning, putting out fires(30m),</t>
  </si>
  <si>
    <t>A588, A589, A1092</t>
  </si>
  <si>
    <t>From 11:30-1:30pm duration a series of task such as Supervising, Counselling, planning, putting out</t>
  </si>
  <si>
    <t>A588, A589, A841, A1092</t>
  </si>
  <si>
    <t>From 11:30-1:30pm duration a series of task such as Supervising, Counselling, planning, putting</t>
  </si>
  <si>
    <t>From 11:30-1:30pm duration a series of task such as Supervising, Counselling, planning,</t>
  </si>
  <si>
    <t>From 11:30-1:30pm duration a series of task such as Supervising, Counselling,</t>
  </si>
  <si>
    <t>From 11:30-1:30pm duration a series of task such as Supervising,</t>
  </si>
  <si>
    <t>From 11:30-1:30pm duration a series of task such as</t>
  </si>
  <si>
    <t>From 11:30-1:30pm duration a series of task such</t>
  </si>
  <si>
    <t>From 11:30-1:30pm duration a series of task</t>
  </si>
  <si>
    <t>From 11:30-1:30pm duration a series of</t>
  </si>
  <si>
    <t>From 11:30-1:30pm duration a series</t>
  </si>
  <si>
    <t>From 11:30-1:30pm duration a</t>
  </si>
  <si>
    <t>From 11:30-1:30pm duration</t>
  </si>
  <si>
    <t>From 11:30-1:30pm</t>
  </si>
  <si>
    <t>Clear desk drawers</t>
  </si>
  <si>
    <t>A597, A598</t>
  </si>
  <si>
    <t>desk drawers</t>
  </si>
  <si>
    <t>Furlough, Clear desk</t>
  </si>
  <si>
    <t>Furlough, Clear</t>
  </si>
  <si>
    <t>A603, A604, A605, A1614</t>
  </si>
  <si>
    <t>collecting attendance from prog.'s-mtg. room stats volunteer input</t>
  </si>
  <si>
    <t>attendance from prog.'s-mtg. room stats volunteer input</t>
  </si>
  <si>
    <t>from prog.'s-mtg. room stats volunteer input</t>
  </si>
  <si>
    <t>prog.'s-mtg. room stats volunteer input</t>
  </si>
  <si>
    <t>room stats volunteer input</t>
  </si>
  <si>
    <t>stats volunteer input</t>
  </si>
  <si>
    <t>volunteer input</t>
  </si>
  <si>
    <t>book (5m)</t>
  </si>
  <si>
    <t>A610, A1011</t>
  </si>
  <si>
    <t>Had a discussion w/</t>
  </si>
  <si>
    <t>A610, A1557</t>
  </si>
  <si>
    <t>Had a discussion</t>
  </si>
  <si>
    <t>Had a</t>
  </si>
  <si>
    <t>A610, A611, A1557</t>
  </si>
  <si>
    <t>Held materials</t>
  </si>
  <si>
    <t>meeting room</t>
  </si>
  <si>
    <t>A161, A612, A616, A1175</t>
  </si>
  <si>
    <t>Help patron</t>
  </si>
  <si>
    <t>A617, A618, A1274</t>
  </si>
  <si>
    <t>Help performer</t>
  </si>
  <si>
    <t>A619, A1115</t>
  </si>
  <si>
    <t>Help w/</t>
  </si>
  <si>
    <t>A471, A568, A620</t>
  </si>
  <si>
    <t>patron with copier</t>
  </si>
  <si>
    <t>A158, A623</t>
  </si>
  <si>
    <t>with copier</t>
  </si>
  <si>
    <t>Helped patron with</t>
  </si>
  <si>
    <t>Helped patron</t>
  </si>
  <si>
    <t>A158, A234, A235, A623, A1176, A1463</t>
  </si>
  <si>
    <t>out with volunteer project</t>
  </si>
  <si>
    <t>A625, A626</t>
  </si>
  <si>
    <t>with volunteer project</t>
  </si>
  <si>
    <t>Helping out with volunteer</t>
  </si>
  <si>
    <t>Helping out with</t>
  </si>
  <si>
    <t>Helping out</t>
  </si>
  <si>
    <t>A628, A1215, A1216</t>
  </si>
  <si>
    <t>cleaned comp. labs (30m)</t>
  </si>
  <si>
    <t>comp. labs (30m)</t>
  </si>
  <si>
    <t>labs (30m)</t>
  </si>
  <si>
    <t>A627, A628</t>
  </si>
  <si>
    <t>Holdshelf (30m),</t>
  </si>
  <si>
    <t>A638, A639</t>
  </si>
  <si>
    <t>Worked on desk schedule for the week (30m)</t>
  </si>
  <si>
    <t>A652, A1641</t>
  </si>
  <si>
    <t>on desk schedule for the week (30m)</t>
  </si>
  <si>
    <t>desk schedule for the week (30m)</t>
  </si>
  <si>
    <t>schedule for the week (30m)</t>
  </si>
  <si>
    <t>for the week (30m)</t>
  </si>
  <si>
    <t>the week (30m)</t>
  </si>
  <si>
    <t>week (30m)</t>
  </si>
  <si>
    <t>A652, A815, A1641</t>
  </si>
  <si>
    <t>with volunteer</t>
  </si>
  <si>
    <t>A527, A625, A626, A661, A768, A812, A1599</t>
  </si>
  <si>
    <t>sign up</t>
  </si>
  <si>
    <t>A4, A293, A663, A684</t>
  </si>
  <si>
    <t>Learning how to</t>
  </si>
  <si>
    <t>A667, A1160</t>
  </si>
  <si>
    <t>Learning how</t>
  </si>
  <si>
    <t>Listen to FDLP webinar,</t>
  </si>
  <si>
    <t>A670, A851</t>
  </si>
  <si>
    <t>Listen to FDLP</t>
  </si>
  <si>
    <t>Listen to</t>
  </si>
  <si>
    <t>A670, A671, A851</t>
  </si>
  <si>
    <t>efficiency analysis logs</t>
  </si>
  <si>
    <t>A22, A520, A671</t>
  </si>
  <si>
    <t>Loading books on</t>
  </si>
  <si>
    <t>A672, A673</t>
  </si>
  <si>
    <t>Loading books</t>
  </si>
  <si>
    <t>onto carts</t>
  </si>
  <si>
    <t>A641, A673</t>
  </si>
  <si>
    <t>books on cart</t>
  </si>
  <si>
    <t>A672, A674, A749</t>
  </si>
  <si>
    <t>on cart</t>
  </si>
  <si>
    <t>A299, A672, A674, A749, A1207, A1341, A1352, A1385</t>
  </si>
  <si>
    <t>Loading picture books</t>
  </si>
  <si>
    <t>A674, A1325</t>
  </si>
  <si>
    <t>Loading picture</t>
  </si>
  <si>
    <t>A675, A676</t>
  </si>
  <si>
    <t>assisted w/ comp.</t>
  </si>
  <si>
    <t>w/ comp.</t>
  </si>
  <si>
    <t>A675, A676, A1324, A1325</t>
  </si>
  <si>
    <t>Locate books/Readers advisor,</t>
  </si>
  <si>
    <t>Locate books/Readers</t>
  </si>
  <si>
    <t>Look for</t>
  </si>
  <si>
    <t>A682, A683</t>
  </si>
  <si>
    <t>for patron</t>
  </si>
  <si>
    <t>A687, A816, A1013, A1023, A1184, A1268, A1508, A1511</t>
  </si>
  <si>
    <t>Patron sweep</t>
  </si>
  <si>
    <t>A747, A752, A914</t>
  </si>
  <si>
    <t>books on carts</t>
  </si>
  <si>
    <t>A672, A749</t>
  </si>
  <si>
    <t>on carts</t>
  </si>
  <si>
    <t>A299, A672, A749, A1207, A1352</t>
  </si>
  <si>
    <t>supervisor at desk</t>
  </si>
  <si>
    <t>A755, A971</t>
  </si>
  <si>
    <t>at desk</t>
  </si>
  <si>
    <t>A76, A523, A755, A872, A901, A904, A971</t>
  </si>
  <si>
    <t>a patron count</t>
  </si>
  <si>
    <t>A304, A756, A1094, A1502</t>
  </si>
  <si>
    <t>A756, A757</t>
  </si>
  <si>
    <t>A760, A761</t>
  </si>
  <si>
    <t>PTO request</t>
  </si>
  <si>
    <t>A493, A518, A761, A817, A902, A1124, A1257, A1266</t>
  </si>
  <si>
    <t>Outreach Planning</t>
  </si>
  <si>
    <t>A767, A939, A1354</t>
  </si>
  <si>
    <t>Obituary search</t>
  </si>
  <si>
    <t>A789, A790, A880, A974, A1040</t>
  </si>
  <si>
    <t>Scanning documents</t>
  </si>
  <si>
    <t>A106, A270, A492, A493, A520, A791, A794, A796, A806, A943, A947, A1238, A1239, A1240, A1241, A1642</t>
  </si>
  <si>
    <t>efficiency study</t>
  </si>
  <si>
    <t>A177, A407, A422, A520, A796, A829, A1348, A1575, A1601, A1642</t>
  </si>
  <si>
    <t>Efficiency analysis logs</t>
  </si>
  <si>
    <t>A347, A354, A803, A1018</t>
  </si>
  <si>
    <t>OTS Training</t>
  </si>
  <si>
    <t>A201, A804, A1599</t>
  </si>
  <si>
    <t>Roaming the floor</t>
  </si>
  <si>
    <t>A805, A1220, A1221</t>
  </si>
  <si>
    <t>A421, A807</t>
  </si>
  <si>
    <t>had a phone call</t>
  </si>
  <si>
    <t>a phone call</t>
  </si>
  <si>
    <t>A421, A807, A1441</t>
  </si>
  <si>
    <t>A191, A812</t>
  </si>
  <si>
    <t>Made rounds on floors,</t>
  </si>
  <si>
    <t>A812, A813</t>
  </si>
  <si>
    <t>Made rounds on</t>
  </si>
  <si>
    <t>Made rounds</t>
  </si>
  <si>
    <t>away display</t>
  </si>
  <si>
    <t>A520, A813</t>
  </si>
  <si>
    <t>damaged materials</t>
  </si>
  <si>
    <t>A3, A4, A432, A816, A1564</t>
  </si>
  <si>
    <t>full- deleted older emails</t>
  </si>
  <si>
    <t>A818, A819</t>
  </si>
  <si>
    <t>deleted older emails</t>
  </si>
  <si>
    <t>older emails</t>
  </si>
  <si>
    <t>Mailbox full- deleted older</t>
  </si>
  <si>
    <t>Mailbox full- deleted</t>
  </si>
  <si>
    <t>Mailbox full-</t>
  </si>
  <si>
    <t>Maintenance, planning, scheduling, processing,</t>
  </si>
  <si>
    <t>A211, A789, A820, A1047</t>
  </si>
  <si>
    <t>Maintenance, planning, scheduling,</t>
  </si>
  <si>
    <t>Maintenance, planning,</t>
  </si>
  <si>
    <t>items missing on picklist</t>
  </si>
  <si>
    <t>A821, A822</t>
  </si>
  <si>
    <t>missing on picklist</t>
  </si>
  <si>
    <t>on picklist</t>
  </si>
  <si>
    <t>A821, A822, A1532, A1663</t>
  </si>
  <si>
    <t>Make items missing on</t>
  </si>
  <si>
    <t>Make items missing</t>
  </si>
  <si>
    <t>Make items</t>
  </si>
  <si>
    <t>for branch</t>
  </si>
  <si>
    <t>A824, A1437</t>
  </si>
  <si>
    <t>teen volunteers</t>
  </si>
  <si>
    <t>A825, A1657, A1667</t>
  </si>
  <si>
    <t>Meet new</t>
  </si>
  <si>
    <t>A354, A830</t>
  </si>
  <si>
    <t>w/ Mary Mijures</t>
  </si>
  <si>
    <t>A833, A876</t>
  </si>
  <si>
    <t>Mary Mijures</t>
  </si>
  <si>
    <t>Meeting with</t>
  </si>
  <si>
    <t>A834, A835</t>
  </si>
  <si>
    <t>Suzy Holmberg</t>
  </si>
  <si>
    <t>A838, A1646</t>
  </si>
  <si>
    <t>Misc. duties/</t>
  </si>
  <si>
    <t>A840, A841</t>
  </si>
  <si>
    <t>From 11:30-1:30pm duration a series of task such as Supervising, Counselling, planning, putting out fires(30m)</t>
  </si>
  <si>
    <t>11:30-1:30pm duration a series of task such as Supervising, Counselling, planning, putting out fires(30m)</t>
  </si>
  <si>
    <t>duration a series of task such as Supervising, Counselling, planning, putting out fires(30m)</t>
  </si>
  <si>
    <t>a series of task such as Supervising, Counselling, planning, putting out fires(30m)</t>
  </si>
  <si>
    <t>series of task such as Supervising, Counselling, planning, putting out fires(30m)</t>
  </si>
  <si>
    <t>of task such as Supervising, Counselling, planning, putting out fires(30m)</t>
  </si>
  <si>
    <t>task such as Supervising, Counselling, planning, putting out fires(30m)</t>
  </si>
  <si>
    <t>such as Supervising, Counselling, planning, putting out fires(30m)</t>
  </si>
  <si>
    <t>as Supervising, Counselling, planning, putting out fires(30m)</t>
  </si>
  <si>
    <t>Supervising, Counselling, planning, putting out fires(30m)</t>
  </si>
  <si>
    <t>Counselling, planning, putting out fires(30m)</t>
  </si>
  <si>
    <t>planning, putting out fires(30m)</t>
  </si>
  <si>
    <t>putting out fires(30m)</t>
  </si>
  <si>
    <t>out fires(30m)</t>
  </si>
  <si>
    <t>Missing pieces</t>
  </si>
  <si>
    <t>A374, A843, A1270</t>
  </si>
  <si>
    <t>community room</t>
  </si>
  <si>
    <t>A247, A254, A377, A508, A849, A922</t>
  </si>
  <si>
    <t>Move tax forms,</t>
  </si>
  <si>
    <t>A851, A1021</t>
  </si>
  <si>
    <t>Move tax</t>
  </si>
  <si>
    <t>Mtg. prep</t>
  </si>
  <si>
    <t>A855, A1020</t>
  </si>
  <si>
    <t>with staff issue</t>
  </si>
  <si>
    <t>A405, A856</t>
  </si>
  <si>
    <t>staff issue</t>
  </si>
  <si>
    <t>A405, A856, A1244</t>
  </si>
  <si>
    <t>order (10m)</t>
  </si>
  <si>
    <t>A866, A1526</t>
  </si>
  <si>
    <t>A863, A864, A865, A866, A867, A868, A869, A870, A1435</t>
  </si>
  <si>
    <t>Not scheduled</t>
  </si>
  <si>
    <t>A872, A873</t>
  </si>
  <si>
    <t>A874, A875</t>
  </si>
  <si>
    <t>coding off desk log</t>
  </si>
  <si>
    <t>Note for staff,</t>
  </si>
  <si>
    <t>Note for</t>
  </si>
  <si>
    <t>Evaluation form</t>
  </si>
  <si>
    <t>A878, A974, A1049</t>
  </si>
  <si>
    <t>A880, A1019, A1462</t>
  </si>
  <si>
    <t>Obituary search,</t>
  </si>
  <si>
    <t>A880, A974, A1040</t>
  </si>
  <si>
    <t>On call greet customers</t>
  </si>
  <si>
    <t>On call greet</t>
  </si>
  <si>
    <t>On call</t>
  </si>
  <si>
    <t>A337, A881, A882, A884, A885, A886, A887, A888, A1599</t>
  </si>
  <si>
    <t>call librarian</t>
  </si>
  <si>
    <t>A882, A884, A885, A886</t>
  </si>
  <si>
    <t>A175, A889, A890, A893, A894, A895, A898, A899</t>
  </si>
  <si>
    <t>Desk (no time recorded</t>
  </si>
  <si>
    <t>A896, A897</t>
  </si>
  <si>
    <t>(no time recorded</t>
  </si>
  <si>
    <t>time recorded</t>
  </si>
  <si>
    <t>On Desk (no time</t>
  </si>
  <si>
    <t>On Desk (no</t>
  </si>
  <si>
    <t>On Desk</t>
  </si>
  <si>
    <t>A525, A542, A868, A896, A897, A1528</t>
  </si>
  <si>
    <t>duty at Front Desk</t>
  </si>
  <si>
    <t>A900, A1252</t>
  </si>
  <si>
    <t>at Front Desk</t>
  </si>
  <si>
    <t>Front Desk</t>
  </si>
  <si>
    <t>A590, A900, A1252</t>
  </si>
  <si>
    <t>reference questions</t>
  </si>
  <si>
    <t>A901, A1020</t>
  </si>
  <si>
    <t>with homework</t>
  </si>
  <si>
    <t>A903, A1434</t>
  </si>
  <si>
    <t>sweep (30m)</t>
  </si>
  <si>
    <t>A212, A502, A910, A1014</t>
  </si>
  <si>
    <t>A842, A907, A908, A910, A911, A912, A913, A914, A915, A1197</t>
  </si>
  <si>
    <t>Project 2 meeting</t>
  </si>
  <si>
    <t>A918, A1119</t>
  </si>
  <si>
    <t>2 meeting</t>
  </si>
  <si>
    <t>Ordered supplies</t>
  </si>
  <si>
    <t>A920, A921</t>
  </si>
  <si>
    <t>Ordering supplies</t>
  </si>
  <si>
    <t>A922, A923, A924, A926</t>
  </si>
  <si>
    <t>assessment sheets</t>
  </si>
  <si>
    <t>A358, A927, A1110, A1278</t>
  </si>
  <si>
    <t>personal desk</t>
  </si>
  <si>
    <t>A931, A932</t>
  </si>
  <si>
    <t>Organize personal</t>
  </si>
  <si>
    <t>in back room</t>
  </si>
  <si>
    <t>A936, A1318</t>
  </si>
  <si>
    <t>back room</t>
  </si>
  <si>
    <t>A504, A936, A1318</t>
  </si>
  <si>
    <t>Volunteer Management</t>
  </si>
  <si>
    <t>A281, A767, A939, A1595</t>
  </si>
  <si>
    <t>Paperwork/ Notes,</t>
  </si>
  <si>
    <t>A942, A943, A944, A945, A946, A947, A948</t>
  </si>
  <si>
    <t>Restock bookmark</t>
  </si>
  <si>
    <t>A945, A946</t>
  </si>
  <si>
    <t>A949, A950</t>
  </si>
  <si>
    <t>count/ sweep</t>
  </si>
  <si>
    <t>A22, A972, A1521</t>
  </si>
  <si>
    <t>request (10m)</t>
  </si>
  <si>
    <t>A986, A1150</t>
  </si>
  <si>
    <t>2nd floor</t>
  </si>
  <si>
    <t>A13, A796, A945, A989, A1160</t>
  </si>
  <si>
    <t>a library card</t>
  </si>
  <si>
    <t>A992, A1307</t>
  </si>
  <si>
    <t>A523, A686, A992, A1199, A1307, A1499</t>
  </si>
  <si>
    <t>counts/Sweeps for activity log 2 x's (30m ea.)</t>
  </si>
  <si>
    <t>A1006, A1007</t>
  </si>
  <si>
    <t>for activity log 2 x's (30m ea.)</t>
  </si>
  <si>
    <t>activity log 2 x's (30m ea.)</t>
  </si>
  <si>
    <t>log 2 x's (30m ea.)</t>
  </si>
  <si>
    <t>2 x's (30m ea.)</t>
  </si>
  <si>
    <t>x's (30m ea.)</t>
  </si>
  <si>
    <t>supplies from staples</t>
  </si>
  <si>
    <t>A923, A1009</t>
  </si>
  <si>
    <t>from staples</t>
  </si>
  <si>
    <t>Scheduling (15m)</t>
  </si>
  <si>
    <t>A306, A1011</t>
  </si>
  <si>
    <t>Efficiency analysis logs, phone</t>
  </si>
  <si>
    <t>A354, A1018</t>
  </si>
  <si>
    <t>logs, phone</t>
  </si>
  <si>
    <t>A1018, A1019</t>
  </si>
  <si>
    <t>Performance Review,</t>
  </si>
  <si>
    <t>document for cataloging</t>
  </si>
  <si>
    <t>A101, A1021</t>
  </si>
  <si>
    <t>for cataloging</t>
  </si>
  <si>
    <t>A101, A851, A1021</t>
  </si>
  <si>
    <t>Petty cash</t>
  </si>
  <si>
    <t>A1022, A1023, A1024, A1025, A1026</t>
  </si>
  <si>
    <t>Phone call w/</t>
  </si>
  <si>
    <t>A624, A1034, A1558</t>
  </si>
  <si>
    <t>Phone call with</t>
  </si>
  <si>
    <t>A202, A1035</t>
  </si>
  <si>
    <t>Phone call,</t>
  </si>
  <si>
    <t>A179, A606, A1036, A1564</t>
  </si>
  <si>
    <t>Phone calls,</t>
  </si>
  <si>
    <t>A353, A789, A1040</t>
  </si>
  <si>
    <t>Check request</t>
  </si>
  <si>
    <t>A596, A1048</t>
  </si>
  <si>
    <t>shelf check</t>
  </si>
  <si>
    <t>A218, A1053</t>
  </si>
  <si>
    <t>23 items</t>
  </si>
  <si>
    <t>A408, A1056</t>
  </si>
  <si>
    <t>A1057, A1268</t>
  </si>
  <si>
    <t>placed holds</t>
  </si>
  <si>
    <t>A3, A4, A1057, A1268, A1564</t>
  </si>
  <si>
    <t>A1060, A1061</t>
  </si>
  <si>
    <t>CSD forms order</t>
  </si>
  <si>
    <t>forms order</t>
  </si>
  <si>
    <t>for tomorrow</t>
  </si>
  <si>
    <t>A1062, A1648</t>
  </si>
  <si>
    <t>paper (1m)</t>
  </si>
  <si>
    <t>A1067, A1429</t>
  </si>
  <si>
    <t>A1068, A1550</t>
  </si>
  <si>
    <t>staff schedules for next week</t>
  </si>
  <si>
    <t>A815, A1070</t>
  </si>
  <si>
    <t>schedules for next week</t>
  </si>
  <si>
    <t>A815, A824, A1070</t>
  </si>
  <si>
    <t>for next week</t>
  </si>
  <si>
    <t>A815, A824, A1070, A1078, A1144</t>
  </si>
  <si>
    <t>next week</t>
  </si>
  <si>
    <t>Prep staff schedules for next</t>
  </si>
  <si>
    <t>Prep staff schedules for</t>
  </si>
  <si>
    <t>Prep staff schedules</t>
  </si>
  <si>
    <t>Prep staff</t>
  </si>
  <si>
    <t>A1071, A1166, A1207, A1282, A1345, A1533</t>
  </si>
  <si>
    <t>for efficiency analysis study</t>
  </si>
  <si>
    <t>A495, A1074, A1503, A1504, A1505, A1506</t>
  </si>
  <si>
    <t>efficiency analysis study</t>
  </si>
  <si>
    <t>A495, A1044, A1074, A1503, A1504, A1505, A1506</t>
  </si>
  <si>
    <t>staples order</t>
  </si>
  <si>
    <t>A375, A1060, A1061, A1075, A1526</t>
  </si>
  <si>
    <t>Chris's retirement party, Chris Davis retirement party</t>
  </si>
  <si>
    <t>Preparing for</t>
  </si>
  <si>
    <t>A861, A1076</t>
  </si>
  <si>
    <t>Take down display</t>
  </si>
  <si>
    <t>A942, A1078</t>
  </si>
  <si>
    <t>down display</t>
  </si>
  <si>
    <t>disaster training (30m)</t>
  </si>
  <si>
    <t>A410, A1082</t>
  </si>
  <si>
    <t>A232, A839, A1079, A1080, A1081, A1082</t>
  </si>
  <si>
    <t>Print out material for new bulletin board in teen area</t>
  </si>
  <si>
    <t>A306, A1083</t>
  </si>
  <si>
    <t>Print out material for new bulletin board in teen</t>
  </si>
  <si>
    <t>Print out material for new bulletin board in</t>
  </si>
  <si>
    <t>Print out material for new bulletin board</t>
  </si>
  <si>
    <t>Print out material for new bulletin</t>
  </si>
  <si>
    <t>Print out material for new</t>
  </si>
  <si>
    <t>Print out material for</t>
  </si>
  <si>
    <t>Print out material</t>
  </si>
  <si>
    <t>Print out</t>
  </si>
  <si>
    <t>A553, A1087</t>
  </si>
  <si>
    <t>2 requested Link+ items were not available so I cancelled holds on them</t>
  </si>
  <si>
    <t>requested Link+ items were not available so I cancelled holds on them</t>
  </si>
  <si>
    <t>Link+ items were not available so I cancelled holds on them</t>
  </si>
  <si>
    <t>items were not available so I cancelled holds on them</t>
  </si>
  <si>
    <t>were not available so I cancelled holds on them</t>
  </si>
  <si>
    <t>not available so I cancelled holds on them</t>
  </si>
  <si>
    <t>available so I cancelled holds on them</t>
  </si>
  <si>
    <t>so I cancelled holds on them</t>
  </si>
  <si>
    <t>I cancelled holds on them</t>
  </si>
  <si>
    <t>cancelled holds on them</t>
  </si>
  <si>
    <t>holds on them</t>
  </si>
  <si>
    <t>on them</t>
  </si>
  <si>
    <t>Printing labels for outgoing bins,</t>
  </si>
  <si>
    <t>Printing labels for outgoing</t>
  </si>
  <si>
    <t>Printing labels for</t>
  </si>
  <si>
    <t>Printing labels</t>
  </si>
  <si>
    <t>Link+ labels</t>
  </si>
  <si>
    <t>A1088, A1089</t>
  </si>
  <si>
    <t>Printing Link+</t>
  </si>
  <si>
    <t>shelf read</t>
  </si>
  <si>
    <t>A491, A1093</t>
  </si>
  <si>
    <t>from Telis</t>
  </si>
  <si>
    <t>A216, A1095</t>
  </si>
  <si>
    <t>books (5m)</t>
  </si>
  <si>
    <t>A1101, A1314, A1315</t>
  </si>
  <si>
    <t>Priority phone call</t>
  </si>
  <si>
    <t>A1101, A1102</t>
  </si>
  <si>
    <t>Priority phone</t>
  </si>
  <si>
    <t>more artist books</t>
  </si>
  <si>
    <t>A1117, A1133, A1134</t>
  </si>
  <si>
    <t>artist books</t>
  </si>
  <si>
    <t>assisted security</t>
  </si>
  <si>
    <t>Project 2</t>
  </si>
  <si>
    <t>staff scheduling</t>
  </si>
  <si>
    <t>A242, A1125</t>
  </si>
  <si>
    <t>activity log</t>
  </si>
  <si>
    <t>A115, A383, A384, A1006, A1007, A1126</t>
  </si>
  <si>
    <t>A1133, A1134</t>
  </si>
  <si>
    <t>order more artist books</t>
  </si>
  <si>
    <t>Pull weeds</t>
  </si>
  <si>
    <t>adult book club including travel time back to ISL</t>
  </si>
  <si>
    <t>A1139, A1140</t>
  </si>
  <si>
    <t>book club including travel time back to ISL</t>
  </si>
  <si>
    <t>club including travel time back to ISL</t>
  </si>
  <si>
    <t>including travel time back to ISL</t>
  </si>
  <si>
    <t>travel time back to ISL</t>
  </si>
  <si>
    <t>time back to ISL</t>
  </si>
  <si>
    <t>back to ISL</t>
  </si>
  <si>
    <t>to ISL</t>
  </si>
  <si>
    <t>Purch refr. For teen</t>
  </si>
  <si>
    <t>Purch refr. For</t>
  </si>
  <si>
    <t>Purch refr.</t>
  </si>
  <si>
    <t>A628, A1141, A1142, A1214, A1215, A1216</t>
  </si>
  <si>
    <t>Put away</t>
  </si>
  <si>
    <t>A1143, A1144, A1145, A1146, A1147, A1148</t>
  </si>
  <si>
    <t>Put book</t>
  </si>
  <si>
    <t>A82, A1149</t>
  </si>
  <si>
    <t>on floor (15m)</t>
  </si>
  <si>
    <t>A1150, A1179</t>
  </si>
  <si>
    <t>floor (15m)</t>
  </si>
  <si>
    <t>A610, A1150, A1179, A1407</t>
  </si>
  <si>
    <t>Put out</t>
  </si>
  <si>
    <t>A259, A1129, A1151, A1152, A1153, A1484</t>
  </si>
  <si>
    <t>carts in order</t>
  </si>
  <si>
    <t>A1155, A1222</t>
  </si>
  <si>
    <t>in order</t>
  </si>
  <si>
    <t>A866, A1149, A1155, A1222</t>
  </si>
  <si>
    <t>out fires</t>
  </si>
  <si>
    <t>A588, A589, A841, A1092, A1156</t>
  </si>
  <si>
    <t>w/ patron</t>
  </si>
  <si>
    <t>A1178, A1337</t>
  </si>
  <si>
    <t>Reference question</t>
  </si>
  <si>
    <t>A18, A1177, A1178, A1179</t>
  </si>
  <si>
    <t>in lobby</t>
  </si>
  <si>
    <t>A297, A1182</t>
  </si>
  <si>
    <t>"New" stickers</t>
  </si>
  <si>
    <t>A257, A1183</t>
  </si>
  <si>
    <t>new stickers</t>
  </si>
  <si>
    <t>A509, A628, A1185, A1186, A1484</t>
  </si>
  <si>
    <t>Removing new</t>
  </si>
  <si>
    <t>A1185, A1186, A1484</t>
  </si>
  <si>
    <t>with patron</t>
  </si>
  <si>
    <t>A183, A477, A1047, A1194, A1218</t>
  </si>
  <si>
    <t>, Timesheet entry</t>
  </si>
  <si>
    <t>A1197, A1489</t>
  </si>
  <si>
    <t>Timesheet entry</t>
  </si>
  <si>
    <t>floor (30m)</t>
  </si>
  <si>
    <t>A82, A1200</t>
  </si>
  <si>
    <t>RFID (10m),</t>
  </si>
  <si>
    <t>A318, A1205</t>
  </si>
  <si>
    <t>on carts (15m)</t>
  </si>
  <si>
    <t>A1207, A1352</t>
  </si>
  <si>
    <t>carts (15m)</t>
  </si>
  <si>
    <t>RFID tagging</t>
  </si>
  <si>
    <t>A1204, A1207</t>
  </si>
  <si>
    <t>A1214, A1215, A1216</t>
  </si>
  <si>
    <t>Roam/ Push chairs in, pick-up litter</t>
  </si>
  <si>
    <t>Roam/ Push chairs in, pick-up</t>
  </si>
  <si>
    <t>Roam/ Push chairs in,</t>
  </si>
  <si>
    <t>Roam/ Push chairs</t>
  </si>
  <si>
    <t>Roam/ Push</t>
  </si>
  <si>
    <t>A1215, A1216</t>
  </si>
  <si>
    <t>Roaming the</t>
  </si>
  <si>
    <t>Rough sort</t>
  </si>
  <si>
    <t>A504, A610, A1058, A1227, A1228, A1229, A1230, A1231, A1232, A1385, A1528</t>
  </si>
  <si>
    <t>sorted book carts</t>
  </si>
  <si>
    <t>A664, A1230</t>
  </si>
  <si>
    <t>book carts</t>
  </si>
  <si>
    <t>Rough sorted</t>
  </si>
  <si>
    <t>A610, A1058, A1230, A1385</t>
  </si>
  <si>
    <t>w/ volunteers</t>
  </si>
  <si>
    <t>A213, A1231</t>
  </si>
  <si>
    <t>Rough sorting</t>
  </si>
  <si>
    <t>A504, A1231, A1232, A1528</t>
  </si>
  <si>
    <t>Scanning documents (4:25-5:15),</t>
  </si>
  <si>
    <t>A1238, A1239</t>
  </si>
  <si>
    <t>Scanning documents,</t>
  </si>
  <si>
    <t>A492, A493, A520, A794, A796, A806, A943, A1240, A1241</t>
  </si>
  <si>
    <t>Scenario Training</t>
  </si>
  <si>
    <t>A1242, A1243</t>
  </si>
  <si>
    <t>A35, A1252</t>
  </si>
  <si>
    <t>Scheduling, Link +</t>
  </si>
  <si>
    <t>A351, A1260</t>
  </si>
  <si>
    <t>Scheduling, Link</t>
  </si>
  <si>
    <t>circulation desk</t>
  </si>
  <si>
    <t>A374, A615, A1019, A1262, A1519</t>
  </si>
  <si>
    <t>A184, A1262</t>
  </si>
  <si>
    <t>shelf (30m)</t>
  </si>
  <si>
    <t>A305, A638, A639, A1267</t>
  </si>
  <si>
    <t>google for picture book images for summer reading -children's area wall display</t>
  </si>
  <si>
    <t>A1271, A1272</t>
  </si>
  <si>
    <t>for picture book images for summer reading -children's area wall display</t>
  </si>
  <si>
    <t>picture book images for summer reading -children's area wall display</t>
  </si>
  <si>
    <t>book images for summer reading -children's area wall display</t>
  </si>
  <si>
    <t>images for summer reading -children's area wall display</t>
  </si>
  <si>
    <t>for summer reading -children's area wall display</t>
  </si>
  <si>
    <t>summer reading -children's area wall display</t>
  </si>
  <si>
    <t>reading -children's area wall display</t>
  </si>
  <si>
    <t>-children's area wall display</t>
  </si>
  <si>
    <t>area wall display</t>
  </si>
  <si>
    <t>wall display</t>
  </si>
  <si>
    <t>Searching google for picture book images for summer reading -children's area wall</t>
  </si>
  <si>
    <t>Searching google for picture book images for summer reading -children's area</t>
  </si>
  <si>
    <t>Searching google for picture book images for summer reading -children's</t>
  </si>
  <si>
    <t>Searching google for picture book images for summer reading</t>
  </si>
  <si>
    <t>Searching google for picture book images for summer</t>
  </si>
  <si>
    <t>Searching google for picture book images for</t>
  </si>
  <si>
    <t>Searching google for picture book images</t>
  </si>
  <si>
    <t>Searching google for picture book</t>
  </si>
  <si>
    <t>Searching google for picture</t>
  </si>
  <si>
    <t>Searching google for</t>
  </si>
  <si>
    <t>Searching google</t>
  </si>
  <si>
    <t>patron find book</t>
  </si>
  <si>
    <t>A563, A1274</t>
  </si>
  <si>
    <t>find book</t>
  </si>
  <si>
    <t>new shelver</t>
  </si>
  <si>
    <t>A354, A850, A1278, A1281, A1392, A1521</t>
  </si>
  <si>
    <t>Set up</t>
  </si>
  <si>
    <t>A265, A612, A1278, A1279, A1281, A1282</t>
  </si>
  <si>
    <t>for program</t>
  </si>
  <si>
    <t>A344, A389, A1279, A1502</t>
  </si>
  <si>
    <t>Set up for</t>
  </si>
  <si>
    <t>A265, A1279</t>
  </si>
  <si>
    <t>set up for</t>
  </si>
  <si>
    <t>A1225, A1280, A1503, A1504, A1505, A1506</t>
  </si>
  <si>
    <t>set up</t>
  </si>
  <si>
    <t>A578, A619, A1044, A1225, A1280, A1503, A1504, A1505, A1506</t>
  </si>
  <si>
    <t>A901, A1284</t>
  </si>
  <si>
    <t>A494, A1135, A1286</t>
  </si>
  <si>
    <t>Several meetings one-on-one w/staff, Denise,</t>
  </si>
  <si>
    <t>Several meetings one-on-one w/staff,</t>
  </si>
  <si>
    <t>Several meetings one-on-one</t>
  </si>
  <si>
    <t>Several meetings</t>
  </si>
  <si>
    <t>A827, A1290</t>
  </si>
  <si>
    <t>Shelved 5 rows (150 items) of holds,</t>
  </si>
  <si>
    <t>Shelved 5 rows (150 items) of</t>
  </si>
  <si>
    <t>Shelved 5 rows (150 items)</t>
  </si>
  <si>
    <t>Shelved 5 rows (150</t>
  </si>
  <si>
    <t>Shelved 5 rows</t>
  </si>
  <si>
    <t>Shelved 5</t>
  </si>
  <si>
    <t>out (5m)</t>
  </si>
  <si>
    <t>A407, A1291</t>
  </si>
  <si>
    <t>Shelver app review</t>
  </si>
  <si>
    <t>A1292, A1293</t>
  </si>
  <si>
    <t>Shelver app</t>
  </si>
  <si>
    <t>moving furniture</t>
  </si>
  <si>
    <t>A1267, A1296, A1297</t>
  </si>
  <si>
    <t>Shifting/ moving</t>
  </si>
  <si>
    <t>A1296, A1297</t>
  </si>
  <si>
    <t>A1299, A1300</t>
  </si>
  <si>
    <t>tutorial Reservations/ evanced</t>
  </si>
  <si>
    <t>Reservations/ evanced</t>
  </si>
  <si>
    <t>Showing Nate evanced events/room reservations</t>
  </si>
  <si>
    <t>Showing Nate evanced events/room</t>
  </si>
  <si>
    <t>Showing Nate evanced</t>
  </si>
  <si>
    <t>Showing Nate</t>
  </si>
  <si>
    <t>to IT</t>
  </si>
  <si>
    <t>A351, A1303, A1343</t>
  </si>
  <si>
    <t>A1304, A1305</t>
  </si>
  <si>
    <t>Sierra Test,</t>
  </si>
  <si>
    <t>A1304, A1305, A1306</t>
  </si>
  <si>
    <t>Sort (8m),</t>
  </si>
  <si>
    <t>A1312, A1313</t>
  </si>
  <si>
    <t>books (2m)</t>
  </si>
  <si>
    <t>A1314, A1315</t>
  </si>
  <si>
    <t>A1316, A1317</t>
  </si>
  <si>
    <t>Sort carts when bookdrop slows down (10),</t>
  </si>
  <si>
    <t>Sort carts when bookdrop slows down</t>
  </si>
  <si>
    <t>Sort carts when bookdrop slows</t>
  </si>
  <si>
    <t>Sort carts when bookdrop</t>
  </si>
  <si>
    <t>Sort carts when</t>
  </si>
  <si>
    <t>Sort carts</t>
  </si>
  <si>
    <t>A1321, A1322</t>
  </si>
  <si>
    <t>A187, A1321, A1322, A1323</t>
  </si>
  <si>
    <t>Volunteer management</t>
  </si>
  <si>
    <t>A1323, A1594, A1596, A1597</t>
  </si>
  <si>
    <t>A1324, A1325</t>
  </si>
  <si>
    <t>received a donation (30m)</t>
  </si>
  <si>
    <t>a donation (30m)</t>
  </si>
  <si>
    <t>donation (30m)</t>
  </si>
  <si>
    <t>Sorted 31</t>
  </si>
  <si>
    <t>A13, A556, A1325</t>
  </si>
  <si>
    <t>9 books</t>
  </si>
  <si>
    <t>A1326, A1385</t>
  </si>
  <si>
    <t>A244, A1327</t>
  </si>
  <si>
    <t>Sorting (10m),</t>
  </si>
  <si>
    <t>A1333, A1334</t>
  </si>
  <si>
    <t>A1335, A1336</t>
  </si>
  <si>
    <t>performance evaluation (30m)</t>
  </si>
  <si>
    <t>evaluation (30m)</t>
  </si>
  <si>
    <t>Sorting (5m),</t>
  </si>
  <si>
    <t>A1335, A1336, A1337, A1338, A1339</t>
  </si>
  <si>
    <t>mtg. (20m)</t>
  </si>
  <si>
    <t>A1064, A1339</t>
  </si>
  <si>
    <t>A1342, A1343</t>
  </si>
  <si>
    <t>Sorting books</t>
  </si>
  <si>
    <t>A1344, A1345, A1346</t>
  </si>
  <si>
    <t>study forms</t>
  </si>
  <si>
    <t>A495, A1215, A1216, A1348</t>
  </si>
  <si>
    <t>priority (5m)</t>
  </si>
  <si>
    <t>A409, A1092, A1351</t>
  </si>
  <si>
    <t>A1352, A1532</t>
  </si>
  <si>
    <t>checking in on staff (30m)</t>
  </si>
  <si>
    <t>in on staff (30m)</t>
  </si>
  <si>
    <t>on staff (30m)</t>
  </si>
  <si>
    <t>staff (30m)</t>
  </si>
  <si>
    <t>to branch</t>
  </si>
  <si>
    <t>A442, A1361, A1554, A1555, A1556, A1557</t>
  </si>
  <si>
    <t>A1361, A1362</t>
  </si>
  <si>
    <t>Special Project,</t>
  </si>
  <si>
    <t>at front desk</t>
  </si>
  <si>
    <t>A251, A1362</t>
  </si>
  <si>
    <t>A331, A1363, A1422, A1611</t>
  </si>
  <si>
    <t>Spoke w/</t>
  </si>
  <si>
    <t>A1364, A1365, A1366</t>
  </si>
  <si>
    <t>for outreach</t>
  </si>
  <si>
    <t>A204, A448, A1367</t>
  </si>
  <si>
    <t>Patrick day crafting</t>
  </si>
  <si>
    <t>A1371, A1372</t>
  </si>
  <si>
    <t>day crafting</t>
  </si>
  <si>
    <t>St Patrick day</t>
  </si>
  <si>
    <t>St Patrick</t>
  </si>
  <si>
    <t>Staff scheduling</t>
  </si>
  <si>
    <t>A974, A1376, A1377</t>
  </si>
  <si>
    <t>A1201, A1381, A1467, A1590</t>
  </si>
  <si>
    <t>A1389, A1390, A1391</t>
  </si>
  <si>
    <t>A1390, A1391</t>
  </si>
  <si>
    <t>New books</t>
  </si>
  <si>
    <t>A257, A1396</t>
  </si>
  <si>
    <t>to carts</t>
  </si>
  <si>
    <t>A641, A673, A1318, A1397</t>
  </si>
  <si>
    <t>picture books</t>
  </si>
  <si>
    <t>A241, A674, A1325, A1398</t>
  </si>
  <si>
    <t>website database</t>
  </si>
  <si>
    <t>A1400, A1401</t>
  </si>
  <si>
    <t>Study website</t>
  </si>
  <si>
    <t>Supervising rest of time (30m),</t>
  </si>
  <si>
    <t>A293, A1402</t>
  </si>
  <si>
    <t>Supervising rest of time</t>
  </si>
  <si>
    <t>Supervising rest of</t>
  </si>
  <si>
    <t>Supervising rest</t>
  </si>
  <si>
    <t>roaming the floor (15m)</t>
  </si>
  <si>
    <t>A610, A1407</t>
  </si>
  <si>
    <t>the floor (15m)</t>
  </si>
  <si>
    <t>Surf request</t>
  </si>
  <si>
    <t>A1276, A1407</t>
  </si>
  <si>
    <t>efficiencies analysis</t>
  </si>
  <si>
    <t>A1418, A1568</t>
  </si>
  <si>
    <t>A1094, A1421</t>
  </si>
  <si>
    <t>A572, A808, A1013, A1094, A1421, A1422</t>
  </si>
  <si>
    <t>with Nathan, new COO youth services librarian</t>
  </si>
  <si>
    <t>A1430, A1431</t>
  </si>
  <si>
    <t>Nathan, new COO youth services librarian</t>
  </si>
  <si>
    <t>new COO youth services librarian</t>
  </si>
  <si>
    <t>COO youth services librarian</t>
  </si>
  <si>
    <t>youth services librarian</t>
  </si>
  <si>
    <t>services librarian</t>
  </si>
  <si>
    <t>Talk with Nathan, new COO youth services</t>
  </si>
  <si>
    <t>Talk with Nathan, new COO youth</t>
  </si>
  <si>
    <t>Talk with Nathan, new COO</t>
  </si>
  <si>
    <t>Talk with Nathan, new</t>
  </si>
  <si>
    <t>Talk with Nathan,</t>
  </si>
  <si>
    <t>Talk with</t>
  </si>
  <si>
    <t>Talked to</t>
  </si>
  <si>
    <t>A434, A1152, A1432, A1433, A1641</t>
  </si>
  <si>
    <t>Talked with</t>
  </si>
  <si>
    <t>A448, A450, A1047, A1434</t>
  </si>
  <si>
    <t>filling printers</t>
  </si>
  <si>
    <t>A1181, A1286, A1435</t>
  </si>
  <si>
    <t>Talking to</t>
  </si>
  <si>
    <t>A1435, A1436, A1437</t>
  </si>
  <si>
    <t>Tech assistance</t>
  </si>
  <si>
    <t>A1441, A1442</t>
  </si>
  <si>
    <t>a document</t>
  </si>
  <si>
    <t>A351, A1442</t>
  </si>
  <si>
    <t>Teen Volunteer</t>
  </si>
  <si>
    <t>A1450, A1451, A1456, A1457, A1459</t>
  </si>
  <si>
    <t>Teen volunteer instruction</t>
  </si>
  <si>
    <t>A1452, A1460</t>
  </si>
  <si>
    <t>Teen volunteer</t>
  </si>
  <si>
    <t>A902, A1452, A1453, A1454, A1455, A1458, A1460, A1608</t>
  </si>
  <si>
    <t>volunteer orientation</t>
  </si>
  <si>
    <t>A861, A902, A1453, A1608</t>
  </si>
  <si>
    <t>Teen Volunteer with</t>
  </si>
  <si>
    <t>A1456, A1457</t>
  </si>
  <si>
    <t>Telis call</t>
  </si>
  <si>
    <t>A1461, A1462</t>
  </si>
  <si>
    <t>A1304, A1305, A1466</t>
  </si>
  <si>
    <t>for assessment</t>
  </si>
  <si>
    <t>A366, A1071, A1467, A1527</t>
  </si>
  <si>
    <t>A1472, A1473, A1475</t>
  </si>
  <si>
    <t>with staff</t>
  </si>
  <si>
    <t>A236, A405, A856, A1489</t>
  </si>
  <si>
    <t>the day</t>
  </si>
  <si>
    <t>A36, A809, A1494</t>
  </si>
  <si>
    <t>to close</t>
  </si>
  <si>
    <t>A248, A1497</t>
  </si>
  <si>
    <t>a patron count/sweep</t>
  </si>
  <si>
    <t>A304, A1502</t>
  </si>
  <si>
    <t>A1503, A1504, A1505, A1506</t>
  </si>
  <si>
    <t>prepare daily schedule</t>
  </si>
  <si>
    <t>daily schedule</t>
  </si>
  <si>
    <t>A34, A36, A244, A378, A809, A1044, A1073, A1489, A1503, A1504, A1505, A1506</t>
  </si>
  <si>
    <t>Turn on screens</t>
  </si>
  <si>
    <t>A1506, A1543</t>
  </si>
  <si>
    <t>on screens</t>
  </si>
  <si>
    <t>A391, A1506, A1543</t>
  </si>
  <si>
    <t>for patron count</t>
  </si>
  <si>
    <t>A1508, A1511</t>
  </si>
  <si>
    <t>job coach</t>
  </si>
  <si>
    <t>A363, A830, A911, A1512</t>
  </si>
  <si>
    <t>Trained volunteer on</t>
  </si>
  <si>
    <t>A450, A1512</t>
  </si>
  <si>
    <t>Trained volunteer</t>
  </si>
  <si>
    <t>A381, A450, A768, A1512</t>
  </si>
  <si>
    <t>A1394, A1513, A1514</t>
  </si>
  <si>
    <t>A1513, A1514</t>
  </si>
  <si>
    <t>Trained with Matt Hill on E-Reader</t>
  </si>
  <si>
    <t>Trained with Matt Hill on</t>
  </si>
  <si>
    <t>Trained with Matt Hill</t>
  </si>
  <si>
    <t>Trained with Matt</t>
  </si>
  <si>
    <t>Trained with</t>
  </si>
  <si>
    <t>base (30m)</t>
  </si>
  <si>
    <t>A412, A1517</t>
  </si>
  <si>
    <t>for efficiency analysis project</t>
  </si>
  <si>
    <t>A1518, A1519</t>
  </si>
  <si>
    <t>efficiency analysis project</t>
  </si>
  <si>
    <t>Training for efficiency analysis</t>
  </si>
  <si>
    <t>Training for efficiency</t>
  </si>
  <si>
    <t>Training for</t>
  </si>
  <si>
    <t>A643, A1518, A1519</t>
  </si>
  <si>
    <t>A1522, A1523</t>
  </si>
  <si>
    <t>Training on counts</t>
  </si>
  <si>
    <t>Training on</t>
  </si>
  <si>
    <t>for new employee</t>
  </si>
  <si>
    <t>A305, A466, A471, A866, A1524</t>
  </si>
  <si>
    <t>new employee</t>
  </si>
  <si>
    <t>Training staff</t>
  </si>
  <si>
    <t>A44, A246, A839, A1483, A1527, A1588</t>
  </si>
  <si>
    <t>), Paperwork</t>
  </si>
  <si>
    <t>A348, A1269, A1529, A1530</t>
  </si>
  <si>
    <t>Training with cash/ circ. Sup on processing weekly deposit, EXP-CEN (weeding weekly out to SD</t>
  </si>
  <si>
    <t>A1529, A1530</t>
  </si>
  <si>
    <t>Training with cash/ circ. Sup on processing weekly deposit, EXP-CEN (weeding weekly out to</t>
  </si>
  <si>
    <t>Training with cash/ circ. Sup on processing weekly deposit, EXP-CEN (weeding weekly out</t>
  </si>
  <si>
    <t>Training with cash/ circ. Sup on processing weekly deposit, EXP-CEN (weeding weekly</t>
  </si>
  <si>
    <t>Training with cash/ circ. Sup on processing weekly deposit, EXP-CEN (weeding</t>
  </si>
  <si>
    <t>Training with cash/ circ. Sup on processing weekly deposit, EXP-CEN</t>
  </si>
  <si>
    <t>Training with cash/ circ. Sup on processing weekly deposit,</t>
  </si>
  <si>
    <t>Training with cash/ circ. Sup on processing weekly</t>
  </si>
  <si>
    <t>Training with cash/ circ. Sup on processing</t>
  </si>
  <si>
    <t>Training with cash/ circ. Sup on</t>
  </si>
  <si>
    <t>Training with cash/ circ. Sup</t>
  </si>
  <si>
    <t>Training with cash/ circ.</t>
  </si>
  <si>
    <t>Training with cash/</t>
  </si>
  <si>
    <t>Training with</t>
  </si>
  <si>
    <t>A1394, A1529, A1530</t>
  </si>
  <si>
    <t>Transferring holds</t>
  </si>
  <si>
    <t>A1532, A1533</t>
  </si>
  <si>
    <t>from FAI back to ELK</t>
  </si>
  <si>
    <t>A1537, A1538</t>
  </si>
  <si>
    <t>FAI back to ELK</t>
  </si>
  <si>
    <t>back to ELK</t>
  </si>
  <si>
    <t>Travel from FAI back to</t>
  </si>
  <si>
    <t>Travel from FAI back</t>
  </si>
  <si>
    <t>Travel from FAI</t>
  </si>
  <si>
    <t>Travel from</t>
  </si>
  <si>
    <t>Travel Time to</t>
  </si>
  <si>
    <t>A1539, A1540</t>
  </si>
  <si>
    <t>Travel Time</t>
  </si>
  <si>
    <t>to NAT</t>
  </si>
  <si>
    <t>A1540, A1541</t>
  </si>
  <si>
    <t>Turn on</t>
  </si>
  <si>
    <t>A932, A1044, A1506, A1543</t>
  </si>
  <si>
    <t>on comp.'s</t>
  </si>
  <si>
    <t>A448, A1544</t>
  </si>
  <si>
    <t>A203, A1354, A1549</t>
  </si>
  <si>
    <t>A1554, A1555</t>
  </si>
  <si>
    <t>holds list</t>
  </si>
  <si>
    <t>A1554, A1555, A1556</t>
  </si>
  <si>
    <t>Typing email to branch staff planning the shelvers time off,</t>
  </si>
  <si>
    <t>A1554, A1555, A1556, A1557</t>
  </si>
  <si>
    <t>Typing email to branch staff planning the shelvers time</t>
  </si>
  <si>
    <t>Typing email to branch staff planning the shelvers</t>
  </si>
  <si>
    <t>Typing email to branch staff planning the</t>
  </si>
  <si>
    <t>Typing email to branch staff planning</t>
  </si>
  <si>
    <t>Typing email to branch staff</t>
  </si>
  <si>
    <t>Typing email to branch</t>
  </si>
  <si>
    <t>Typing email to</t>
  </si>
  <si>
    <t>Typing email</t>
  </si>
  <si>
    <t>hold's list.</t>
  </si>
  <si>
    <t>A1556, A1557</t>
  </si>
  <si>
    <t>outgoing bins (0m)</t>
  </si>
  <si>
    <t>A1325, A1558</t>
  </si>
  <si>
    <t>bins (0m)</t>
  </si>
  <si>
    <t>Urban fiction</t>
  </si>
  <si>
    <t>A284, A1568</t>
  </si>
  <si>
    <t>answering staff question</t>
  </si>
  <si>
    <t>A82, A1587</t>
  </si>
  <si>
    <t>staff question</t>
  </si>
  <si>
    <t>A82, A236, A1282, A1587</t>
  </si>
  <si>
    <t>Volunteer data</t>
  </si>
  <si>
    <t>A412, A1517, A1590</t>
  </si>
  <si>
    <t>Volunteer management,</t>
  </si>
  <si>
    <t>A1596, A1597</t>
  </si>
  <si>
    <t>A1392, A1600</t>
  </si>
  <si>
    <t>Volunteer Orientation,</t>
  </si>
  <si>
    <t>A1600, A1601</t>
  </si>
  <si>
    <t>A1606, A1607, A1608</t>
  </si>
  <si>
    <t>A986, A987, A988, A1613</t>
  </si>
  <si>
    <t>count/Sweep (30m)</t>
  </si>
  <si>
    <t>A1615, A1616, A1617</t>
  </si>
  <si>
    <t>database issue</t>
  </si>
  <si>
    <t>A1590, A1631</t>
  </si>
  <si>
    <t>work on</t>
  </si>
  <si>
    <t>A99, A929, A1169, A1635</t>
  </si>
  <si>
    <t>Work on</t>
  </si>
  <si>
    <t>A245, A271, A284, A1636, A1637</t>
  </si>
  <si>
    <t>on "Off Desk" log</t>
  </si>
  <si>
    <t>A251, A1635, A1639</t>
  </si>
  <si>
    <t>A251, A340, A542, A1635, A1639</t>
  </si>
  <si>
    <t>Desk" log</t>
  </si>
  <si>
    <t>Worked on</t>
  </si>
  <si>
    <t>A19, A318, A520, A652, A1639, A1640, A1641, A1642, A1643, A1644, A1645, A1646, A1647, A1648, A1649, A1650, A1651, A1652, A1653</t>
  </si>
  <si>
    <t>on desk schedule for the week</t>
  </si>
  <si>
    <t>A652, A1640, A1641</t>
  </si>
  <si>
    <t>desk schedule for the week</t>
  </si>
  <si>
    <t>schedule for the week</t>
  </si>
  <si>
    <t>for the week</t>
  </si>
  <si>
    <t>the week</t>
  </si>
  <si>
    <t>A354, A614, A652, A1110, A1640, A1641</t>
  </si>
  <si>
    <t>Worked on desk schedule for the</t>
  </si>
  <si>
    <t>Worked on desk schedule for</t>
  </si>
  <si>
    <t>Worked on desk schedule</t>
  </si>
  <si>
    <t>Worked on desk</t>
  </si>
  <si>
    <t>Worked on desk schedule for the week</t>
  </si>
  <si>
    <t>A520, A1642</t>
  </si>
  <si>
    <t>May branch calendar</t>
  </si>
  <si>
    <t>A415, A1643</t>
  </si>
  <si>
    <t>branch calendar</t>
  </si>
  <si>
    <t>A415, A1299, A1300, A1568, A1643</t>
  </si>
  <si>
    <t>on missing book list</t>
  </si>
  <si>
    <t>A1644, A1645</t>
  </si>
  <si>
    <t>missing book list</t>
  </si>
  <si>
    <t>book list</t>
  </si>
  <si>
    <t>Worked on missing book</t>
  </si>
  <si>
    <t>Worked on missing</t>
  </si>
  <si>
    <t>Worked on missing book list</t>
  </si>
  <si>
    <t>on volunteer coordinator duties</t>
  </si>
  <si>
    <t>A1652, A1653</t>
  </si>
  <si>
    <t>volunteer coordinator duties</t>
  </si>
  <si>
    <t>coordinator duties</t>
  </si>
  <si>
    <t>Worked on volunteer coordinator</t>
  </si>
  <si>
    <t>Worked on volunteer</t>
  </si>
  <si>
    <t>on missing list</t>
  </si>
  <si>
    <t>A1654, A1655</t>
  </si>
  <si>
    <t>missing list</t>
  </si>
  <si>
    <t>A188, A791, A1654, A1655</t>
  </si>
  <si>
    <t>Working on missing</t>
  </si>
  <si>
    <t>Working on</t>
  </si>
  <si>
    <t>A305, A1654, A1655</t>
  </si>
  <si>
    <t>Working w/</t>
  </si>
  <si>
    <t>A1656, A1657</t>
  </si>
  <si>
    <t>for volunteer</t>
  </si>
  <si>
    <t>A49, A50, A1304, A1312, A1660</t>
  </si>
  <si>
    <t>for display</t>
  </si>
  <si>
    <t>A1150, A1661</t>
  </si>
  <si>
    <t>on shelf</t>
  </si>
  <si>
    <t>A1631, A1663</t>
  </si>
  <si>
    <t>Zoning in adult biography,</t>
  </si>
  <si>
    <t>A1663, A1664</t>
  </si>
  <si>
    <t>Zoning in adult</t>
  </si>
  <si>
    <t>A1663, A1664, A1665</t>
  </si>
  <si>
    <t>Zoning in</t>
  </si>
  <si>
    <t>A331, A1663, A1664, A1665</t>
  </si>
  <si>
    <t>Patron count Sweep</t>
  </si>
  <si>
    <t xml:space="preserve">took a  </t>
  </si>
  <si>
    <t xml:space="preserve"> , filling in efficiency analysis sheet, clean up desk/ filing, recharged camera battery, made to do list,</t>
  </si>
  <si>
    <t>Performance Review,  's,</t>
  </si>
  <si>
    <t>took  's</t>
  </si>
  <si>
    <t>Scheduling,  's</t>
  </si>
  <si>
    <t xml:space="preserve">took a   </t>
  </si>
  <si>
    <t xml:space="preserve">took   </t>
  </si>
  <si>
    <t xml:space="preserve">  , Paperwork</t>
  </si>
  <si>
    <t xml:space="preserve">  , Scheduling,</t>
  </si>
  <si>
    <t xml:space="preserve">  , sort</t>
  </si>
  <si>
    <t xml:space="preserve">  's, Twitter,</t>
  </si>
  <si>
    <t xml:space="preserve">    </t>
  </si>
  <si>
    <t>took a    (15m)</t>
  </si>
  <si>
    <t xml:space="preserve">volunteer,   </t>
  </si>
  <si>
    <t xml:space="preserve">room,   </t>
  </si>
  <si>
    <t xml:space="preserve">Scheduling      </t>
  </si>
  <si>
    <t>(5m),    performance evaluation (30m)</t>
  </si>
  <si>
    <t>(Helped patron Print, log on to computers, create Facebook photo album,    DVD's CD's. Helped girl with her research project using kids search)</t>
  </si>
  <si>
    <t>+ libraries, processed payment for damaged materials,    shipped out items.</t>
  </si>
  <si>
    <t>120 students    30 adults</t>
  </si>
  <si>
    <t>about program tomorrow-phoned supervisor BRS, also worked on branch outst  ing holds list</t>
  </si>
  <si>
    <t>additional two w/ comp., helped another patron w/ self checkout,    received a donation (30m)</t>
  </si>
  <si>
    <t>advisor,    assisted w/ comp.</t>
  </si>
  <si>
    <t>album,    DVD's CD's. Helped girl with her research project using kids search)</t>
  </si>
  <si>
    <t>also worked on branch outst  ing holds list</t>
  </si>
  <si>
    <t>an additional two w/ comp., helped another patron w/ self checkout,    received a donation (30m)</t>
  </si>
  <si>
    <t>analysis study    prepare daily schedule</t>
  </si>
  <si>
    <t xml:space="preserve">   2 requested Link+ items were not available so I cancelled holds on them</t>
  </si>
  <si>
    <t xml:space="preserve">   30 adults</t>
  </si>
  <si>
    <t xml:space="preserve">   about program tomorrow-phoned supervisor BRS, also worked on branch outst  ing holds list</t>
  </si>
  <si>
    <t xml:space="preserve">   answering employee questions</t>
  </si>
  <si>
    <t xml:space="preserve">   Assisted patrons in Design spot (30m)</t>
  </si>
  <si>
    <t xml:space="preserve">   assisted w/ comp.</t>
  </si>
  <si>
    <t xml:space="preserve">   checking in on staff (30m)</t>
  </si>
  <si>
    <t xml:space="preserve">   cleaned comp. labs (30m)</t>
  </si>
  <si>
    <t xml:space="preserve">   clear holds</t>
  </si>
  <si>
    <t xml:space="preserve">   closing</t>
  </si>
  <si>
    <t xml:space="preserve">   coding off desk log</t>
  </si>
  <si>
    <t xml:space="preserve">   collecting attendance from prog.'s-mtg. room stats volunteer input</t>
  </si>
  <si>
    <t xml:space="preserve">   contact email</t>
  </si>
  <si>
    <t xml:space="preserve">   CSD forms order</t>
  </si>
  <si>
    <t xml:space="preserve">   DVD's CD's. Helped girl with her research project using kids search)</t>
  </si>
  <si>
    <t xml:space="preserve">   found</t>
  </si>
  <si>
    <t xml:space="preserve">   greeting patrons/answering questions</t>
  </si>
  <si>
    <t xml:space="preserve">   had a phone call</t>
  </si>
  <si>
    <t xml:space="preserve">   holds</t>
  </si>
  <si>
    <t xml:space="preserve">   order more artist books</t>
  </si>
  <si>
    <t xml:space="preserve">   overdrive</t>
  </si>
  <si>
    <t xml:space="preserve">   performance evaluation (30m)</t>
  </si>
  <si>
    <t xml:space="preserve">   phone call</t>
  </si>
  <si>
    <t xml:space="preserve">   placed holds</t>
  </si>
  <si>
    <t xml:space="preserve">   planning    scheduling    processing (Misc.)</t>
  </si>
  <si>
    <t xml:space="preserve">   Play</t>
  </si>
  <si>
    <t xml:space="preserve">   prepare daily schedule</t>
  </si>
  <si>
    <t xml:space="preserve">   processing (Misc.)</t>
  </si>
  <si>
    <t xml:space="preserve">   processing (Misc.), Paperwork</t>
  </si>
  <si>
    <t xml:space="preserve">   received a donation (30m)</t>
  </si>
  <si>
    <t xml:space="preserve">   reference</t>
  </si>
  <si>
    <t xml:space="preserve">   scanned documents</t>
  </si>
  <si>
    <t xml:space="preserve">   scheduling    processing (Misc.)</t>
  </si>
  <si>
    <t xml:space="preserve">   set up for efficiency analysis study    prepare daily schedule</t>
  </si>
  <si>
    <t xml:space="preserve">   setting up</t>
  </si>
  <si>
    <t xml:space="preserve">   shipped out items.</t>
  </si>
  <si>
    <t xml:space="preserve">   sorting</t>
  </si>
  <si>
    <t xml:space="preserve">   straightening</t>
  </si>
  <si>
    <t xml:space="preserve">   stray books,    cleaned comp. labs (30m)</t>
  </si>
  <si>
    <t xml:space="preserve">   sweep</t>
  </si>
  <si>
    <t xml:space="preserve">   timesheet</t>
  </si>
  <si>
    <t xml:space="preserve">   took   </t>
  </si>
  <si>
    <t xml:space="preserve">   took  's</t>
  </si>
  <si>
    <t xml:space="preserve">   took a  </t>
  </si>
  <si>
    <t xml:space="preserve">   took a   </t>
  </si>
  <si>
    <t xml:space="preserve">   took a    (15m)</t>
  </si>
  <si>
    <t xml:space="preserve">   Tour group of 120 students    30 adults</t>
  </si>
  <si>
    <t xml:space="preserve">   training</t>
  </si>
  <si>
    <t xml:space="preserve">   Volunteer mgmt.</t>
  </si>
  <si>
    <t xml:space="preserve">   was on the floor</t>
  </si>
  <si>
    <t xml:space="preserve">   working w/ volunteer</t>
  </si>
  <si>
    <t xml:space="preserve">   Zoning</t>
  </si>
  <si>
    <t>another patron w/ self checkout,    received a donation (30m)</t>
  </si>
  <si>
    <t xml:space="preserve">Answered request for volunteer opportunities/Answered phone,   </t>
  </si>
  <si>
    <t>Answered request for volunteer opportunities/Answered phone,    priority</t>
  </si>
  <si>
    <t>Answered request for volunteer opportunities/Answered phone,    priority checks</t>
  </si>
  <si>
    <t xml:space="preserve">Asking   </t>
  </si>
  <si>
    <t>Asking    answering</t>
  </si>
  <si>
    <t>Asking    answering employee</t>
  </si>
  <si>
    <t>assisted an additional two w/ comp., helped another patron w/ self checkout,    received a donation (30m)</t>
  </si>
  <si>
    <t>assisted two patrons w/ printing, assisted an additional two w/ comp., helped another patron w/ self checkout,    received a donation (30m)</t>
  </si>
  <si>
    <t xml:space="preserve">Baby Stay   </t>
  </si>
  <si>
    <t>Baby Stay    Play</t>
  </si>
  <si>
    <t>bins,    2 requested Link+ items were not available so I cancelled holds on them</t>
  </si>
  <si>
    <t>books,    cleaned comp. labs (30m)</t>
  </si>
  <si>
    <t>books/Readers advisor,    assisted w/ comp.</t>
  </si>
  <si>
    <t>branch outst  ing holds list</t>
  </si>
  <si>
    <t>branch staff planning the shelvers time off,    about program tomorrow-phoned supervisor BRS, also worked on branch outst  ing holds list</t>
  </si>
  <si>
    <t>BRS, also worked on branch outst  ing holds list</t>
  </si>
  <si>
    <t>carpool for poppy field picnic event, h  ed out awards, returned with carpool from 3:15p-6:15p (30m)</t>
  </si>
  <si>
    <t>CEN carpool for poppy field picnic event, h  ed out awards, returned with carpool from 3:15p-6:15p (30m)</t>
  </si>
  <si>
    <t>chairs in, pick-up litter    stray books,    cleaned comp. labs</t>
  </si>
  <si>
    <t>chairs in, pick-up litter    stray books,    cleaned comp. labs (30m)</t>
  </si>
  <si>
    <t>checked World share for request, placed holds, sent emails out to link + libraries, processed payment for damaged materials,    shipped out items.</t>
  </si>
  <si>
    <t xml:space="preserve">Check-in   </t>
  </si>
  <si>
    <t>checkout,    received a donation (30m)</t>
  </si>
  <si>
    <t>Class Prep,    scanned documents</t>
  </si>
  <si>
    <t>comp., helped another patron w/ self checkout,    received a donation (30m)</t>
  </si>
  <si>
    <t>computers, create Facebook photo album,    DVD's CD's. Helped girl with her research project using kids search)</t>
  </si>
  <si>
    <t xml:space="preserve">Count,   </t>
  </si>
  <si>
    <t>create Facebook photo album,    DVD's CD's. Helped girl with her research project using kids search)</t>
  </si>
  <si>
    <t>damaged materials,    shipped out items.</t>
  </si>
  <si>
    <t xml:space="preserve">Decorating children's area with ALA posters   </t>
  </si>
  <si>
    <t>Decorating children's area with ALA posters    setting</t>
  </si>
  <si>
    <t>Decorating children's area with ALA posters    setting up</t>
  </si>
  <si>
    <t>Decorating children's area with ALA posters    setting up a</t>
  </si>
  <si>
    <t>Decorating children's area with ALA posters    setting up a poetry</t>
  </si>
  <si>
    <t>Decorating children's area with ALA posters    setting up a poetry Monthly</t>
  </si>
  <si>
    <t>Decorating children's area with ALA posters    setting up a poetry Monthly display</t>
  </si>
  <si>
    <t>Decorating children's area with ALA posters    setting up a poetry Monthly display in</t>
  </si>
  <si>
    <t>Decorating children's area with ALA posters    setting up a poetry Monthly display in the</t>
  </si>
  <si>
    <t>Decorating children's area with ALA posters    setting up a poetry Monthly display in the teen</t>
  </si>
  <si>
    <t>Decorating children's area with ALA posters    setting up a poetry Monthly display in the teen area</t>
  </si>
  <si>
    <t>Drive to CEN carpool for poppy field picnic event, h  ed out awards, returned with carpool from</t>
  </si>
  <si>
    <t>Drive to CEN carpool for poppy field picnic event, h  ed out awards, returned with carpool from 3:15p-6:15p (30m)</t>
  </si>
  <si>
    <t>EA instructions, putting out efficency study signs,    greeting patrons/answering questions</t>
  </si>
  <si>
    <t>efficency study signs,    greeting patrons/answering questions</t>
  </si>
  <si>
    <t>efficiency analysis study    prepare daily schedule</t>
  </si>
  <si>
    <t>email to branch staff planning the shelvers time off,    about program tomorrow-phoned supervisor BRS, also worked on branch outst  ing holds list</t>
  </si>
  <si>
    <t>emails out to link + libraries, processed payment for damaged materials,    shipped out items.</t>
  </si>
  <si>
    <t>E-Reader    overdrive</t>
  </si>
  <si>
    <t>event, h  ed out awards, returned with carpool from 3:15p-6:15p (30m)</t>
  </si>
  <si>
    <t>Facebook photo album,    DVD's CD's. Helped girl with her research project using kids search)</t>
  </si>
  <si>
    <t>field picnic event, h  ed out awards, returned with carpool from 3:15p-6:15p (30m)</t>
  </si>
  <si>
    <t>for damaged materials,    shipped out items.</t>
  </si>
  <si>
    <t>for efficiency analysis study    prepare daily schedule</t>
  </si>
  <si>
    <t>for outgoing bins,    2 requested Link+ items were not available so I cancelled holds on them</t>
  </si>
  <si>
    <t>for poppy field picnic event, h  ed out awards, returned with carpool from 3:15p-6:15p (30m)</t>
  </si>
  <si>
    <t>for request, placed holds, sent emails out to link + libraries, processed payment for damaged materials,    shipped out items.</t>
  </si>
  <si>
    <t>for staff,    coding off desk log</t>
  </si>
  <si>
    <t xml:space="preserve">Forms (10m),   </t>
  </si>
  <si>
    <t xml:space="preserve">Gathering   </t>
  </si>
  <si>
    <t>Gathering    collecting</t>
  </si>
  <si>
    <t>Gathering    collecting attendance</t>
  </si>
  <si>
    <t>Gathering    collecting attendance from</t>
  </si>
  <si>
    <t>Gathering    collecting attendance from prog.'s-mtg.</t>
  </si>
  <si>
    <t>Gathering    collecting attendance from prog.'s-mtg. room</t>
  </si>
  <si>
    <t>Gathering    collecting attendance from prog.'s-mtg. room stats</t>
  </si>
  <si>
    <t>Gathering    collecting attendance from prog.'s-mtg. room stats volunteer</t>
  </si>
  <si>
    <t>group of 120 students    30 adults</t>
  </si>
  <si>
    <t>h  ed out awards, returned with carpool from 3:15p-6:15p (30m)</t>
  </si>
  <si>
    <t>helped another patron w/ self checkout,    received a donation (30m)</t>
  </si>
  <si>
    <t>Hill on E-Reader    overdrive</t>
  </si>
  <si>
    <t>holds, sent emails out to link + libraries, processed payment for damaged materials,    shipped out items.</t>
  </si>
  <si>
    <t>in, pick-up litter    stray books,    cleaned comp. labs (30m)</t>
  </si>
  <si>
    <t>instructions, putting out efficency study signs,    greeting patrons/answering questions</t>
  </si>
  <si>
    <t>labels for outgoing bins,    2 requested Link+ items were not available so I cancelled holds on them</t>
  </si>
  <si>
    <t>libraries, processed payment for damaged materials,    shipped out items.</t>
  </si>
  <si>
    <t>link + libraries, processed payment for damaged materials,    shipped out items.</t>
  </si>
  <si>
    <t>litter    stray books,    cleaned comp. labs (30m)</t>
  </si>
  <si>
    <t xml:space="preserve">Locate books/Readers advisor,   </t>
  </si>
  <si>
    <t>Locate books/Readers advisor,    assisted</t>
  </si>
  <si>
    <t>Locate books/Readers advisor,    assisted w/</t>
  </si>
  <si>
    <t>Locate books/Readers advisor,    assisted w/ comp.</t>
  </si>
  <si>
    <t>log on to computers, create Facebook photo album,    DVD's CD's. Helped girl with her research project using kids search)</t>
  </si>
  <si>
    <t>lost    found</t>
  </si>
  <si>
    <t xml:space="preserve">magazines,    took a   </t>
  </si>
  <si>
    <t>Maintenance    planning    scheduling    processing (Misc.)</t>
  </si>
  <si>
    <t>materials,    shipped out items.</t>
  </si>
  <si>
    <t>materials, checked World share for request, placed holds, sent emails out to link + libraries, processed payment for damaged materials,    shipped out items.</t>
  </si>
  <si>
    <t>Matt Hill on E-Reader    overdrive</t>
  </si>
  <si>
    <t xml:space="preserve">Note for staff,   </t>
  </si>
  <si>
    <t>Note for staff,    coding</t>
  </si>
  <si>
    <t>Note for staff,    coding off</t>
  </si>
  <si>
    <t>Note for staff,    coding off desk</t>
  </si>
  <si>
    <t>of 120 students    30 adults</t>
  </si>
  <si>
    <t>off,    about program tomorrow-phoned supervisor BRS, also worked on branch outst  ing holds list</t>
  </si>
  <si>
    <t>on branch outst  ing holds list</t>
  </si>
  <si>
    <t>on E-Reader    overdrive</t>
  </si>
  <si>
    <t>on to computers, create Facebook photo album,    DVD's CD's. Helped girl with her research project using kids search)</t>
  </si>
  <si>
    <t>out efficency study signs,    greeting patrons/answering questions</t>
  </si>
  <si>
    <t>out to link + libraries, processed payment for damaged materials,    shipped out items.</t>
  </si>
  <si>
    <t>outgoing bins,    2 requested Link+ items were not available so I cancelled holds on them</t>
  </si>
  <si>
    <t>outst  ing holds list</t>
  </si>
  <si>
    <t xml:space="preserve">Patrol   </t>
  </si>
  <si>
    <t>Patrol    straightening,</t>
  </si>
  <si>
    <t>patron Print, log on to computers, create Facebook photo album,    DVD's CD's. Helped girl with her research project using kids search)</t>
  </si>
  <si>
    <t>patron w/ self checkout,    received a donation (30m)</t>
  </si>
  <si>
    <t>patrons w/ printing, assisted an additional two w/ comp., helped another patron w/ self checkout,    received a donation (30m)</t>
  </si>
  <si>
    <t>payment for damaged materials,    shipped out items.</t>
  </si>
  <si>
    <t>photo album,    DVD's CD's. Helped girl with her research project using kids search)</t>
  </si>
  <si>
    <t>pick-up litter    stray books,    cleaned comp. labs (30m)</t>
  </si>
  <si>
    <t>picnic event, h  ed out awards, returned with carpool from 3:15p-6:15p (30m)</t>
  </si>
  <si>
    <t>placed holds, sent emails out to link + libraries, processed payment for damaged materials,    shipped out items.</t>
  </si>
  <si>
    <t>planning    scheduling    processing (Misc.)</t>
  </si>
  <si>
    <t>planning the shelvers time off,    about program tomorrow-phoned supervisor BRS, also worked on branch outst  ing holds list</t>
  </si>
  <si>
    <t>poppy field picnic event, h  ed out awards, returned with carpool from 3:15p-6:15p (30m)</t>
  </si>
  <si>
    <t>Prep,    scanned documents</t>
  </si>
  <si>
    <t>Print, log on to computers, create Facebook photo album,    DVD's CD's. Helped girl with her research project using kids search)</t>
  </si>
  <si>
    <t xml:space="preserve">Printing labels for outgoing bins,   </t>
  </si>
  <si>
    <t>Printing labels for outgoing bins,    2</t>
  </si>
  <si>
    <t>Printing labels for outgoing bins,    2 requested</t>
  </si>
  <si>
    <t>Printing labels for outgoing bins,    2 requested Link+</t>
  </si>
  <si>
    <t>Printing labels for outgoing bins,    2 requested Link+ items</t>
  </si>
  <si>
    <t>Printing labels for outgoing bins,    2 requested Link+ items were</t>
  </si>
  <si>
    <t>Printing labels for outgoing bins,    2 requested Link+ items were not</t>
  </si>
  <si>
    <t>Printing labels for outgoing bins,    2 requested Link+ items were not available</t>
  </si>
  <si>
    <t>Printing labels for outgoing bins,    2 requested Link+ items were not available so</t>
  </si>
  <si>
    <t>Printing labels for outgoing bins,    2 requested Link+ items were not available so I</t>
  </si>
  <si>
    <t>Printing labels for outgoing bins,    2 requested Link+ items were not available so I cancelled</t>
  </si>
  <si>
    <t>Printing labels for outgoing bins,    2 requested Link+ items were not available so I cancelled holds</t>
  </si>
  <si>
    <t>Printing labels for outgoing bins,    2 requested Link+ items were not available so I cancelled holds on</t>
  </si>
  <si>
    <t>printing, assisted an additional two w/ comp., helped another patron w/ self checkout,    received a donation (30m)</t>
  </si>
  <si>
    <t>processed payment for damaged materials,    shipped out items.</t>
  </si>
  <si>
    <t>program tomorrow-phoned supervisor BRS, also worked on branch outst  ing holds list</t>
  </si>
  <si>
    <t xml:space="preserve">Pull weeds   </t>
  </si>
  <si>
    <t>Pull weeds    order</t>
  </si>
  <si>
    <t>Pull weeds    order more</t>
  </si>
  <si>
    <t>Pull weeds    order more artist</t>
  </si>
  <si>
    <t>Push chairs in, pick-up litter    stray books,    cleaned comp.</t>
  </si>
  <si>
    <t>Push chairs in, pick-up litter    stray books,    cleaned comp. labs (30m)</t>
  </si>
  <si>
    <t>putting out efficency study signs,    greeting patrons/answering questions</t>
  </si>
  <si>
    <t>request, placed holds, sent emails out to link + libraries, processed payment for damaged materials,    shipped out items.</t>
  </si>
  <si>
    <t>returned materials, checked World share for request, placed holds, sent emails out to link + libraries, processed payment for damaged materials,    shipped out items.</t>
  </si>
  <si>
    <t xml:space="preserve">Roam/ Push chairs in, pick-up litter   </t>
  </si>
  <si>
    <t>Roam/ Push chairs in, pick-up litter    stray</t>
  </si>
  <si>
    <t>Roam/ Push chairs in, pick-up litter    stray books,</t>
  </si>
  <si>
    <t xml:space="preserve">Roam/ Push chairs in, pick-up litter    stray books,   </t>
  </si>
  <si>
    <t>Roam/ Push chairs in, pick-up litter    stray books,    cleaned</t>
  </si>
  <si>
    <t>Roam/ Push chairs in, pick-up litter    stray books,    cleaned comp.</t>
  </si>
  <si>
    <t>Roam/ Push chairs in, pick-up litter    stray books,    cleaned comp. labs</t>
  </si>
  <si>
    <t>Roam/ Push chairs in, pick-up litter    stray books,    cleaned comp. labs (30m),</t>
  </si>
  <si>
    <t xml:space="preserve">Roam/ Push chairs in, pick-up litter    stray books,    cleaned comp. labs (30m),   </t>
  </si>
  <si>
    <t>Roam/ Push chairs in, pick-up litter    stray books,    cleaned comp. labs (30m),    filling</t>
  </si>
  <si>
    <t>Roam/ Push chairs in, pick-up litter    stray books,    cleaned comp. labs (30m),    filling in</t>
  </si>
  <si>
    <t>Roam/ Push chairs in, pick-up litter    stray books,    cleaned comp. labs (30m),    filling in Efficiency</t>
  </si>
  <si>
    <t>Roam/ Push chairs in, pick-up litter    stray books,    cleaned comp. labs (30m),    filling in Efficiency Analysis</t>
  </si>
  <si>
    <t>Roam/ Push chairs in, pick-up litter    stray books,    cleaned comp. labs (30m),    filling in Efficiency Analysis study</t>
  </si>
  <si>
    <t>Roam/ Push chairs in, pick-up litter    stray books,    cleaned comp. labs (30m),    filling in Efficiency Analysis study forms</t>
  </si>
  <si>
    <t>Roam/ Push chairs in, pick-up litter    stray books,    cleaned comp. labs (30m),    filling in Efficiency Analysis study forms w/data</t>
  </si>
  <si>
    <t xml:space="preserve">Schedule,   </t>
  </si>
  <si>
    <t>scheduling    processing (Misc.)</t>
  </si>
  <si>
    <t>self checkout,    received a donation (30m)</t>
  </si>
  <si>
    <t>sent emails out to link + libraries, processed payment for damaged materials,    shipped out items.</t>
  </si>
  <si>
    <t>set up for efficiency analysis study    prepare daily schedule</t>
  </si>
  <si>
    <t xml:space="preserve">Several meetings one-on-one w/staff, Denise,   </t>
  </si>
  <si>
    <t>Several meetings one-on-one w/staff, Denise,    Joanne</t>
  </si>
  <si>
    <t>Several meetings one-on-one w/staff, Denise,    Joanne ect..(30m),</t>
  </si>
  <si>
    <t>share for request, placed holds, sent emails out to link + libraries, processed payment for damaged materials,    shipped out items.</t>
  </si>
  <si>
    <t>shelvers time off,    about program tomorrow-phoned supervisor BRS, also worked on branch outst  ing holds list</t>
  </si>
  <si>
    <t xml:space="preserve">Showing Nate evanced events/room reservations   </t>
  </si>
  <si>
    <t>Showing Nate evanced events/room reservations    branch</t>
  </si>
  <si>
    <t>Showing Nate evanced events/room reservations    branch calendar</t>
  </si>
  <si>
    <t>Showing Nate evanced events/room reservations    branch calendar common</t>
  </si>
  <si>
    <t>Showing Nate evanced events/room reservations    branch calendar common pg.</t>
  </si>
  <si>
    <t>Showing Nate evanced events/room reservations    branch calendar common pg. templets</t>
  </si>
  <si>
    <t>Showing Nate evanced events/room reservations    branch calendar common pg. templets (shadowing</t>
  </si>
  <si>
    <t>Showing Nate evanced events/room reservations    branch calendar common pg. templets (shadowing from</t>
  </si>
  <si>
    <t>Showing Nate evanced events/room reservations    branch calendar common pg. templets (shadowing from COO),</t>
  </si>
  <si>
    <t xml:space="preserve">Sierra Test,   </t>
  </si>
  <si>
    <t>signs,    greeting patrons/answering questions</t>
  </si>
  <si>
    <t xml:space="preserve">Sort carts when bookdrop slows down (10),   </t>
  </si>
  <si>
    <t xml:space="preserve">Sort,   </t>
  </si>
  <si>
    <t>Sort,    took</t>
  </si>
  <si>
    <t>Sort,    took a</t>
  </si>
  <si>
    <t xml:space="preserve">Sorting (5m),   </t>
  </si>
  <si>
    <t>Sorting (5m),    performance</t>
  </si>
  <si>
    <t>Sorting (5m),    performance evaluation</t>
  </si>
  <si>
    <t xml:space="preserve">Special Project,   </t>
  </si>
  <si>
    <t>staff planning the shelvers time off,    about program tomorrow-phoned supervisor BRS, also worked on branch outst  ing holds list</t>
  </si>
  <si>
    <t>staff,    coding off desk log</t>
  </si>
  <si>
    <t xml:space="preserve">Stats,   </t>
  </si>
  <si>
    <t>Stats,    took</t>
  </si>
  <si>
    <t>Stats,    took a</t>
  </si>
  <si>
    <t>Stay    Play</t>
  </si>
  <si>
    <t>stray books,    cleaned comp. labs (30m)</t>
  </si>
  <si>
    <t>students    30 adults</t>
  </si>
  <si>
    <t>study    prepare daily schedule</t>
  </si>
  <si>
    <t>study signs,    greeting patrons/answering questions</t>
  </si>
  <si>
    <t>supervisor BRS, also worked on branch outst  ing holds list</t>
  </si>
  <si>
    <t xml:space="preserve">Sweep,   </t>
  </si>
  <si>
    <t>Sweep,    took</t>
  </si>
  <si>
    <t>Sweep,    took a</t>
  </si>
  <si>
    <t xml:space="preserve">Test,   </t>
  </si>
  <si>
    <t>the shelvers time off,    about program tomorrow-phoned supervisor BRS, also worked on branch outst  ing holds list</t>
  </si>
  <si>
    <t>time off,    about program tomorrow-phoned supervisor BRS, also worked on branch outst  ing holds list</t>
  </si>
  <si>
    <t>to branch staff planning the shelvers time off,    about program tomorrow-phoned supervisor BRS, also worked on branch outst  ing holds list</t>
  </si>
  <si>
    <t>to CEN carpool for poppy field picnic event, h  ed out awards, returned with carpool from 3:15p-6:15p (30m)</t>
  </si>
  <si>
    <t>to computers, create Facebook photo album,    DVD's CD's. Helped girl with her research project using kids search)</t>
  </si>
  <si>
    <t>to link + libraries, processed payment for damaged materials,    shipped out items.</t>
  </si>
  <si>
    <t>tomorrow-phoned supervisor BRS, also worked on branch outst  ing holds list</t>
  </si>
  <si>
    <t>Tour group of 120 students    30 adults</t>
  </si>
  <si>
    <t xml:space="preserve">Train   </t>
  </si>
  <si>
    <t>Train    set</t>
  </si>
  <si>
    <t>Train    set up</t>
  </si>
  <si>
    <t>Train    set up for</t>
  </si>
  <si>
    <t>Train    set up for efficiency</t>
  </si>
  <si>
    <t>Train    set up for efficiency analysis</t>
  </si>
  <si>
    <t>Train    set up for efficiency analysis study</t>
  </si>
  <si>
    <t xml:space="preserve">Train    set up for efficiency analysis study   </t>
  </si>
  <si>
    <t>Train    set up for efficiency analysis study    prepare</t>
  </si>
  <si>
    <t>Train    set up for efficiency analysis study    prepare daily</t>
  </si>
  <si>
    <t xml:space="preserve">Trained with Matt Hill on E-Reader   </t>
  </si>
  <si>
    <t xml:space="preserve">Training on counts   </t>
  </si>
  <si>
    <t>Training on counts    forms</t>
  </si>
  <si>
    <t>Training on counts    forms (30m),</t>
  </si>
  <si>
    <t xml:space="preserve">Twitter,   </t>
  </si>
  <si>
    <t>two patrons w/ printing, assisted an additional two w/ comp., helped another patron w/ self checkout,    received a donation (30m)</t>
  </si>
  <si>
    <t>two w/ comp., helped another patron w/ self checkout,    received a donation (30m)</t>
  </si>
  <si>
    <t xml:space="preserve">Typing email to branch staff planning the shelvers time off,   </t>
  </si>
  <si>
    <t>Typing email to branch staff planning the shelvers time off,    about</t>
  </si>
  <si>
    <t>Typing email to branch staff planning the shelvers time off,    about program</t>
  </si>
  <si>
    <t>Typing email to branch staff planning the shelvers time off,    about program tomorrow-phoned</t>
  </si>
  <si>
    <t>Typing email to branch staff planning the shelvers time off,    about program tomorrow-phoned supervisor</t>
  </si>
  <si>
    <t>Typing email to branch staff planning the shelvers time off,    about program tomorrow-phoned supervisor BRS,</t>
  </si>
  <si>
    <t>Typing email to branch staff planning the shelvers time off,    about program tomorrow-phoned supervisor BRS, also</t>
  </si>
  <si>
    <t>Typing email to branch staff planning the shelvers time off,    about program tomorrow-phoned supervisor BRS, also worked</t>
  </si>
  <si>
    <t>Typing email to branch staff planning the shelvers time off,    about program tomorrow-phoned supervisor BRS, also worked on</t>
  </si>
  <si>
    <t>Typing email to branch staff planning the shelvers time off,    about program tomorrow-phoned supervisor BRS, also worked on branch</t>
  </si>
  <si>
    <t>Typing email to branch staff planning the shelvers time off,    about program tomorrow-phoned supervisor BRS, also worked on branch outst  ing</t>
  </si>
  <si>
    <t>Typing email to branch staff planning the shelvers time off,    about program tomorrow-phoned supervisor BRS, also worked on branch outst  ing holds</t>
  </si>
  <si>
    <t>up    closing</t>
  </si>
  <si>
    <t>up for efficiency analysis study    prepare daily schedule</t>
  </si>
  <si>
    <t>w/ comp., helped another patron w/ self checkout,    received a donation (30m)</t>
  </si>
  <si>
    <t>w/ printing, assisted an additional two w/ comp., helped another patron w/ self checkout,    received a donation (30m)</t>
  </si>
  <si>
    <t>w/ self checkout,    received a donation (30m)</t>
  </si>
  <si>
    <t>weeds    order more artist books</t>
  </si>
  <si>
    <t>with Matt Hill on E-Reader    overdrive</t>
  </si>
  <si>
    <t>worked on branch outst  ing holds list</t>
  </si>
  <si>
    <t>World share for request, placed holds, sent emails out to link + libraries, processed payment for damaged materials,    shipped out items.</t>
  </si>
  <si>
    <t>(shadowing from COO), SPL   tutorial Reservations/ evanced</t>
  </si>
  <si>
    <t xml:space="preserve">   ARD</t>
  </si>
  <si>
    <t xml:space="preserve">  City Management Academy</t>
  </si>
  <si>
    <t>6-9PM Training   City</t>
  </si>
  <si>
    <t>6-9PM Training   City Management</t>
  </si>
  <si>
    <t xml:space="preserve">   branch calendar common pg. templets (shadowing from COO), SPL   tutorial Reservations/ evanced</t>
  </si>
  <si>
    <t>Biz training    ARD</t>
  </si>
  <si>
    <t>branch calendar common pg. templets (shadowing from COO), SPL   tutorial Reservations/ evanced</t>
  </si>
  <si>
    <t>calendar common pg. templets (shadowing from COO), SPL   tutorial Reservations/ evanced</t>
  </si>
  <si>
    <t>common pg. templets (shadowing from COO), SPL   tutorial Reservations/ evanced</t>
  </si>
  <si>
    <t>COO), SPL   tutorial Reservations/ evanced</t>
  </si>
  <si>
    <t>evanced events/room reservations    branch calendar common pg. templets (shadowing from COO), SPL   tutorial Reservations/ evanced</t>
  </si>
  <si>
    <t>events/room reservations    branch calendar common pg. templets (shadowing from COO), SPL   tutorial Reservations/ evanced</t>
  </si>
  <si>
    <t>from COO), SPL   tutorial Reservations/ evanced</t>
  </si>
  <si>
    <t>Nate evanced events/room reservations    branch calendar common pg. templets (shadowing from COO), SPL   tutorial Reservations/ evanced</t>
  </si>
  <si>
    <t>pg. templets (shadowing from COO), SPL   tutorial Reservations/ evanced</t>
  </si>
  <si>
    <t>reservations    branch calendar common pg. templets (shadowing from COO), SPL   tutorial Reservations/ evanced</t>
  </si>
  <si>
    <t xml:space="preserve">Shelved 5 rows (150 items) of holds, SPL  </t>
  </si>
  <si>
    <t>Shelved 5 rows (150 items) of holds, SPL   tutorial</t>
  </si>
  <si>
    <t xml:space="preserve">Showing Nate evanced events/room reservations    branch calendar common pg. templets (shadowing from COO), SPL  </t>
  </si>
  <si>
    <t>Showing Nate evanced events/room reservations    branch calendar common pg. templets (shadowing from COO), SPL   tutorial</t>
  </si>
  <si>
    <t>Showing Nate evanced events/room reservations    branch calendar common pg. templets (shadowing from COO), SPL   tutorial Reservations/</t>
  </si>
  <si>
    <t>SPL   tutorial Reservations/ evanced</t>
  </si>
  <si>
    <t>templets (shadowing from COO), SPL   tutorial Reservations/ evanced</t>
  </si>
  <si>
    <t>training    ARD</t>
  </si>
  <si>
    <t>Training   City Management Academy</t>
  </si>
  <si>
    <t xml:space="preserve">   day selection for April</t>
  </si>
  <si>
    <t xml:space="preserve">   room</t>
  </si>
  <si>
    <t xml:space="preserve">  ing down tables etc.. Making rm. Safe for moms club group</t>
  </si>
  <si>
    <t xml:space="preserve">sweep and    </t>
  </si>
  <si>
    <t xml:space="preserve">     Reference</t>
  </si>
  <si>
    <t xml:space="preserve">    Newspapers</t>
  </si>
  <si>
    <t>1st floor Patron count  Sweep</t>
  </si>
  <si>
    <t xml:space="preserve">Accept  Load approx. 3 dozen donations </t>
  </si>
  <si>
    <t>Assist w   Friends books operation</t>
  </si>
  <si>
    <t xml:space="preserve">Assisted w   cleaning up after Kids Craft prog. </t>
  </si>
  <si>
    <t>Branch inspections  Surfs</t>
  </si>
  <si>
    <t xml:space="preserve">Cash print mgmt.   Volunteer coord. </t>
  </si>
  <si>
    <t>Checked phone for messages  checked email</t>
  </si>
  <si>
    <t xml:space="preserve">Checking shelves w  New books and removing "New" stickers if the books are no longer currently new </t>
  </si>
  <si>
    <t>Clean desk  Update logs</t>
  </si>
  <si>
    <t xml:space="preserve">Clean kids area   displays and changed flyers </t>
  </si>
  <si>
    <t>Clean   organize desk</t>
  </si>
  <si>
    <t>Cleaned sink  stove area</t>
  </si>
  <si>
    <t>Cleaning  Sweep</t>
  </si>
  <si>
    <t>Completing notes on prob. w   employee</t>
  </si>
  <si>
    <t xml:space="preserve">Confirm w   Denise and Lois </t>
  </si>
  <si>
    <t>Customer activity survey completion  review</t>
  </si>
  <si>
    <t>Drove  Return to ELK</t>
  </si>
  <si>
    <t>Evance Eden  schedules</t>
  </si>
  <si>
    <t>FAC issues  reporting</t>
  </si>
  <si>
    <t>Facilities  Facsurf</t>
  </si>
  <si>
    <t>Filing   cleanup and working w   volunteer</t>
  </si>
  <si>
    <t>Finish Patron count  Sweep</t>
  </si>
  <si>
    <t xml:space="preserve">Had a long convo. w   Lilja re: staff concerns </t>
  </si>
  <si>
    <t xml:space="preserve">Help patron w   app. For card </t>
  </si>
  <si>
    <t xml:space="preserve">Inviting friends   Volunteers appriciation   </t>
  </si>
  <si>
    <t xml:space="preserve">IPad  talk with volunteer </t>
  </si>
  <si>
    <t>Learning how to perform a Patron Count  Sweep</t>
  </si>
  <si>
    <t>Lost  Found for patron</t>
  </si>
  <si>
    <t>Making desk schedules for next week   closing procedures for branch</t>
  </si>
  <si>
    <t>Markd grubby  old items withdrawn or sent them to CSD.</t>
  </si>
  <si>
    <t>Meeting w   Mary Mijures</t>
  </si>
  <si>
    <t>On call librarian  assisted Andy with legal forms</t>
  </si>
  <si>
    <t xml:space="preserve">On call librarian  greeting patrons </t>
  </si>
  <si>
    <t>On call librarian  print and reform resume</t>
  </si>
  <si>
    <t xml:space="preserve">On call  Greet patrons </t>
  </si>
  <si>
    <t xml:space="preserve">On call  roam reference </t>
  </si>
  <si>
    <t>On desk  shelved 100 holds</t>
  </si>
  <si>
    <t>Opening counts  Greeting patrons</t>
  </si>
  <si>
    <t>Ordering supplies  distributing ect...</t>
  </si>
  <si>
    <t>Patron count   sweep</t>
  </si>
  <si>
    <t xml:space="preserve">Patron count   Sweep and did stats </t>
  </si>
  <si>
    <t>Patron count  Sweep</t>
  </si>
  <si>
    <t>Patron Count  Sweep</t>
  </si>
  <si>
    <t>Patron count  Sweep 2nd floor</t>
  </si>
  <si>
    <t>Patron count  Sweeps</t>
  </si>
  <si>
    <t>Patron Counts   Sweeps</t>
  </si>
  <si>
    <t>Patron counts  Sweep</t>
  </si>
  <si>
    <t>Patron Counts  Sweeps</t>
  </si>
  <si>
    <t>Patron counts  sweeps</t>
  </si>
  <si>
    <t>Patron counts  Sweeps</t>
  </si>
  <si>
    <t xml:space="preserve">Phone call w   CHS </t>
  </si>
  <si>
    <t>Phone call  Staff comunication</t>
  </si>
  <si>
    <t>Phone convo. w  BRS</t>
  </si>
  <si>
    <t>Phone  FIN</t>
  </si>
  <si>
    <t xml:space="preserve">Priority delete items  send CSD shelf read </t>
  </si>
  <si>
    <t xml:space="preserve">Recording newspapers   updating records </t>
  </si>
  <si>
    <t>Reference question w   patron</t>
  </si>
  <si>
    <t>Refill print station  print notices</t>
  </si>
  <si>
    <t xml:space="preserve">Replacing full carts at check-in station w   empty ones </t>
  </si>
  <si>
    <t xml:space="preserve">Roam   customer service </t>
  </si>
  <si>
    <t>Roam  Crowd control</t>
  </si>
  <si>
    <t>Room request  reservation maintenance system 7 pending request denied.</t>
  </si>
  <si>
    <t>Room set up for movie  work with custodian</t>
  </si>
  <si>
    <t xml:space="preserve">Run  clear hold shelf </t>
  </si>
  <si>
    <t xml:space="preserve">Shifting   moving furniture </t>
  </si>
  <si>
    <t xml:space="preserve">Spoke w   Janet W. re: Autism prog. </t>
  </si>
  <si>
    <t>Staff   friends issues</t>
  </si>
  <si>
    <t>Staff  Volunteer issues</t>
  </si>
  <si>
    <t xml:space="preserve">Stats   Donations </t>
  </si>
  <si>
    <t xml:space="preserve">Straighten shelves   books to carts </t>
  </si>
  <si>
    <t xml:space="preserve">Straighten  Order picture books and Spanish picture books </t>
  </si>
  <si>
    <t>Straightening up  cleaning</t>
  </si>
  <si>
    <t>Sweeps  Passes</t>
  </si>
  <si>
    <t>Tech assistance w   copy and pasting a document</t>
  </si>
  <si>
    <t xml:space="preserve">Teen volunteer statistics   new stats </t>
  </si>
  <si>
    <t>unpacking  repacking outreach bag</t>
  </si>
  <si>
    <t>Volunteer Coordination   answering staff question</t>
  </si>
  <si>
    <t>Volunteer coordination   Training staff on V2</t>
  </si>
  <si>
    <t>Walk library w   Lois</t>
  </si>
  <si>
    <t>Working w   FAI staff</t>
  </si>
  <si>
    <t>Working w   teen volunteers</t>
  </si>
  <si>
    <t xml:space="preserve">   time crowd control   and sorted 85 books on carts </t>
  </si>
  <si>
    <t xml:space="preserve">          and did Clock changing</t>
  </si>
  <si>
    <t xml:space="preserve">     add attendance for law day outreach   Timesheets with interpretations   contact script   performance review </t>
  </si>
  <si>
    <t xml:space="preserve">     added items to list   and rearranged lost and found </t>
  </si>
  <si>
    <t xml:space="preserve">     and calculated last hrs.</t>
  </si>
  <si>
    <t xml:space="preserve">     and cleaned up program prep.</t>
  </si>
  <si>
    <t xml:space="preserve">     and contacted  Oriented and planed with new volunteer</t>
  </si>
  <si>
    <t xml:space="preserve">     and did a Patron sweep</t>
  </si>
  <si>
    <t xml:space="preserve">     and dropped flyer off DPH historical society</t>
  </si>
  <si>
    <t xml:space="preserve">     and EA people counting </t>
  </si>
  <si>
    <t xml:space="preserve">     and Filled in at MCK for supervisor at desk</t>
  </si>
  <si>
    <t xml:space="preserve">     and notes with Thom</t>
  </si>
  <si>
    <t xml:space="preserve">     and preformed a patron count </t>
  </si>
  <si>
    <t xml:space="preserve">     and preformed patron count</t>
  </si>
  <si>
    <t xml:space="preserve">     and Research for CHS anvi.</t>
  </si>
  <si>
    <t xml:space="preserve">     and Schedual</t>
  </si>
  <si>
    <t xml:space="preserve">     and took a   </t>
  </si>
  <si>
    <t xml:space="preserve">     and took phone call </t>
  </si>
  <si>
    <t xml:space="preserve">     and train a shelver on efficiency analysis </t>
  </si>
  <si>
    <t xml:space="preserve">     answering phones   and looked for lost child </t>
  </si>
  <si>
    <t xml:space="preserve">     check shelver work   and organize fill in assignment logs </t>
  </si>
  <si>
    <t xml:space="preserve">     Complete paperwork for new hire Bruce   contact email   Cancel outstanding holds   Updated displays in KP</t>
  </si>
  <si>
    <t xml:space="preserve">     Counting in-library use people   phone call about library before-hours use and subsequent call to Carolyn to solve issue   and covered desk so Tina could train someone on count week </t>
  </si>
  <si>
    <t xml:space="preserve">     encoding item </t>
  </si>
  <si>
    <t xml:space="preserve">     filling in efficiency analysis sheet   clean up desk   filing   recharged camera battery   made to do list   took a      and filled out form 700</t>
  </si>
  <si>
    <t xml:space="preserve">     filling in efficiency analysis sheet   clean up desk   filing   recharged camera battery   made to do list   Volunteer match database   clean-up   removing duplicates changing " Active" to "Inactive"- short term to save SPL money   approve a Surf   PTO request </t>
  </si>
  <si>
    <t xml:space="preserve">     Filling out efficiency paperwork   and doing sort  repairs</t>
  </si>
  <si>
    <t xml:space="preserve">     had one phone call   and story time    </t>
  </si>
  <si>
    <t xml:space="preserve">     In library use Count   Volunteer mgmt.</t>
  </si>
  <si>
    <t xml:space="preserve">     Laptops at IT        making rounds on floors   Phone call   filling in for check-in   and Tour group of 120 students and 30 adults </t>
  </si>
  <si>
    <t xml:space="preserve">     meeting scheduling   completing time sheet   FACSURF </t>
  </si>
  <si>
    <t xml:space="preserve">     Patron Count   and refresh book cart behind front desk </t>
  </si>
  <si>
    <t xml:space="preserve">     patron suspension   and issued a patron an account </t>
  </si>
  <si>
    <t xml:space="preserve">     Phone   Invoicing   Call back   Contact   Dealt with patron disciplinary issue   Phone calls </t>
  </si>
  <si>
    <t xml:space="preserve">     Processed new magazines   and took a    </t>
  </si>
  <si>
    <t xml:space="preserve">     set-up express comp.   and entered volunteer stats into volunteer quared</t>
  </si>
  <si>
    <t xml:space="preserve">     sort and put away Staples orders   restocked desk w   pens and supplies   and lastly organized work station</t>
  </si>
  <si>
    <t xml:space="preserve">     Sort   and filling out summary Log forms </t>
  </si>
  <si>
    <t xml:space="preserve">     sort   pick  missing list   and was on the floor</t>
  </si>
  <si>
    <t xml:space="preserve">     study the logo   and went to bathroom</t>
  </si>
  <si>
    <t xml:space="preserve">     Sweep   Volunteer Management   and SRP Outreach Planning</t>
  </si>
  <si>
    <t xml:space="preserve">     Test   checkin   tallying up hours   and put out new Adult and kids magazines </t>
  </si>
  <si>
    <t xml:space="preserve">     wrapping up on desk work   checking up on volunteer        Complete volunteer name badge   and update daily LEA sheet </t>
  </si>
  <si>
    <t xml:space="preserve">  s   completing data for effiecncy analysis project   and volunteer project </t>
  </si>
  <si>
    <t xml:space="preserve">"Navigating FDLP.GOV" Webinar   Monthly calendar for CEN   researched   report   contacted 10   returned materials   checked World share for request   contact email   answer ereader questions   placed holds   sent emails out to link + libraries   processed payment for damaged materials   and shipped out items.   </t>
  </si>
  <si>
    <t xml:space="preserve">"Navigating FDLP.GOV" webinar   Paperwork          ing Sacroom   update tip sheet   sign up for webinar training form   Cen. lib   add to ref. agenda   Monthly calendar for CEN   contact   returned materials   checked World share for request   placed holds   sent emails out to link + libraries   processed payment for damaged materials   and shipped out items.   </t>
  </si>
  <si>
    <t>10 books to read   and alphabetizing carts</t>
  </si>
  <si>
    <t>1-2 Visit Attendance 40 students   10 adults</t>
  </si>
  <si>
    <t xml:space="preserve">3 news. processed   put them in public display   weeding 3 news.   and gave refund </t>
  </si>
  <si>
    <t>3rd floor patron count   sweep   Looking at glossary for efficiency analysis logs   time sheet   Contact email   1st and Lower Level floor sweeps   phone   class prep   Desk notes   Paperwork disciplinary documentation   3rd floor sweep</t>
  </si>
  <si>
    <t xml:space="preserve">Address repair  PC reservation   and emailed IT </t>
  </si>
  <si>
    <t>Adjust and post daily schedule   sign books help hiring paperwork   Efficiency analysis   Contact email</t>
  </si>
  <si>
    <t>Adjust Schedule   and Processed newspapers</t>
  </si>
  <si>
    <t xml:space="preserve">Answer customer questions   and assist w   finding materials on public floor while in stocks working on collection mgmt. </t>
  </si>
  <si>
    <t xml:space="preserve">Answer phone   and get item for priority hold </t>
  </si>
  <si>
    <t>Answer phone   process mail   sign for delivery</t>
  </si>
  <si>
    <t>Answered phone call   and took branch quiz</t>
  </si>
  <si>
    <t xml:space="preserve">Biz reference   Wrap up day stuff   Phone   Archive " New depository Librarian institute"- session #1   Contacting schools and organizations on outreach visits   Prepare document for cataloging   Evaluation Form </t>
  </si>
  <si>
    <t xml:space="preserve">Block out next wks. Schedules   alter todays desk schedule due to someone calling in sick </t>
  </si>
  <si>
    <t>Book Display   and worked on outstanding holds for MCK</t>
  </si>
  <si>
    <t xml:space="preserve">book recommendation   fill out forms   watered plants   straighten holds shelf </t>
  </si>
  <si>
    <t>Branch Survey   and had one on one meetings</t>
  </si>
  <si>
    <t xml:space="preserve">Bundled community bulletin board  request to post publicity   and brochures picked up from district 8   fast   gave them to Karen to post and re-order bulk announcements   and updated our homeless shelter binder </t>
  </si>
  <si>
    <t xml:space="preserve">Business Training   Flow newspapers and magazines   demo   take down of equipment    Contact   Website for Finance training on yahoo   Change status and examine   Maintenance   planning   scheduling   processing   Class prep   Link + email </t>
  </si>
  <si>
    <t>Call from Telis-patron issue: missing disk   social media quiz   and Time sheets</t>
  </si>
  <si>
    <t xml:space="preserve">Calling patron  Clean area  sweep   and   </t>
  </si>
  <si>
    <t>Cash   and clear holds</t>
  </si>
  <si>
    <t>Check email   order books for school tour</t>
  </si>
  <si>
    <t xml:space="preserve">Check in and put out new mag.   printed new labels for magazines   and took a   </t>
  </si>
  <si>
    <t xml:space="preserve">Check print mgmt.   and trained intern on completing efficiency analysis forms </t>
  </si>
  <si>
    <t>Check Saclib Goodreads.pg   Multi cultural picture books assessment   and phone call</t>
  </si>
  <si>
    <t xml:space="preserve">Check sick line   Print shelvers sign in sheet   set out   put away shelver logs   staff scheduling   Efficiency Study   Contact email </t>
  </si>
  <si>
    <t xml:space="preserve">Checking community room key   and had tech problems IT surf </t>
  </si>
  <si>
    <t>Clean hold shelf   and Twitter</t>
  </si>
  <si>
    <t>Clean up   Print Picklist   Outreach  SRP Planning</t>
  </si>
  <si>
    <t xml:space="preserve">Clean up   Volunteer Management   Outreach   SRP Planning   and took a    </t>
  </si>
  <si>
    <t>Cleaning desk   and post office run</t>
  </si>
  <si>
    <t xml:space="preserve">Collect print management   and Zoning in childrens area  </t>
  </si>
  <si>
    <t xml:space="preserve">Collection HR   and took a   </t>
  </si>
  <si>
    <t>Comp. help   and rotated new books into display</t>
  </si>
  <si>
    <t xml:space="preserve">Contact email     </t>
  </si>
  <si>
    <t>Contact email   and took     Dinner</t>
  </si>
  <si>
    <t>Contact email   Paperwork   Efficiency analysis logs   contact email   Voicemail</t>
  </si>
  <si>
    <t xml:space="preserve">Contact messages   Contact email   Reading efficiency analysis instructions </t>
  </si>
  <si>
    <t xml:space="preserve">Contact messages   Scheduling </t>
  </si>
  <si>
    <t xml:space="preserve">Contact messages   Scheduling   Schedule template update   Paperwork </t>
  </si>
  <si>
    <t xml:space="preserve">Contact   Floor sweeps   Phone calls   Call patron back W   call back answer from question        FIN- Printing stickers for LGA staff   3rd floor sweep   virtual quiz </t>
  </si>
  <si>
    <t>Corrected friends assessment sheets   and  made two new SPL badges for staff</t>
  </si>
  <si>
    <t>Count explanation   Autism awarness project   rearrange childrens area</t>
  </si>
  <si>
    <t xml:space="preserve">Count patrons @ opening for assessment   and schedules  </t>
  </si>
  <si>
    <t xml:space="preserve">Count   and   </t>
  </si>
  <si>
    <t xml:space="preserve">Count   and assisting patrons  </t>
  </si>
  <si>
    <t>Count   and cleaned workstation</t>
  </si>
  <si>
    <t>Counting opinions for MCK entries   discussed with Denise Davis about reducing footprint of circulation desk with a new bathroom entrance   Missing pieces cleaned up old items   and documented exit alarm.</t>
  </si>
  <si>
    <t xml:space="preserve">Create daily schedules for the next several days    changed staff toner cart   and took   </t>
  </si>
  <si>
    <t xml:space="preserve">Creating Sac room questions for LSA position   Research   Obituary        Trained volunteers   Printing books      and contact email </t>
  </si>
  <si>
    <t xml:space="preserve">Customer activity log   and took a   </t>
  </si>
  <si>
    <t>Customer Log   and Request Projector and screen for program   prepare for story time</t>
  </si>
  <si>
    <t xml:space="preserve">Daily scheduling   print community rm. Calendar   and dealt with missing pieces  damaged items </t>
  </si>
  <si>
    <t xml:space="preserve">Daily scheduling   sweep   and training </t>
  </si>
  <si>
    <t xml:space="preserve">Dealt with staff issue   and went to    </t>
  </si>
  <si>
    <t xml:space="preserve">Deposit   and took a   </t>
  </si>
  <si>
    <t xml:space="preserve">Desk schedules   and had a phone call with supervisor </t>
  </si>
  <si>
    <t xml:space="preserve">Did Weekly report   Paperwork  Notes   3rd floor sweep efficiency study         1st and 2nd and 3rd floor sweeps </t>
  </si>
  <si>
    <t xml:space="preserve">Display   click and tick efficiencies study   and finding new mag. processing guide </t>
  </si>
  <si>
    <t xml:space="preserve">Door Count at opening   and    </t>
  </si>
  <si>
    <t xml:space="preserve">DPH Historical Society   and took a      </t>
  </si>
  <si>
    <t>Drive to CEN  carpool for poppy field picnic event   handed out awards   returned with carpool from 3:15p-6:15p</t>
  </si>
  <si>
    <t xml:space="preserve">E-book on the spot training   read instructions   posted schedule   filling out I-9   and had phone calls  </t>
  </si>
  <si>
    <t xml:space="preserve">Efficiency agenda   and facilities issues </t>
  </si>
  <si>
    <t>Efficiency Analysis in library use count   and Float</t>
  </si>
  <si>
    <t>Efficiency Analysis   dealing with patron issue   and fixing alarm door fix</t>
  </si>
  <si>
    <t xml:space="preserve">Efficiency analysis   referenced on other paperwork   lost cards   sent email   ordered more supplies   Investigated  Subited Surf for comp. issue   and passed on some info. To security guard </t>
  </si>
  <si>
    <t xml:space="preserve">Encoding finding aid in EAD        lower level and 1st floors sweeps   Scanning documents   callback city directories than called patron with info. </t>
  </si>
  <si>
    <t>Encoding finding aid in EAD   Filling out weekly report   PTO request   Scanning documents       Biz Ref</t>
  </si>
  <si>
    <t>Evanced   and talked with SM regarding community room   book sale</t>
  </si>
  <si>
    <t xml:space="preserve">Facilities issue-door   Moving Furniture   and electrician here for surf </t>
  </si>
  <si>
    <t xml:space="preserve">Facilities issues   and   </t>
  </si>
  <si>
    <t xml:space="preserve">Fallow up task           </t>
  </si>
  <si>
    <t>Fed Ex   PTO request   processed newspapers   Counting in-library use people</t>
  </si>
  <si>
    <t xml:space="preserve">Fill out assessment form   and read staff net pg. </t>
  </si>
  <si>
    <t xml:space="preserve">Fill out Efficiency Analysis forms   Meet with volunteer re: paperwork   and took a   </t>
  </si>
  <si>
    <t>Filling in for MCK supervisor on desk   and took     dinner</t>
  </si>
  <si>
    <t xml:space="preserve">Filling out "On Desk"   and "Off Desk" logs </t>
  </si>
  <si>
    <t xml:space="preserve">Fine Sorted 29 items   and took a   </t>
  </si>
  <si>
    <t xml:space="preserve">Finishing up      Class Prep   and scanned documents </t>
  </si>
  <si>
    <t>Fixed misshelfed hold shelf   and spoke with Rio about scheduling summer reading training visit</t>
  </si>
  <si>
    <t xml:space="preserve">Fixed receipt printer   and was on desk </t>
  </si>
  <si>
    <t>Float   Floor check</t>
  </si>
  <si>
    <t>Floating   counting   and assisting to patrons</t>
  </si>
  <si>
    <t>FOL 2 Saturday volunteers   and set up 13 newspapers</t>
  </si>
  <si>
    <t xml:space="preserve">Friends boy est   and took a    </t>
  </si>
  <si>
    <t>Friends donations   deposit form   and responded to email</t>
  </si>
  <si>
    <t>Furlough   Check request form</t>
  </si>
  <si>
    <t>Furlough   Clear desk drawers</t>
  </si>
  <si>
    <t>Furlough   Sorting service desk   carts and making announcement   organize supplies</t>
  </si>
  <si>
    <t>Furlough   Sweep</t>
  </si>
  <si>
    <t>Go over "New librarians institute" webinar pages online   parting monitor   print labels   Link + emails   Phone call   contact   check voicemail        and Efficiency study trouble shooting</t>
  </si>
  <si>
    <t>Helping out with volunteer project   and answering phone calls</t>
  </si>
  <si>
    <t xml:space="preserve">Hold request   SURF submitted   and incident report filed </t>
  </si>
  <si>
    <t xml:space="preserve">Hold requests     </t>
  </si>
  <si>
    <t>Issue in ladies bathroom   Float</t>
  </si>
  <si>
    <t xml:space="preserve">Listen to FDLP webinar   Planning my day </t>
  </si>
  <si>
    <t xml:space="preserve">Listen to phone messages   print opening reports   and talked to two volunteers about efficiency analysis logs </t>
  </si>
  <si>
    <t xml:space="preserve">Locate books  Readers advisor   and assisted w   comp. </t>
  </si>
  <si>
    <t>Lock   and plan calendar with middle school</t>
  </si>
  <si>
    <t>Made Phone Call   and Volunteer to database</t>
  </si>
  <si>
    <t xml:space="preserve">Made rounds on floors   discussed display with volunteer      </t>
  </si>
  <si>
    <t xml:space="preserve">Made schedule   dealt with incident report   and went on   </t>
  </si>
  <si>
    <t>Mail returned circular issues with mail damaged letter for patrons   damaged materials</t>
  </si>
  <si>
    <t xml:space="preserve">Mail   and PTO request </t>
  </si>
  <si>
    <t>Measuring aisle   finalizing staff schedules   and emailing info. For efficiency study</t>
  </si>
  <si>
    <t>Missing  Damage list   and collecting info from volunteer</t>
  </si>
  <si>
    <t>Missing Pieces   and Mystery Item</t>
  </si>
  <si>
    <t>Monthly Safety topic   Count</t>
  </si>
  <si>
    <t>Monthly statistics   and complete data for staff forms</t>
  </si>
  <si>
    <t xml:space="preserve">Move tax forms   Clean up   PTO   Listen to FDLP webinar   Local documents for cataloging   Collect and report TELIS April statistics </t>
  </si>
  <si>
    <t xml:space="preserve">Mystery book drop items   BD mystery items   and dealt with staff issue </t>
  </si>
  <si>
    <t xml:space="preserve">Not scheduled at desk but covered Justin so that he may take a call from a teacher arranging a class visit   and spoke with a school librarian about summer reading outreach </t>
  </si>
  <si>
    <t>Note for staff   and coding off desk log</t>
  </si>
  <si>
    <t xml:space="preserve">Notes  Prep work   Phone   Scheduling   Webinar   Contacting schools and organizations on outreach visits   discussed prob. with stapler with mark and got another box of staples   Evaluation form </t>
  </si>
  <si>
    <t xml:space="preserve">Obituary search        Paperwork </t>
  </si>
  <si>
    <t xml:space="preserve">On the way to copy machine helped a patron waiting at desk w   donations   checkouts   holds   and reference questions </t>
  </si>
  <si>
    <t xml:space="preserve">Opening   Door Count   assisted security   and Project 2 meeting </t>
  </si>
  <si>
    <t>Opening and activites   and dealt with Staff  Patron issue</t>
  </si>
  <si>
    <t xml:space="preserve">Opening count   Research   Contact rail   Door count   Printing books   Door count and contact email   Travel </t>
  </si>
  <si>
    <t xml:space="preserve">Opening Patron Count  Sweep   called about book mobile   and had a meeting with COO friends member </t>
  </si>
  <si>
    <t>Openings   and RFID setup</t>
  </si>
  <si>
    <t xml:space="preserve">Ordering Supplies     </t>
  </si>
  <si>
    <t xml:space="preserve">Organize periodicals   and huddel  staff mtg. </t>
  </si>
  <si>
    <t xml:space="preserve">Outreach Planning   and Volunteer Management </t>
  </si>
  <si>
    <t xml:space="preserve">Paperwork   Notes   Cleaned desk   Take down display   Cleaning up email and staff desk +studying mind tools online for upcoming review </t>
  </si>
  <si>
    <t xml:space="preserve">Paperwork   Notes   Contact   Make floor rounds   Scanning documents   Review webpages and take virtual May quiz </t>
  </si>
  <si>
    <t xml:space="preserve">Paperwork   Notes   Job coach prob. Discussed with Cole and returned laptop to 2nd floor   catch up on efficiency logs   reference question        Restock bookmarks </t>
  </si>
  <si>
    <t xml:space="preserve">Paperwork   Notes   Local document work   spoke with supervisor   weekly report   Restock bookmark </t>
  </si>
  <si>
    <t>Paperwork   Notes   reference question   Tech. question   3rd floor sweep for efficiency analysis   1st and 2nd and 4th floor sweeps</t>
  </si>
  <si>
    <t>Patrol and straightening   and damaged list</t>
  </si>
  <si>
    <t>Patrol and straightening   Sort        and Reference</t>
  </si>
  <si>
    <t xml:space="preserve">Patrol      and straightening </t>
  </si>
  <si>
    <t xml:space="preserve">Patron count   Sweep biz reference   Client Mtg.   HR   Phone   Staff scheduling        Obituary search   3rd floor sweep  patron count   Evaluation form </t>
  </si>
  <si>
    <t xml:space="preserve">Patron Count   and took a    </t>
  </si>
  <si>
    <t xml:space="preserve">Patron Count   took a     Filling in for MCK supervisor at desk </t>
  </si>
  <si>
    <t>Patron new magazines   and ordered branch supplies from staples</t>
  </si>
  <si>
    <t xml:space="preserve">PC helped child   and    </t>
  </si>
  <si>
    <t xml:space="preserve">Perf. reviews   Class Prep   and scanned documents </t>
  </si>
  <si>
    <t xml:space="preserve">Periodical newspaper   Move tax forms   phone   Phone msg.   Schedule   PTO   Setting up efficiency analysis form   listen to FDLP webinar   Correcting log from previous day   preparing local document for cataloging </t>
  </si>
  <si>
    <t>Petty cash   Custodian   RFID</t>
  </si>
  <si>
    <t xml:space="preserve">Phone call with SPL staff   and took   </t>
  </si>
  <si>
    <t xml:space="preserve">Phone call   Noon time program announcement   Maintenance planning  schedule processing   and Tour group of 120 students and 30 adults </t>
  </si>
  <si>
    <t>Phone   and Priority</t>
  </si>
  <si>
    <t xml:space="preserve">Phone   Check request </t>
  </si>
  <si>
    <t xml:space="preserve">Phone-3 calls   and performed shelf check </t>
  </si>
  <si>
    <t xml:space="preserve">Picklist issue   and placed holds </t>
  </si>
  <si>
    <t>Placed a staples order   and CSD forms order</t>
  </si>
  <si>
    <t>Placed staples order and CSD forms order   helped on service desk   and worked on asstment paperwork</t>
  </si>
  <si>
    <t>Prepare daily schedule   help HARP setup</t>
  </si>
  <si>
    <t>Prepped and scheduled FB post for next week   Paperwork  Notes   Wrapped up   Take down display</t>
  </si>
  <si>
    <t>Printing labels for outgoing bins   and 2 requested Link+ items were not available so I cancelled holds on them</t>
  </si>
  <si>
    <t xml:space="preserve">Priority Encore   performed a patron count  Sweep   and took a   </t>
  </si>
  <si>
    <t xml:space="preserve">Priority hold   and took a   </t>
  </si>
  <si>
    <t>Priority holds   and timesheets</t>
  </si>
  <si>
    <t xml:space="preserve">Priority   and took a   </t>
  </si>
  <si>
    <t xml:space="preserve">Priority   Sorting </t>
  </si>
  <si>
    <t xml:space="preserve">Processed P.O. for H  W zone   cleaned toys   set-up assessment sheets for the rest of the week for friends book store </t>
  </si>
  <si>
    <t>PTO   Customer activity log</t>
  </si>
  <si>
    <t>PTO   Staff</t>
  </si>
  <si>
    <t xml:space="preserve">Pull weeds and order more artist books   answered phone calls from FAC </t>
  </si>
  <si>
    <t xml:space="preserve">Push chairs in   pick-up litter and stray books   and cleaned comp. labs </t>
  </si>
  <si>
    <t>Reading B&amp;T forecast   took      and resend complete priority</t>
  </si>
  <si>
    <t>Reading EA instructions   putting out efficency study signs   and greeting patrons  answering questions</t>
  </si>
  <si>
    <t>Remove old newspapers   and phone call for patron</t>
  </si>
  <si>
    <t xml:space="preserve">Replenish teen lounge displays   and revised weekly volunteer schedule </t>
  </si>
  <si>
    <t>Request Display books   staff picks placecards   &amp; display</t>
  </si>
  <si>
    <t>Rested Metting rm. Clock   and running  fixing scheduals</t>
  </si>
  <si>
    <t xml:space="preserve">Restock supplies of book marks   bus schedules   placed an order   Door count  Opening Count   unpack shipment and retrieve cart from downstairs   Contact messages   Opening count on 1st floor   Printing books and light machine maintenance    Timesheet entry </t>
  </si>
  <si>
    <t xml:space="preserve">Returned mail   and mailed library card </t>
  </si>
  <si>
    <t>Review 2 week calendar planning   and sweep   and processed 10 mag.</t>
  </si>
  <si>
    <t xml:space="preserve">Review results of sierra test with Sue   and took a   </t>
  </si>
  <si>
    <t>RFID Code   and was on the floor</t>
  </si>
  <si>
    <t xml:space="preserve">Roam   Push chairs in   pick-up litter and stray books   and cleaned comp. labs </t>
  </si>
  <si>
    <t>Rough sorting 19 items   and working w   volunteers</t>
  </si>
  <si>
    <t>Rough sorting 92 items   and pushing full carts to "ready to shelf" area</t>
  </si>
  <si>
    <t xml:space="preserve">Sam Read   and took a    </t>
  </si>
  <si>
    <t xml:space="preserve">Scanning documents   and worked on paperwork </t>
  </si>
  <si>
    <t xml:space="preserve">Scanning documents   sweep count   3rd floor sweeps   help volunteer do sweep count on lower level   and EXP </t>
  </si>
  <si>
    <t>Schedual   and staff issues  questions</t>
  </si>
  <si>
    <t>Schedual   Traing RFID</t>
  </si>
  <si>
    <t>Schedule   and was on duty at Front Desk</t>
  </si>
  <si>
    <t xml:space="preserve">Scheduling   Paperwork </t>
  </si>
  <si>
    <t xml:space="preserve">Scheduling   Print shipping labels for outgoing Link + material     </t>
  </si>
  <si>
    <t>Search for patrons lost school book   and placed holds</t>
  </si>
  <si>
    <t xml:space="preserve">Self check   Furlough   Help patron find book </t>
  </si>
  <si>
    <t xml:space="preserve">Self Ready   and emailing correspondence </t>
  </si>
  <si>
    <t xml:space="preserve">Set up assessment sheets   Organize  prioritize holds carts in workroom   and train new shelver </t>
  </si>
  <si>
    <t xml:space="preserve">Set up new shelver   and did paperwork </t>
  </si>
  <si>
    <t xml:space="preserve">Set up   staff questions   and sorting into bins and carts </t>
  </si>
  <si>
    <t>Set-up Card   teen fiction set   and reference</t>
  </si>
  <si>
    <t xml:space="preserve">shelve week task with interns   and took a   </t>
  </si>
  <si>
    <t>Sierra Test        Reset cash register after paper jam</t>
  </si>
  <si>
    <t>Sierra Test   and spoke with FRI treasurer- getting her info for volunteer log</t>
  </si>
  <si>
    <t>Sierra Test   and Timesheet</t>
  </si>
  <si>
    <t xml:space="preserve">Sort   and took a   </t>
  </si>
  <si>
    <t xml:space="preserve">Sort   and took a    </t>
  </si>
  <si>
    <t xml:space="preserve">Sort   and Volunteer management </t>
  </si>
  <si>
    <t xml:space="preserve">Sorting books   filling out forms   and assisting with picking up and closing </t>
  </si>
  <si>
    <t xml:space="preserve">Special Project   and driving back to branch </t>
  </si>
  <si>
    <t xml:space="preserve">SPL Stickers   and Zoning  </t>
  </si>
  <si>
    <t xml:space="preserve">Staff meet notes    </t>
  </si>
  <si>
    <t xml:space="preserve">Staff training on cash handling issues   and had laptop printing help   IT surf </t>
  </si>
  <si>
    <t>staffing agenda   phone call regarding free magazine distributation   and sweep</t>
  </si>
  <si>
    <t xml:space="preserve">Started teen volunteer on a task   and took a    </t>
  </si>
  <si>
    <t>Stats   Filling out efficiency analysis forms   Training with Matt Hill on E-Reader and overdrive    and H  W zone vol.</t>
  </si>
  <si>
    <t>Stats   and clear holds</t>
  </si>
  <si>
    <t xml:space="preserve">Stats   and took a    </t>
  </si>
  <si>
    <t xml:space="preserve">Stats   and took a     </t>
  </si>
  <si>
    <t>Stats   prob. In public bathroom        and worked with new shelver</t>
  </si>
  <si>
    <t>Supplied order and restocked   emailed Human Resources   and spoke to circ. Staff re: regular schedules</t>
  </si>
  <si>
    <t xml:space="preserve">Supplies   and took a   </t>
  </si>
  <si>
    <t>Sweep  Opening Count   and telis AR college info.</t>
  </si>
  <si>
    <t xml:space="preserve">Sweep   and took a   </t>
  </si>
  <si>
    <t>Sweep   and Zoning childrens area</t>
  </si>
  <si>
    <t>Sweep   open count   and staff meeting prep.</t>
  </si>
  <si>
    <t>Sweep  prioritizing holds  explaining efficiency to volunteers  &amp; give assignment</t>
  </si>
  <si>
    <t xml:space="preserve">Talk with Nathan   new COO youth services librarian </t>
  </si>
  <si>
    <t xml:space="preserve">Talk with Nathan   new COO youth services librarian     </t>
  </si>
  <si>
    <t>Talked to Lilja re: work issues   work opportunities   and transfer.</t>
  </si>
  <si>
    <t>Talking to Louis   Meeting   No description   Desk set-up comp. throughout branch including filling printers</t>
  </si>
  <si>
    <t xml:space="preserve">Talking to staff about weeding project   how to do a customer count   and ideas for branch improvement </t>
  </si>
  <si>
    <t xml:space="preserve">Tech. Help   Patron Count   and ordered supplies </t>
  </si>
  <si>
    <t>Teen Volunteer with Cir. Help   and comp. help</t>
  </si>
  <si>
    <t xml:space="preserve">Teen Volunteers- new applicants   count print management   Zoning </t>
  </si>
  <si>
    <t>Test planning   prog.  comp. assistance   and walked around helping patrons find items</t>
  </si>
  <si>
    <t xml:space="preserve">Test   and tallying up efficiency sheets </t>
  </si>
  <si>
    <t xml:space="preserve">Test   help patron with tax forms   and sweep at 1p for assessment </t>
  </si>
  <si>
    <t xml:space="preserve">Tested Wifi branch netbooks   and took a   </t>
  </si>
  <si>
    <t xml:space="preserve">Timesheet   and Perf. Mgmt. </t>
  </si>
  <si>
    <t xml:space="preserve">Timesheets   and went on   </t>
  </si>
  <si>
    <t xml:space="preserve">Timesheets   catalog   monthly lost and found   and took a     </t>
  </si>
  <si>
    <t xml:space="preserve">Took a      and cleaned out lost and found </t>
  </si>
  <si>
    <t>Took down program banner   shut down computers   and walked floor to close</t>
  </si>
  <si>
    <t>Tracked package for program    and learned how to complete a patron count  sweep</t>
  </si>
  <si>
    <t xml:space="preserve">Train and set up for efficiency analysis study and prepare daily schedule   Turn on screens </t>
  </si>
  <si>
    <t xml:space="preserve">Trained volunteer on asstment   and meat with job coach </t>
  </si>
  <si>
    <t xml:space="preserve">Training for efficiency analysis project   prepare circulation desk </t>
  </si>
  <si>
    <t xml:space="preserve">Training new shelver   patron count   sweep   and organize efficiency forms </t>
  </si>
  <si>
    <t>Training paperwork   moved furniture   newspapers   and made nametag for new employee</t>
  </si>
  <si>
    <t>Training People info. Online   and zoning adult audio books</t>
  </si>
  <si>
    <t xml:space="preserve">Trouble shoot computer monitor   and fixed draw with exposing screws @ reference desk </t>
  </si>
  <si>
    <t xml:space="preserve">Twitter   and took a    &amp; a   </t>
  </si>
  <si>
    <t xml:space="preserve">Twitter   Sweep   phone call w   SES parent regarding behavior issue   and went on   </t>
  </si>
  <si>
    <t>Typing email to branch staff planning the shelvers time off   and about program tomorrow-phoned supervisor BRS   also worked on branch outstanding holds list</t>
  </si>
  <si>
    <t>Typing email to branch staff planning the shelvers time off   and about program tomorrow-phoned supervisor BRS   also worked on branch outstanding holds list.</t>
  </si>
  <si>
    <t xml:space="preserve">Update weekly log   Research   Efficiency study logs   Phone call   returned materials   checked World share for request   placed holds   sent emails out to link + libraries   processed payment for damaged materials   and shipped out items.  </t>
  </si>
  <si>
    <t>Virtual quiz   and requested training materials for staff</t>
  </si>
  <si>
    <t xml:space="preserve">Volunteer coordination   and completed one shelf of hold items in 30min time </t>
  </si>
  <si>
    <t xml:space="preserve">Volunteer coordination-refresh new teen books   and helped with an e-book d  l </t>
  </si>
  <si>
    <t>Volunteer data entry database issue   and sweep</t>
  </si>
  <si>
    <t>Volunteer Management    and Webinar</t>
  </si>
  <si>
    <t xml:space="preserve">Volunteer management   and took a   </t>
  </si>
  <si>
    <t xml:space="preserve">Volunteer Orientation   Federal documents mtg.   Learn about Fed Documents from Gerry Ward   Research patron questions   scan   email answer   return book to scan room      </t>
  </si>
  <si>
    <t xml:space="preserve">Webinar   meeting prep for HR   Efficiency study training   Efficiency form   and took a   </t>
  </si>
  <si>
    <t xml:space="preserve">Went thru our items on our "Missing on shelf"   and database issue </t>
  </si>
  <si>
    <t xml:space="preserve">Worked on petty cash reimbursement with Suzy Holmberg and did approval   delivered items that needed attention </t>
  </si>
  <si>
    <t>Zoning adult fiction   gathered staff pictures for display  and 10 books for display</t>
  </si>
  <si>
    <t>Zoning in adult biography   and kids fiction   seeking for books on picklist not on shelf</t>
  </si>
  <si>
    <t xml:space="preserve">Zoning   and teen volunteers assign task  </t>
  </si>
  <si>
    <t>On Desk   no time recorded</t>
  </si>
  <si>
    <t xml:space="preserve">     15m     Helped patron with copier   3m     Phone call from Karen Leland re: fire extinguisher tags   3m     Volunteer name badges   5m  </t>
  </si>
  <si>
    <t xml:space="preserve">     15m     Meet w   Gerry Calderon to discuss RFID issues   15m     Patron count  sweep   20m     Ref: patron intrested in removing or responding to a negative review on yelp for his business   15m  </t>
  </si>
  <si>
    <t xml:space="preserve">     2     Find item for priority hold </t>
  </si>
  <si>
    <t xml:space="preserve">     2     Patron sweep</t>
  </si>
  <si>
    <t xml:space="preserve">   down meeting room   20m     Clean public computers area-wipe down screens   30m     and walked through library before opening   10m  </t>
  </si>
  <si>
    <t xml:space="preserve">    30m     Get feedback from teens on upcoming system-wide teen blog and shared there suggestions w   other members on the team   requested certification of completion for e-course   and submitted purchase receipt to friends for the button machine the teens raised money for   25m  </t>
  </si>
  <si>
    <t xml:space="preserve">     Contact   helped Ann with laptop   Printing books and light machine maintenance    Class prep   On desk   checkout desk     timesheets      </t>
  </si>
  <si>
    <t xml:space="preserve">     unlock patio for window cleaners   Brinks deposit pickup   check volunteer applications   2     and Clean up common rm. By putting away equipment. </t>
  </si>
  <si>
    <t xml:space="preserve"> CSD donations   2m  </t>
  </si>
  <si>
    <t xml:space="preserve">1 Shelf of holds   30 items  </t>
  </si>
  <si>
    <t xml:space="preserve">1st  2nd floor sweep  15  15m     Sorted 31 books   10m  </t>
  </si>
  <si>
    <t>2 shelves of picklist   60 items     and took a Virtual Branch Quiz</t>
  </si>
  <si>
    <t xml:space="preserve">5th grade class analysis sweep   helped kids  </t>
  </si>
  <si>
    <t xml:space="preserve">Adjust   check daily schedule and printed than posted it   talked w  Denise about remodel   subited check request   planned for the day   and learned about off desk log   had yesterday off  . </t>
  </si>
  <si>
    <t xml:space="preserve">After school floating  on desk as needed   0m     Sorted 35 items   0m  </t>
  </si>
  <si>
    <t xml:space="preserve">Answer calls   5m     pulling new books   20m     printing and cutting donations receipts   15m     and another patron with a prob.- laptop   0m  </t>
  </si>
  <si>
    <t xml:space="preserve">Answered phone   1m     Training staff   10m  </t>
  </si>
  <si>
    <t xml:space="preserve">Answered phone   backup for service desk   and helped patron look for tax forms </t>
  </si>
  <si>
    <t xml:space="preserve">Answered phone   Laura sick   and Dave late  </t>
  </si>
  <si>
    <t xml:space="preserve">Answered request for volunteer opportunities  Answered phone   and priority checks   15m  </t>
  </si>
  <si>
    <t xml:space="preserve">Answered request for volunteer opportunities  Answered phone   and priority checks   30m     Phone  priority   1m  </t>
  </si>
  <si>
    <t xml:space="preserve">Assessment log   Volunteer  </t>
  </si>
  <si>
    <t xml:space="preserve">Assist patron on the floor -technologist   3m     and waited for apt. to arrive   20m  </t>
  </si>
  <si>
    <t xml:space="preserve">Assisted 3 patrons in line at desk   2min each     and trained volunteer for self check assistance   10m  </t>
  </si>
  <si>
    <t xml:space="preserve">Assisted on circ. Desk with check-out  fines   10m     assisted @ front desk   10m  </t>
  </si>
  <si>
    <t xml:space="preserve">Assisted patron w   printer   5m     and gave a replacement card   5m  </t>
  </si>
  <si>
    <t xml:space="preserve">Assisted patron with comp.   sprint mgmt. issue  </t>
  </si>
  <si>
    <t xml:space="preserve">Assisting patron w   computer   10m     and partnership   5m  </t>
  </si>
  <si>
    <t xml:space="preserve">Assisting patron w   public internet -tech. help   10m     Scheduling assessment task   10m  </t>
  </si>
  <si>
    <t xml:space="preserve">Back up  check in also had some comp. issues   0m     Cleared hold shelf-12 items   15m  </t>
  </si>
  <si>
    <t xml:space="preserve">Back up Tech.   PC   help </t>
  </si>
  <si>
    <t>Book machine setup   logging in for Gerry  5 min     Turning on PC &amp; MAC   setting up to scan   5min     Scanning documents   5 min     Class prep   Check-in W   staff   Research   Schedules</t>
  </si>
  <si>
    <t xml:space="preserve">Branch inspection report   monthly  </t>
  </si>
  <si>
    <t xml:space="preserve">Branch laptop- plug in   hook up to Ethernet to update   leave plugged in for an hr then put away also checked and changed answering machine   done monthly  </t>
  </si>
  <si>
    <t xml:space="preserve">Branch sweep   customer activity log  </t>
  </si>
  <si>
    <t xml:space="preserve">Calculate taxes used this yr.   20m     Adult new   25m     Patron count  sweep   30m  </t>
  </si>
  <si>
    <t xml:space="preserve">Call from Job coach re: notifying apt.   0m     and call from another volunteer changing carpool plans   0m   </t>
  </si>
  <si>
    <t xml:space="preserve">Called Richard W. re: dumpster   swipe lock  </t>
  </si>
  <si>
    <t xml:space="preserve">Calling Del Paso heights about schedule   5m     and phone call from Janelle@ NHI re: challenging customer   10m  </t>
  </si>
  <si>
    <t xml:space="preserve">Change book display   10m     Patron count  Sweep   0  </t>
  </si>
  <si>
    <t xml:space="preserve">Check and print schedules   10m     and processed newspapers   10m  </t>
  </si>
  <si>
    <t>Check hold shelf for missing items- checked in and took to shelves   5m     Print mgmt. -coined tubes and counted money   took to register   20m  .</t>
  </si>
  <si>
    <t xml:space="preserve">Check the trees that were delivered   5m     Assisting customer w   computer   10m     Log   8m  </t>
  </si>
  <si>
    <t xml:space="preserve">Checked daily schedule made changes than printed and posted them   10m   Printed list and holdself   0m     Meet w   electrician   to go over what is on his to do list   5m     survey monkey about patron use of phones in library   1m     checked phone messages   2m  </t>
  </si>
  <si>
    <t xml:space="preserve">Checked for messages   10m     and printed clear holds   10m     Training staff on assessment   20m  </t>
  </si>
  <si>
    <t xml:space="preserve">Check-in and clean up machine for the night   0m     and sorted 11 books   0m  </t>
  </si>
  <si>
    <t xml:space="preserve">Check-in and put out   10m     helped at front desk   10m     had a patron tech. prob   5m     and worked on "Off Desk" log   5m  </t>
  </si>
  <si>
    <t xml:space="preserve">Check-in expired holds- 40 items   15m     rough sorted two blue bins and took them out back   10m  </t>
  </si>
  <si>
    <t xml:space="preserve">Check-in priority list   5m     and called Bee Carrier   5m  </t>
  </si>
  <si>
    <t xml:space="preserve">Checking in and clearing holds-38 items   15m  </t>
  </si>
  <si>
    <t xml:space="preserve">Checking records for unneeded info.   3 books     performed Patron count   Sweep plus stats   and staffing issues: volunteer no show so had to train other staff to do to efficiency sweeps   and did picklist  Linik+ items   15 items  </t>
  </si>
  <si>
    <t xml:space="preserve">Choose new storytime panel board and place order   30m     Put out New  Lucky Day   10m  </t>
  </si>
  <si>
    <t xml:space="preserve">Circ. Desk   5m     printer   2m     copier   3m     Drive to CEN  carpool for poppy field picnic event   handed out awards   returned with carpool from 3:15p-6:15p   30m  </t>
  </si>
  <si>
    <t xml:space="preserve">Class prep   phone   Turning on machine   setting up to print   10min     Scanning documents    5min  </t>
  </si>
  <si>
    <t xml:space="preserve">Clean books  stickers   30m     E-reader help   20m     Work on PTO bids   20m  </t>
  </si>
  <si>
    <t xml:space="preserve">Clean up   feed fish ect..   20m     and Log   5m  </t>
  </si>
  <si>
    <t xml:space="preserve">Clean up retirement party   Shelver   new   processing </t>
  </si>
  <si>
    <t xml:space="preserve">Cleaning desk   10m     Supervising rest of time   30m     put sign up in library and helped w   self check machine   2m     and gave teen volunteer instructions   2m  </t>
  </si>
  <si>
    <t xml:space="preserve">Clean-up in lobby   5m     and online class   20m  </t>
  </si>
  <si>
    <t xml:space="preserve">Clear 39 holds   RFID not working  </t>
  </si>
  <si>
    <t xml:space="preserve">Clear exception bin and put on carts   lots of bks  </t>
  </si>
  <si>
    <t xml:space="preserve">Clear hold shelf  lost and found   20m     Set-up for mtg.   10m  </t>
  </si>
  <si>
    <t xml:space="preserve">Clear hold shelf   19 items  </t>
  </si>
  <si>
    <t xml:space="preserve">Clear hold shelf   20m     Patron complaint electric car charging   15m     and performed a patron count  sweep   15m  </t>
  </si>
  <si>
    <t xml:space="preserve">Clear hold shelf   30m     Working on staff evaluations   20m     Orientation for new employee   30m     Newspapers   Set-out   20m  </t>
  </si>
  <si>
    <t xml:space="preserve">Clear hold shelf -31 items   0m     Scheduling   15m     Print out material for new bulletin board in teen area   30m  </t>
  </si>
  <si>
    <t xml:space="preserve">Clear holds  Vol.   10m     receive  put up supplies   10m     Volunteer coordination   20m     and phone call   5m  </t>
  </si>
  <si>
    <t xml:space="preserve">Clear holds   30m     complete "off desk log"   5m  </t>
  </si>
  <si>
    <t xml:space="preserve">Cleared holds bin and checked-in RFID   10m     Worked on display   15m   </t>
  </si>
  <si>
    <t xml:space="preserve">Cleared machine of 80 items   15m     Print and distribute desk schedules   0m  </t>
  </si>
  <si>
    <t xml:space="preserve">Clearing desk   and working on scheduling   10m     disposing papers in outside dumpster   10m  </t>
  </si>
  <si>
    <t xml:space="preserve">Cole Johnson gave presentation to KIN staff about business resources   30m     Scenario research   5m  </t>
  </si>
  <si>
    <t xml:space="preserve">Communicate w   ARC Book Club members   5m     and Assisted patrons in Design spot   30m  </t>
  </si>
  <si>
    <t xml:space="preserve">Comp. assistance   10m     and Calendar printing   5m  </t>
  </si>
  <si>
    <t xml:space="preserve">Comp. assistance   7.5m     On call greet customers   0m  </t>
  </si>
  <si>
    <t xml:space="preserve">Completed incident report for stolen bicycle   20m     and Assisted patrons in Design spot   30m  </t>
  </si>
  <si>
    <t xml:space="preserve">Completing "Off Desk" log   10m     cleared 19 holds   20m  </t>
  </si>
  <si>
    <t xml:space="preserve">Computer Help   and clean up paper work   efficiency Study  </t>
  </si>
  <si>
    <t xml:space="preserve">Contact messages        Scheduling   Maintenance and planning and scheduling and processing   Misc.     Paperwork </t>
  </si>
  <si>
    <t xml:space="preserve">Contact messages   Scheduling   Link + email   got laptops and searched for internet cable later found also helped Rebecca find a document   gave laptops to IT   Maintenance and planning and scheduling and processing   Misc.  </t>
  </si>
  <si>
    <t xml:space="preserve">Count   no tme recorded  </t>
  </si>
  <si>
    <t xml:space="preserve">Count and recycle leftover tax forms  booklets   30m     assisted patron w   public comp. issues   15m     Call and email job coach reminders and trained second volunteer to act as self-check and explained analysis forms   15m  </t>
  </si>
  <si>
    <t xml:space="preserve">Cover circ. Desk   4m     sorted   8m     and Patron count  Sweep   0m     Assisted patron @ OPAC   5m     Explain Form to volunteers   5m     Filling staples order  checking supplies   5m     and filling out Efficiency Analysis log  form   5m  </t>
  </si>
  <si>
    <t xml:space="preserve">Customer activity count   22m     and filling out forms   20m  </t>
  </si>
  <si>
    <t xml:space="preserve">Customer activity log   30m  </t>
  </si>
  <si>
    <t xml:space="preserve">Daily schedules   Sorting bins   16 items     turn on screens   Staff info. </t>
  </si>
  <si>
    <t xml:space="preserve">Damaged   13m     Sort   10m  </t>
  </si>
  <si>
    <t xml:space="preserve">Database preview   2  </t>
  </si>
  <si>
    <t xml:space="preserve">David Lang talk   in and out  </t>
  </si>
  <si>
    <t xml:space="preserve">David Lang talk -in and out   30m     eReader help   30m  </t>
  </si>
  <si>
    <t xml:space="preserve">Delete 81 items   35m     priority   5m     made holds missing   25m     Sorted   5m  </t>
  </si>
  <si>
    <t xml:space="preserve">Delete old holds   30m     disaster training   30m     and redid timesheets   5m  </t>
  </si>
  <si>
    <t xml:space="preserve">Deleting 40 items   40m     Sort   15m     Volunteer database   30m     Timesheet   10m  </t>
  </si>
  <si>
    <t xml:space="preserve">Design May branch calendar   0m     and Design spot training   30m  </t>
  </si>
  <si>
    <t xml:space="preserve">Design spot   file issues   giving tours   building on circuit  </t>
  </si>
  <si>
    <t xml:space="preserve">Discussed patrons billed items w   supervisor   15m     timesheet   5m     Set-up   15m     Scheduling issues  paperwork   30m  </t>
  </si>
  <si>
    <t xml:space="preserve">Discussed with Ray on how to handle damaged materials returned by a patron   5m      and sorted staples delivery of supplies   5m  </t>
  </si>
  <si>
    <t xml:space="preserve">Discussing cash issues   5m     write in log   20m  </t>
  </si>
  <si>
    <t xml:space="preserve">Discussing issues w   HS. librarian   20m     Talked to Louis   15m     Checked out text for inside use only   1m     and fine sorted 76 items   30m  </t>
  </si>
  <si>
    <t xml:space="preserve">Discussing large fines for teacher w  Tina   5m     Finished up      5m  </t>
  </si>
  <si>
    <t xml:space="preserve">Distribute paychecks   3m     and fine sorted 49 items   5m  </t>
  </si>
  <si>
    <t xml:space="preserve">Donations   Book drop   30  </t>
  </si>
  <si>
    <t xml:space="preserve">Donations   10m     and filled out off desk analysis form   4m  </t>
  </si>
  <si>
    <t xml:space="preserve">Draft new closing procedures    and staff mtg. prep.   30m     Messages printing two reports   10m     explain form to volunteer   5m  </t>
  </si>
  <si>
    <t xml:space="preserve">Drive to CEN  carpool for poppy field picnic event   handed out awards   returned with carpool from 3:15p-6:15p   15m     and updated off desk log   5m  </t>
  </si>
  <si>
    <t xml:space="preserve">Edge Committee project   15m     Drove  Return to ELK   15m  </t>
  </si>
  <si>
    <t xml:space="preserve">Editing forms   10m     going thru donated materials   10m     Orientation for new employee   30m     Help w   set-up   15m  </t>
  </si>
  <si>
    <t xml:space="preserve">email  tech.  5m     checked calendar   0m  </t>
  </si>
  <si>
    <t xml:space="preserve">Emailing Lucky Day schedules -11 books   10m     and priority labels   1m  </t>
  </si>
  <si>
    <t xml:space="preserve">Entered information  data for efficiency analysis study forms   0m     Checked in expired holds-13 items   10m     and took two full out going bins to the delivery area   5m  </t>
  </si>
  <si>
    <t xml:space="preserve">E-reader help   30m     Patron count  sweep   30m  </t>
  </si>
  <si>
    <t xml:space="preserve">E-reader help   30m     Volunteer picklist   5m  </t>
  </si>
  <si>
    <t xml:space="preserve">Evaluation w  Louis back room   20m   Fine sorting 131 items   30m     Rough sorting 62 items   7m  </t>
  </si>
  <si>
    <t xml:space="preserve">explaining log to volunteers   and phone call from parent re: Volunteers   0m     Peel new stickers off of four books   3m  </t>
  </si>
  <si>
    <t xml:space="preserve">Fallow up Circ. Issue BCIAB phone calls   0m     Priority hold   5m  </t>
  </si>
  <si>
    <t xml:space="preserve">File away display material   preparing efficiency analysis logs   Worked on schedule   checked phone messages   including sick line     Organize day for efficiency study   class prep   periodicals   Scanning documents   weekly summary draft   Biz training @ ARD   Straighten up desk </t>
  </si>
  <si>
    <t xml:space="preserve">Fill in LEA sheet   10m     helped at desk w  library card   10m     Helped at desk w   library card application   2m     Float   8m     Wrapping up on helping patron on desk   5m          25m  </t>
  </si>
  <si>
    <t xml:space="preserve">Fill out "Off Desk" Log   20m     Oasis course look up  planning   20m     and Patron count  Sweep   35m  </t>
  </si>
  <si>
    <t xml:space="preserve">Fill out "On Desk Log"   30m     and supervising staff  answering questions   15m  </t>
  </si>
  <si>
    <t xml:space="preserve">Fill out HR form   5m     and sorted 47 books   10m  </t>
  </si>
  <si>
    <t>Filled in @ desk   2 new cards     reading EA instructions   putting out efficency study signs   and greeting patrons  answering questions</t>
  </si>
  <si>
    <t xml:space="preserve">Filled out forms both "On  Off Desk Logs"   20m     and changed toner in copy machine   5m  </t>
  </si>
  <si>
    <t xml:space="preserve">Filled out off desk log   10m     and took a      15m  </t>
  </si>
  <si>
    <t xml:space="preserve">Filled out off desk log   10m     Databases   0m  </t>
  </si>
  <si>
    <t xml:space="preserve">Filling out "Off Desk Log"   10m     prepare work schedules   30m  </t>
  </si>
  <si>
    <t xml:space="preserve">Filling out "off desk log"   15m     and walked around branch to check on complaint   15m  </t>
  </si>
  <si>
    <t xml:space="preserve">Filling out efficiency analysis form   10m     Shelved   10m     Sorted carts   10m  </t>
  </si>
  <si>
    <t xml:space="preserve">Filling out form   15     and answered phone   2  </t>
  </si>
  <si>
    <t xml:space="preserve">Filling out todays and yesterdays "off desk log"   5m   filling out "off desk log"   5m  </t>
  </si>
  <si>
    <t xml:space="preserve">Find lucky day forms   10m     Ordered lucky day books   15m  </t>
  </si>
  <si>
    <t xml:space="preserve">Finding instruction on how to ship materials back to supplier  creating labels for shipping   15m     phone call   2m  </t>
  </si>
  <si>
    <t xml:space="preserve">Finding key for out door 2 properties   ADD Lock  </t>
  </si>
  <si>
    <t xml:space="preserve">Fine sorted 186 items   30m     Printing labels for outgoing bins   and 2 requested Link+ items were not available so I cancelled holds on them   7m  </t>
  </si>
  <si>
    <t xml:space="preserve">Fine sorted 30 items   0m     also fine sorted another set of 98 items   15m  </t>
  </si>
  <si>
    <t xml:space="preserve">Finish assessment patron count  sweep   10m     Incident report re: internet pornography complaint   10m     Drive to CEN  carpool for poppy field picnic event   handed out awards   returned with carpool from 3:15p-6:15p   30m  </t>
  </si>
  <si>
    <t xml:space="preserve">Finished working on timesheets   21m     Started gathering statistics for Friends mtg. and library report   3m  </t>
  </si>
  <si>
    <t xml:space="preserve">Finishing Patron count  Sweep   10m     dried holds wet from rain   10m  </t>
  </si>
  <si>
    <t xml:space="preserve">Fire extinguisher inspection tags- take picture and email Don Tucker about getting new tags   submitted surf   Help w  cash deposit process   and opening prep.   10-11am     and took      10:30-11a  </t>
  </si>
  <si>
    <t xml:space="preserve">Fixing   printing   and posting signage which had incorrect info. on it   15m     Patron count  Sweep   and deleted 10 items   25m  </t>
  </si>
  <si>
    <t xml:space="preserve">Float  Sweep   0m     After school 1st floor floating   30m  </t>
  </si>
  <si>
    <t xml:space="preserve">Forms   10m     and RFID training   10m     Filling out efficiency analysis forms   5m  </t>
  </si>
  <si>
    <t xml:space="preserve">Forms   10m     and teen volunteer instruction   5m  </t>
  </si>
  <si>
    <t xml:space="preserve">From 11:30-1:30pm duration a series of task such as Supervising   Counselling   planning   putting out fires  30m     Filling out efficiency analysis "off desk log"   8m  </t>
  </si>
  <si>
    <t xml:space="preserve">From 11:30-1:30pm duration a series of task such as Supervising   Counselling   planning   putting out fires  30m     Re-did signs for self-checkout   and spoke w   Lori King to make HR appointments-called staff   20m  </t>
  </si>
  <si>
    <t xml:space="preserve">Had a discussion w   staff re: Call HQ   0m     Picked up trash and pushed in chairs   roaming the floor   15m     Crowd control   15m     Rough sorted 46 items   5m     and removed "New" labels w   goo gone-one book   5m  </t>
  </si>
  <si>
    <t xml:space="preserve">Help w   photocopy machine   and assisting patron w   attaching a resume   0m  </t>
  </si>
  <si>
    <t xml:space="preserve">Helping co-worker with forms   15m     and read efficiency analysis info.   15m     Movie display   20m     Phone call w   supervisor  SYL   and security Karen   30m  </t>
  </si>
  <si>
    <t xml:space="preserve">Helping patron with an eBooks   and removing new stickers   cleaning books   3m     Push chairs in   pick-up litter and stray books   and cleaned comp. labs   30m  </t>
  </si>
  <si>
    <t xml:space="preserve">Hold bins   checked in and sorted  </t>
  </si>
  <si>
    <t xml:space="preserve">Holdshelf   30m     and pulled clear holds   15m  </t>
  </si>
  <si>
    <t>Housekeeping- take checked in materials from service desk and sorted onto carts and outgoing bins   65 books     Walked floors filled pencils and papers   discussed forms   Furlough</t>
  </si>
  <si>
    <t xml:space="preserve">HR processing   35m     Training for staff Efficiency Analysis   24m  </t>
  </si>
  <si>
    <t xml:space="preserve">Hunted down marker board to buy for trivia   10m  </t>
  </si>
  <si>
    <t xml:space="preserve">Inquiry re: readers   JE1  JE2  JE3   for Juvenile   0m     Worked on desk schedule for the week   30m  </t>
  </si>
  <si>
    <t xml:space="preserve">Instruction and log on comp. to delete all sports illustrated magazine   10m     Reference   30m  </t>
  </si>
  <si>
    <t xml:space="preserve">Karen  Secretary called regarding a phone message from Fire dept. about getting someone out of building   no other details   spent some time checking cameras for group that used building last Sat.   10     and rough sorted book carts   25  </t>
  </si>
  <si>
    <t xml:space="preserve">Loading books on carts   10m     Teach Yin how to open the safe   10m  </t>
  </si>
  <si>
    <t xml:space="preserve">Locate books  Readers advisor   and assisted w   comp.   30m  </t>
  </si>
  <si>
    <t xml:space="preserve">Look for book w   inventory call #and email CSD regards   5m     and requested for DVD- have no  copies   2m  </t>
  </si>
  <si>
    <t xml:space="preserve">Look for hold   10m     Assist w  donations   10m     and talked w   an upset patron   5m  </t>
  </si>
  <si>
    <t xml:space="preserve">Looking for lost DVD case   2m     and interview new teen volunteer  sign up   6m  </t>
  </si>
  <si>
    <t xml:space="preserve">Lost library cards mailed returns   5m     and roam  float floors crowd control prob.   20m     Floating   15m     and previewed books for storytime   10m  </t>
  </si>
  <si>
    <t xml:space="preserve">Made changes to daily schedule printed  posted it   0m     double checked all library efficiencies forms and staff logs   0m     Checked program boxes   Xbox w   Kinect   projector   and shrinky dinks   that arrived and stowed them out of the way   planed for the day   completed "Receiving non-stock items  " instructions for purchase request and sent to Carol M   30m  </t>
  </si>
  <si>
    <t xml:space="preserve">MapQuest for itinerary to 21 schools   Shelved 5 rows   150 items   of holds   SPL@ tutorial- reservations  evanced </t>
  </si>
  <si>
    <t xml:space="preserve">Meeting   20m     Assisting patron who was in branch because of program   5m     priority call   1m     lost and found 1 phone   5m     and Cleaning fridgeorator   25m  </t>
  </si>
  <si>
    <t xml:space="preserve">Mini Mtg.   delivery   10m     Training staff on assessment   5m     Print mgmt. money count   20m  </t>
  </si>
  <si>
    <t xml:space="preserve">Misc. duties   filling out efficiency form "off desk log"   15m  20m     and helped patron w   tech.   5m  </t>
  </si>
  <si>
    <t xml:space="preserve">Misc. duties  Sorting trans. Hold   10m     outstanding holds   20m     From 11:30-1:30pm duration a series of task such as Supervising   Counselling   planning   putting out fires  30m  </t>
  </si>
  <si>
    <t xml:space="preserve">Missing disk   0m     Opening counts   10m  </t>
  </si>
  <si>
    <t xml:space="preserve">Move tables around   10m     while   ing down the volunteer    a shelver came for her check   spent time looking for the check and had to email Lori asking other staff finally found were the check were and than distributed them to mailboxes   and created new mailbox for new shelver. Emailed Lori back and staff about unpacking the yellow bag   and lastly emailed shelver to tell her check was available.   30m  </t>
  </si>
  <si>
    <t xml:space="preserve">MS librarian   20m     Took CAT and SPL mgr. to campus to see display and discuss job responsibilities etc..   30m     and Fine sorted 30 items   30m  </t>
  </si>
  <si>
    <t xml:space="preserve">Mtg. prep   Circ. Sups  </t>
  </si>
  <si>
    <t xml:space="preserve">Newspapers   20m     and evaluated 4 books for discard   transfer   11m  </t>
  </si>
  <si>
    <t xml:space="preserve">No description   10m     Orientation for new employee   30m     Library walk thru before opening   and putting cart back in order   10m  </t>
  </si>
  <si>
    <t xml:space="preserve">No description   1m     clearing expired holds-37 items   and printing pick lists   20m  </t>
  </si>
  <si>
    <t xml:space="preserve">No description   20m     and entered data onto "On Desk Log"   5m  </t>
  </si>
  <si>
    <t xml:space="preserve">No description   5     and filling out Off desk log   5  </t>
  </si>
  <si>
    <t xml:space="preserve">No descriptions   3  </t>
  </si>
  <si>
    <t xml:space="preserve">Notes and going over virtual reference   30m     Mtg. w   Mary Mijures   30m  </t>
  </si>
  <si>
    <t xml:space="preserve">On call greet customers   0m  </t>
  </si>
  <si>
    <t xml:space="preserve">On desk   10m     Patron count  Sweep   20m     Drive to CEN  carpool for poppy field picnic event   handed out awards   returned with carpool from 3:15p-6:15p   30m  </t>
  </si>
  <si>
    <t xml:space="preserve">On Desk   no time recorded  </t>
  </si>
  <si>
    <t xml:space="preserve">Online PTO request   2m     wrote up mtg. minutes   15m     restocked pens   sharpened and restocked pencils out front   10m     talked to Ray about where to display prog. and event flyers   20m     Revising doc for phone time  date change   13m     checking pencil sharpener that stopped working   5m          15m     Teen volunteer orientation- no newcomers therefore worked on completing verification forms for senior project and letter confirming volunteer hours   20m          10m  </t>
  </si>
  <si>
    <t xml:space="preserve">Opening count  Patron sweep   5m     and opened Drs.   8m  </t>
  </si>
  <si>
    <t xml:space="preserve">Opening count   10m     Patron count  Sweep   15m     Volunteer   5m     Opening count   1st floor sweep   30m  </t>
  </si>
  <si>
    <t xml:space="preserve">Opening count   5m     Checked on job coach reservations   5m     and display   15m  </t>
  </si>
  <si>
    <t xml:space="preserve">Ordered supplies   12.5m   Patron count  Sweep   25m  </t>
  </si>
  <si>
    <t xml:space="preserve">Ordered supplies   15m     Staff appreciation project   30m  </t>
  </si>
  <si>
    <t xml:space="preserve">Ordering supplies   10m     phone call re: community room   3m     and and teen volunteer instructions   5m  </t>
  </si>
  <si>
    <t xml:space="preserve">Ordering supplies from staples   20m     recycled name tags of volunteers no longer here   5m  </t>
  </si>
  <si>
    <t xml:space="preserve">Organize bins   5m     check bulletin board for expired items   5m     and replenished P slips   4m  </t>
  </si>
  <si>
    <t xml:space="preserve">Organize personal desk   Turn on comp screens and process a few newspapers   desk ready!  </t>
  </si>
  <si>
    <t>Patron asked if service desk could look at some reviews of a book   non-fiction   that critics say is based on unfounded facts and has been dismissed as "fiction."</t>
  </si>
  <si>
    <t xml:space="preserve">Patron branch count   0m     Roam   30m  </t>
  </si>
  <si>
    <t xml:space="preserve">Patron count  Sweep   0m     Efficiency analysis form   15m  </t>
  </si>
  <si>
    <t xml:space="preserve">Patron count  Sweep   25  30m  </t>
  </si>
  <si>
    <t xml:space="preserve">Patron count  Sweep   30m     entering prog. Stats   10m     and worked on leave request   10m  </t>
  </si>
  <si>
    <t xml:space="preserve">Patron count  Sweep   30m     Phone call   10m  </t>
  </si>
  <si>
    <t xml:space="preserve">Patron count  Sweep   30m     Staples order   0m     FAC order   0m  </t>
  </si>
  <si>
    <t xml:space="preserve">Patron count  sweep  30m          15m     collect fine   2m  </t>
  </si>
  <si>
    <t xml:space="preserve">Patron count   30m     get ready for chess   0m  </t>
  </si>
  <si>
    <t xml:space="preserve">Payroll   and priority book   5m     Efficiency analysis   15m     Scheduling   15m  </t>
  </si>
  <si>
    <t xml:space="preserve">PC   holds for patron   link+     Patron count   Sweep   and called district 8 neighborhood assoc. left msg. introducing myself   and took a   </t>
  </si>
  <si>
    <t xml:space="preserve">PC  Listed activates on sheets   0m     Cleaned all accepted and inactive short and long term volunteers to archived- quit or Archived - never started RE: saving SPL money- cathy Rosthuaite emailed requesting this task   30m     Patron count  sweep   30m  </t>
  </si>
  <si>
    <t xml:space="preserve">Petty cash signing  Logging   30m     Reviewed and signed off on petty cash log   10m     Schedules   10m  </t>
  </si>
  <si>
    <t xml:space="preserve">Phone call-priority hold   5m     and updated fridge schedule   10m  </t>
  </si>
  <si>
    <t xml:space="preserve">phone calls   10m     count explained by Sup   15m     print labels explained to volunteers including self check   15m  </t>
  </si>
  <si>
    <t xml:space="preserve">Phone message   contact   Business Training   Process newspapers   Prepare demo for website   d  l demo   Website training on yahoo for finance   Training   Update and post daily schedule   Turn on EBM   book machine   get it set up and warming up   maintenance   planning   scheduling   processing   Training CSD staff on efficiency analysis study   phone calls   invoicing   Phone messages  Returned calls   Circulation desk scheduling   Pick up bus pass and bus website demo   contact email   Link +  ILL </t>
  </si>
  <si>
    <t xml:space="preserve">Phone   Job coach sign-up   10m     and changed printer cartridge   10m     and display   25m  </t>
  </si>
  <si>
    <t xml:space="preserve">Picklist   1shelf  30items  </t>
  </si>
  <si>
    <t xml:space="preserve">Place 21 books into bins   5m     Rough sorted   15m  </t>
  </si>
  <si>
    <t xml:space="preserve">Planning staff mtg.   20m     Phone call for Kara re: security system    5m     and teen volunteer evaluations   5m  </t>
  </si>
  <si>
    <t xml:space="preserve">Posting signage   assisted three patrons -1 print help   1 PC sign on   1 teen reading suggestion   15m     Organized tech. class materials   10m     prep for 1-on-1 apt. @ 2p   5m     Volunteer   2m     Changed printer paper   1m  </t>
  </si>
  <si>
    <t xml:space="preserve">Print mgmt.   30m     and disaster training   30m  </t>
  </si>
  <si>
    <t xml:space="preserve">Priority check   4m     priority   5m     From 11:30-1:30pm duration a series of task such as Supervising   Counselling   planning   putting out fires  30m     and talked with OJO-Surveillance camera   5m  </t>
  </si>
  <si>
    <t xml:space="preserve">Priority phone call   5m     find and add Caldecott sticker   5m     and replaced display books   5m  </t>
  </si>
  <si>
    <t xml:space="preserve">Process in New Adult books   20m     Mail   15m     and gathered logs   5m     explained form to volunteer   3m     straightened desk   7m     and called driver to make sure she had correct parking info.   volunteer had not picked up map for parking garage to carpool   5m  </t>
  </si>
  <si>
    <t xml:space="preserve">Process library mail   card apps from outreach event  </t>
  </si>
  <si>
    <t xml:space="preserve">Processed newspapers   and cleared lobby w   Ray and Tina   0m     Set-up for knitwits programm-tables   chairs   and refreshments   30m   completed yesterdays LEA sheet   6m     and reset time on phones   9m  </t>
  </si>
  <si>
    <t xml:space="preserve">Processing 14 RFID   5m     Zone-straightening  weeding fiction   30m     Desk delinquency issue   20m  </t>
  </si>
  <si>
    <t xml:space="preserve">Publicity flyer   15m     and Pack  Pick List   15m  </t>
  </si>
  <si>
    <t xml:space="preserve">Publicity on FAI holds   10m     and Put out New  Lucky Day   10m  </t>
  </si>
  <si>
    <t xml:space="preserve">Pulled  check-in expired holds 40 items   0m     Taking two bins w   outgoing items to delivery area   and removing "New" labels using Goo Gone five books total   6m  </t>
  </si>
  <si>
    <t xml:space="preserve">Pulled expired holds-40items   15m     Several meetings one-on-one w  staff   Denise   and Joanne ect..  30m     and rough sorted four items   5m  </t>
  </si>
  <si>
    <t xml:space="preserve">Put away chess  boxes   0m     Checking w   teen volunteer gaming prog. Putting away equipment   cleanup   and planned for next week   15m  </t>
  </si>
  <si>
    <t xml:space="preserve">Put away misc. cart behind desk   and turned in emergency contact sheet   5m     Marked damaged item   5m  </t>
  </si>
  <si>
    <t xml:space="preserve">Put book cart in order   oversize truck  </t>
  </si>
  <si>
    <t xml:space="preserve">Put in an order purchase request   10m     worked on sat schedule-made changes   15m     Checked counts and printing for display   0m     Floated on floor   15m  </t>
  </si>
  <si>
    <t xml:space="preserve">Put out new  Luck Day   10m     Form   5m  </t>
  </si>
  <si>
    <t xml:space="preserve">Put up posters   0m     Document for resetting date  time on phones created and added to s:  King   Kin technology   15m     and took a      15m  </t>
  </si>
  <si>
    <t xml:space="preserve">read efficiencies paperwork   15     explained self check to volunteer  10m  </t>
  </si>
  <si>
    <t xml:space="preserve">Receive  stack donations  10m     and sorting carts   10m  </t>
  </si>
  <si>
    <t xml:space="preserve">Re-did schedules   12.5m     and Called Rancho Cordova branch re: blind date w   a book   10m  </t>
  </si>
  <si>
    <t xml:space="preserve">Re-do schedules and distribute   15m     Send mail-reg: patron send missing part to NNT work on form   0m  </t>
  </si>
  <si>
    <t xml:space="preserve">Redoing schedules   5m   checked programing card in Sierra renewed   ect. As necessary   15m  </t>
  </si>
  <si>
    <t xml:space="preserve">Reference questions on floor   15m     and fixed floor directional sticker   10m  </t>
  </si>
  <si>
    <t xml:space="preserve">Refilling printers with paper   print mgmt.   staff receipt printer  </t>
  </si>
  <si>
    <t xml:space="preserve">Renew Center High School e-cards   and also talked to a patron about behavior   loud phone causing dispute  </t>
  </si>
  <si>
    <t xml:space="preserve">Replace batteries in video game units for teen prog.   10m     Roam floor   reference   0m  </t>
  </si>
  <si>
    <t xml:space="preserve">Review   5m     and roamed the floor   30m  </t>
  </si>
  <si>
    <t xml:space="preserve">Review plan support w   Kati   0m     and had a visitation from a 24 yr. old and talked   5m  </t>
  </si>
  <si>
    <t xml:space="preserve">RFID   10m     Cleaning   20m  </t>
  </si>
  <si>
    <t xml:space="preserve">RFID tagging   5m     and sorting on carts   15m  </t>
  </si>
  <si>
    <t xml:space="preserve">Roam   Push chairs in   pick-up litter and stray books   and cleaned comp. labs   30m     and filling in Efficiency Analysis study forms w  data   30m  </t>
  </si>
  <si>
    <t xml:space="preserve">Roam   Push chairs in   pick-up litter and stray books   and cleaned comp. labs   30m     and filling in Efficiency Analysis study forms w  data   5m  </t>
  </si>
  <si>
    <t xml:space="preserve">Roaming crowd   16m     students   0m    Checked out textbooks and spoke with patron on phone about one-on-one tech. apts.   2m  </t>
  </si>
  <si>
    <t xml:space="preserve">Room reservation cancellations   in person  </t>
  </si>
  <si>
    <t xml:space="preserve">Rough sort   30m     fine sorted 21 items   4m     and took a full bin to the delivery area   4m  </t>
  </si>
  <si>
    <t xml:space="preserve">Scanning documents   4:25-5:15     Floor sweeps  2     Research </t>
  </si>
  <si>
    <t xml:space="preserve">Scanning documents   4:25-5:15     Research </t>
  </si>
  <si>
    <t xml:space="preserve">Schedules   week  </t>
  </si>
  <si>
    <t xml:space="preserve">Scheduling   PTO request   15m     Assisted patron   15m     Volunteers   15m  </t>
  </si>
  <si>
    <t xml:space="preserve">Scheduling   20m     prog. Minecraft   15m  </t>
  </si>
  <si>
    <t xml:space="preserve">Scheduling   Link + problems   review   redirect items that were mislabeled and misdelivered     E-book phone help   Paperwork </t>
  </si>
  <si>
    <t xml:space="preserve">School prep   5m     moving furniture   20m     Moved furniture such as tables on public floor   lucky day table   and new books shelf   30m  </t>
  </si>
  <si>
    <t xml:space="preserve">Search on Microfilm  Callback   Scheduling   Maientance and planning and scheduling   and processing   Misc.     Paperwork </t>
  </si>
  <si>
    <t xml:space="preserve">Searched for "black wet erase board" online to purchase for KIN to use as a "trivia board" @ desk   20M     Missing pieces   10m     prep nook for hold   5m     put away knitwits stuff   5m  </t>
  </si>
  <si>
    <t xml:space="preserve">Security   20m  </t>
  </si>
  <si>
    <t xml:space="preserve">Several meetings one-on-one w  staff   Denise   and Joanne ect..  30m     Fine sort 39 items   0m     taking full outgoing bins to delivery area   rough sorting   and refilling printers w   paper   30m  </t>
  </si>
  <si>
    <t xml:space="preserve">Shelf reading    and check-in triplicates   20m     Donated 40 items   10m     movie stopped had to fix   10m  </t>
  </si>
  <si>
    <t xml:space="preserve">Shelved 5 rows   150 items   of holds   SPL@ tutorial reservations  evanced </t>
  </si>
  <si>
    <t xml:space="preserve">Shelved new holds   17m     and took a full bin out   5m  </t>
  </si>
  <si>
    <t xml:space="preserve">Shelver app review   15m     CEN to complete I-9   10m  </t>
  </si>
  <si>
    <t xml:space="preserve">Shelver app review   30m   CEN to complete I-9   30m  </t>
  </si>
  <si>
    <t xml:space="preserve">Showing Nate evanced events  room reservations and branch calendar common pg. templets    shadowing from COO     SPL@ tutorial Reservations   evanced </t>
  </si>
  <si>
    <t xml:space="preserve">Sort   8m     Assisted patrons-tech. support   10m     explaining forms to Volunteers   10m     Organizing car pools for volunteer event   30m  </t>
  </si>
  <si>
    <t xml:space="preserve">Sort   8m     Assisting at self-check   5m     Preparing newspapers   10m  </t>
  </si>
  <si>
    <t xml:space="preserve">Sort 43 books   5m     and RFID of 11 books   2m  </t>
  </si>
  <si>
    <t xml:space="preserve">Sort 58 books   5m     and RFID of 12 books   2m  </t>
  </si>
  <si>
    <t xml:space="preserve">Sort carts when bookdrop slows down   10     and filling forms   1  </t>
  </si>
  <si>
    <t xml:space="preserve">Sort carts when bookdrop slows down   10     and performed customer activity count  sweep   15  </t>
  </si>
  <si>
    <t xml:space="preserve">Sorted 27 items   0m     assisting patron w   doc. Scanning and printing   10m     After school floating   30m     assisted two patrons w   printing   assisted an additional two w   comp.   helped another patron w   self checkout   and received a donation   30m  </t>
  </si>
  <si>
    <t xml:space="preserve">Sorted 31 items   0m     virtual shelf selection and printing   30m     Loading picture books   8m     Changed paper in printer and loaded outgoing bins   0m     assisted two patrons w   printing   assisted an additional two w   comp.   helped another patron w   self checkout   and received a donation   30m  </t>
  </si>
  <si>
    <t xml:space="preserve">Sorting   10m     Eden report   10m  </t>
  </si>
  <si>
    <t xml:space="preserve">Sorting   10m     Outstanding hold   20m  </t>
  </si>
  <si>
    <t xml:space="preserve">Sorting   5m     and performance evaluation   30m  </t>
  </si>
  <si>
    <t xml:space="preserve">Sorting   5m     discussion w   patron about a missing laptop   0m  </t>
  </si>
  <si>
    <t xml:space="preserve">Sorting   5m     Training and talking about issues   15m     and working w   intern on assignments   15m  </t>
  </si>
  <si>
    <t xml:space="preserve">Sorting   5m     writing memos on staff member   20m     and help clear program from CIR mtg.   20m  </t>
  </si>
  <si>
    <t xml:space="preserve">Sorting   8m     and going over programming procedures w   intern   20m  </t>
  </si>
  <si>
    <t xml:space="preserve">Sorting bookdrop   20m     Sending laptop to IT   5m     Eden report deposit   15m  </t>
  </si>
  <si>
    <t xml:space="preserve">Sorting books to be shelved   35m     and sorting carts   20m  </t>
  </si>
  <si>
    <t xml:space="preserve">Sorting materials   10m     display picks   15m  </t>
  </si>
  <si>
    <t xml:space="preserve">Sorting new books   20m     phone priority   5m  </t>
  </si>
  <si>
    <t xml:space="preserve">Sorting on carts   15m     and checking in on staff   30m  </t>
  </si>
  <si>
    <t xml:space="preserve">Sorting   Twitter   and Outreach Planning   Summer Reading  </t>
  </si>
  <si>
    <t xml:space="preserve">Spoke w   Ms.Bonkowski re: the possibility of author Barbara Hicks   Frozen   booking a prog. @ ELK    Ms. Bonkowski is a friend of the author and called to promote ELK   </t>
  </si>
  <si>
    <t xml:space="preserve">Staff scheduling   15m     Sorted carts   10m  </t>
  </si>
  <si>
    <t xml:space="preserve">Staff scheduling   20m     Efficiency analysis form   7m  </t>
  </si>
  <si>
    <t xml:space="preserve">Stapled newspapers and put on cart   5m     and Rough sorted 99 books   10m  </t>
  </si>
  <si>
    <t xml:space="preserve">Supervising rest of time   30m     Phone call  self check   5m     Surf for laptop office programs   10m  </t>
  </si>
  <si>
    <t>Surf Request   IT     and Count</t>
  </si>
  <si>
    <t xml:space="preserve">Surf request to replace keyboard   0m     and roaming the floor   15m  </t>
  </si>
  <si>
    <t xml:space="preserve">Talk to Toby Johnson   30m     and changed receipt paper   1m   </t>
  </si>
  <si>
    <t xml:space="preserve">Tax   20m     and move donations   10m     Phone call volunteer   5m  </t>
  </si>
  <si>
    <t xml:space="preserve">Teachers droped in  gave tour  planed class visits  </t>
  </si>
  <si>
    <t xml:space="preserve">Tech. aid volunteer file preparation and emails   0m     Tech. help   15m  </t>
  </si>
  <si>
    <t xml:space="preserve">Teen volunteer instruction   10m     and emailed to teen volunteer   TELIS    10m  </t>
  </si>
  <si>
    <t xml:space="preserve">Telephone priority   10m     Finish teen bulletin board   4m     Teen volunteer instruction   1m  </t>
  </si>
  <si>
    <t xml:space="preserve">Telis callback   PC help call        Paperwork   2  </t>
  </si>
  <si>
    <t xml:space="preserve">Threw out two students  Crowd control   30m     Walked floor   10m  </t>
  </si>
  <si>
    <t xml:space="preserve">Timesheet   0m     E-reader help   30m     Training staff on assessment   15m  </t>
  </si>
  <si>
    <t xml:space="preserve">Timesheet   10m     Removing new stickers   20m     Put out toys for kids due to no story times   5m     and called patron re: a prob.   5m  </t>
  </si>
  <si>
    <t xml:space="preserve">Timesheet   5m     Locate Link+ items   0m     Print and address labels   0m     and changed status of two items and shelved them   0m  </t>
  </si>
  <si>
    <t xml:space="preserve">Took picture   photo release   5 yr. old getting first library card     and posted teen book review on website and tumbler </t>
  </si>
  <si>
    <t xml:space="preserve">Training   10m  </t>
  </si>
  <si>
    <t xml:space="preserve">Training   5m     Volunteer data base   30m  </t>
  </si>
  <si>
    <t xml:space="preserve">Training on counts and forms   30m     Assisted patron w   printing   5m  </t>
  </si>
  <si>
    <t xml:space="preserve">Training on counts and forms   30m     issue w   debit purchase   0m  </t>
  </si>
  <si>
    <t xml:space="preserve">Training shelvers and volunteers on assessment forms   15m     and selected supplies for staples order   10m     Rebox cartridge-prep for delivery   5m     and talked to Sups about staples order   5m  </t>
  </si>
  <si>
    <t xml:space="preserve">Training w   Louis   30m     and asked if "On Desk" staff needed      4m     Rough sorting 60 items   and took full delivery bins to the delivery area   10m  </t>
  </si>
  <si>
    <t xml:space="preserve">Training with cash   circ. Sup on processing weekly deposit   EXP-CEN   weeding weekly out to SD      Paperwork </t>
  </si>
  <si>
    <t xml:space="preserve">Training with cash   circ. Sup on processing weekly deposit   EXP-CEN   weeding weekly out to SD 1.5 carts total     Paperwork </t>
  </si>
  <si>
    <t xml:space="preserve">Transferring holds on picklist   10m     and checking in on staff   30m  </t>
  </si>
  <si>
    <t xml:space="preserve">Transferring holds   and sorting picklist   35m     sorting   5m     Sort cart   20m     Notifying staff about appt. w   Lori King   15m  </t>
  </si>
  <si>
    <t xml:space="preserve">Two phone calls   15m     phone assistance to VAL   10m     Open Hr. count  greeting   10m  </t>
  </si>
  <si>
    <t xml:space="preserve">Unloaded delivery of 13 bins   450 bks   w   bin labels for outgoing   45m     Phone call w   Telis   5m     Loaded outgoing bins   0m  </t>
  </si>
  <si>
    <t xml:space="preserve">Update calendar w   meeting   20m     and feeding fish   5m  </t>
  </si>
  <si>
    <t xml:space="preserve">Update Daily LEA sheets   clean returned book covers   and dealt with missing pieces   2  </t>
  </si>
  <si>
    <t xml:space="preserve">Updated ban form to 12 month ban submitted to Brian   spoke to him re: early morn. Patron     and submitted a surf ticket on building temp. </t>
  </si>
  <si>
    <t xml:space="preserve">Urban fiction list printing and cutting   10m     and filled out efficiencies analysis form   8m     bulletin board display   5m     phone call -mtg. rm.   5m     branch calendar   15m     Form   0m  </t>
  </si>
  <si>
    <t xml:space="preserve">Volunteer management   full of returned items  </t>
  </si>
  <si>
    <t xml:space="preserve">Volunteer management   Dial-a-story     @saclib Twitter  </t>
  </si>
  <si>
    <t>Volunteer mgmt.   database cleanup          and Sort</t>
  </si>
  <si>
    <t xml:space="preserve">Volunteer search   1m     adjusted schedule printed and posted   15m  </t>
  </si>
  <si>
    <t xml:space="preserve">Volunteer supervision   5m     Efficiency chart   15m     Patron count   30m     Patron count   10m     inform on how to reserve comp.   2m   generic volunteer name tags   16m     Teen volunteer orientation- no new comers therefore worked on completing verification forms for senior project and letter confirming volunteer hours   15m  </t>
  </si>
  <si>
    <t xml:space="preserve">Wall display   15m     Patron count  Sweep   30m  </t>
  </si>
  <si>
    <t xml:space="preserve">Water plants   5m     mail returned   2m     and donations   5m  </t>
  </si>
  <si>
    <t xml:space="preserve">work on "Off Desk" log   5m     organize papers   7m     Fix screen   5m  </t>
  </si>
  <si>
    <t xml:space="preserve">Worked on desk schedule for the week   30m     Talked to Carolyn re: an LSA shadowing Mary and Lilja on 4  24  2014   0m     Receipt ledger entry for EDEN   30m  </t>
  </si>
  <si>
    <t xml:space="preserve">Worked on efficiency study logs   Class prep   Periodicals   Scanning documents   20min     printing books   10 min     call back city directories   Biz training @ ARD </t>
  </si>
  <si>
    <t xml:space="preserve">Worked on missing book list   30m     Patron count  sweep   0m     Roam  assist on desk- 1 patron checkout   0m  </t>
  </si>
  <si>
    <t xml:space="preserve">Worked on volunteer coordinator duties   30m     and priority holds from TELIS   3m  </t>
  </si>
  <si>
    <t xml:space="preserve">     Customer Activity log   Floor sweep  s   Scheduling   timesheet approval   efficiency study   and took a Phone call </t>
  </si>
  <si>
    <t xml:space="preserve">     Scheduling       s   2  </t>
  </si>
  <si>
    <t xml:space="preserve">     Weeding   Contact   Meet with volunteer Mr. Marks   updated "about us" page on digital collection   parted monitor   and Trained volunteer for floor sweeps   and booking 1 on 1 apt.  s  </t>
  </si>
  <si>
    <t xml:space="preserve">    s       s   contact   efficiency analysis form  s</t>
  </si>
  <si>
    <t xml:space="preserve">    s   3     contact email</t>
  </si>
  <si>
    <t xml:space="preserve">    s   3     Researched book for June </t>
  </si>
  <si>
    <t xml:space="preserve">    s   30m     Sorted flyers and bookmarks that had been previously displayed on the counter   distributed some bookmarks  and flyers throughout library   also sorted flyers to be laminated and printed on counter   15m     Set teen volunteer up w   equipment for gaming   worked w   another teen volunteer to display artwork in teen area   put books on poetry display   Teen display   children  s displays   ect... gave materials to decorate displays   25m        5m  </t>
  </si>
  <si>
    <t xml:space="preserve">    s   4  </t>
  </si>
  <si>
    <t xml:space="preserve">    s   5     Phone calls   Maintenance   planning   scheduling   processing   picking up flyers from 211   contact   Obituary search </t>
  </si>
  <si>
    <t xml:space="preserve">    s   5     Phone   Timesheet   Contact   Obituary search</t>
  </si>
  <si>
    <t xml:space="preserve">    s   5     Reference missing list   Scanning documents </t>
  </si>
  <si>
    <t xml:space="preserve">    s   60m          15m  </t>
  </si>
  <si>
    <t xml:space="preserve">    s   x  s 2     Checked in link+ returned   0m        40m  </t>
  </si>
  <si>
    <t xml:space="preserve">    s    Scanning documents   Evaluated efficiency analysis forms </t>
  </si>
  <si>
    <t xml:space="preserve">    s and callback   Video take down   reported on past months w   circ. Staff   Lock schedules for REF staff for circ. Staff and personally gave those passwords to all 10 approvers   prepare  sign shelver new hire paperwork </t>
  </si>
  <si>
    <t xml:space="preserve">    s  2 @ 15m each     organized work station   15m     Databases: students k-12   40m  </t>
  </si>
  <si>
    <t xml:space="preserve">    s        Printing   making rounds on floors   and researching in periodicals   Sputnik  </t>
  </si>
  <si>
    <t xml:space="preserve">    s     OTS   on the spot ereader   Reading old articles   fallow-up on emails   Contact   texting   schedule   Preparing Wednesday  s announcement        and took Phone call</t>
  </si>
  <si>
    <t xml:space="preserve">    s   2nd floor patron count  sweep   Scanning documents   Help staff with efficiency study</t>
  </si>
  <si>
    <t xml:space="preserve">    s   and a   </t>
  </si>
  <si>
    <t xml:space="preserve">    s   and had Petting zoo</t>
  </si>
  <si>
    <t xml:space="preserve">    s   and Stats</t>
  </si>
  <si>
    <t xml:space="preserve">    s   and timesheet</t>
  </si>
  <si>
    <t xml:space="preserve">    s   bins   repair barcode   and mended items </t>
  </si>
  <si>
    <t xml:space="preserve">    s   Contact   class prep   Paperwork disciplinary documentation   Evaluated efficiency forms </t>
  </si>
  <si>
    <t xml:space="preserve">    s   email prospective volunteers   entered volunteer hrs.   and did some paperwork </t>
  </si>
  <si>
    <t xml:space="preserve">    s   OTS Training   Administration   phone   Reviewing CA fiction collection and selecting items for transfer</t>
  </si>
  <si>
    <t xml:space="preserve">    s   Patron count  sweep   Update fast facts   Scanning Documents   Efficiency analysis logs</t>
  </si>
  <si>
    <t xml:space="preserve">    s   Phone call with shelver about new hire   Contact   printing books and light machine maintenance    phone calls</t>
  </si>
  <si>
    <t xml:space="preserve">    s   printing   and had OTS Training </t>
  </si>
  <si>
    <t xml:space="preserve">    s   Roaming the floor </t>
  </si>
  <si>
    <t xml:space="preserve">    s   Scanning documents   Timesheet   Paperwork   contact email ILL  Link +</t>
  </si>
  <si>
    <t xml:space="preserve">    s   sort   and had a phone call</t>
  </si>
  <si>
    <t xml:space="preserve">    s   Sweep   and Made props for story time</t>
  </si>
  <si>
    <t xml:space="preserve">    s   Twitter   and Patrol</t>
  </si>
  <si>
    <t xml:space="preserve">    s   Twitter   stats for outreach   and Volunteer mgmt.</t>
  </si>
  <si>
    <t xml:space="preserve">Answering employee  s questions </t>
  </si>
  <si>
    <t>Answering employee  s questions   and answered phone call</t>
  </si>
  <si>
    <t xml:space="preserve">Assisted patron w   tech. issue and printing   10m     assisted three patrons in line @ desk while waiting for 1-on-1 apt.   5m     Keeping everyone on track answering staff questions   30m     Roaming floor   30m     Put books in bins -37 items   0m     Checked DVD  s-14 items   0m     Patron count  Sweep   15m  </t>
  </si>
  <si>
    <t xml:space="preserve">Assisted patron with saving  transferring count doc.  s to her flash drive after losing progress first hr. </t>
  </si>
  <si>
    <t xml:space="preserve">Caldecott sticker   remove sticky residue from "New" sticker   phone call   and sorted cart   15m     Correspondence w   volunteers and responses to volunteer match  s applications   and deleted emails   0m  </t>
  </si>
  <si>
    <t xml:space="preserve">Called patron back re: phone # look-up after searching web for phone #   Billed patron for missing nook pieces than sent nook to CSD   Set-up community rm. For teen program  s   laptop   projector   TV   speakers   PlayStation   Ethernet   ext. cords   tables   and chairs     took      straightened up tables   shelves in children  s area and adult fiction   floating: helping patrons as needed and assisted with shelf check   emptied bookdrop at service desk   and lastly packed and labeled defective toner for return  exchange via USPS to dell. </t>
  </si>
  <si>
    <t xml:space="preserve">Called Richard Wallace re: men  s urinal being out of order   padding  </t>
  </si>
  <si>
    <t xml:space="preserve">Check in desk   Helped patron Print   log on to computers   create Facebook photo album   and DVD  s CD  s. Helped girl with her research project using kids search  </t>
  </si>
  <si>
    <t xml:space="preserve">Check in desk        and Desk schedule   Helped patron Print   log on to computers   create Facebook photo album   and DVD  s CD  s. Helped girl with her research project using kids search  </t>
  </si>
  <si>
    <t>Checked for new volunteer  s in volunteer match   and checked community branch email for community room bookings</t>
  </si>
  <si>
    <t xml:space="preserve">Chris  s retirement party   Chris Davis retirement party </t>
  </si>
  <si>
    <t>Chris  s retirement party   Set up for retirement party   lost wallets contact patron   and cleared drawers</t>
  </si>
  <si>
    <t xml:space="preserve">Cleaned and removed "New   stickers   15m     put delivery items in bins   5m     and gave tech. info lesson   5m     Urban fiction author list   10m     sent IRS chart   20m     Work on public signs   15m     Took phone call   did self check   5m  </t>
  </si>
  <si>
    <t xml:space="preserve">Client mtg.   filling out timesheet   Clean up desk   picking up flyers from 211       s  5     Patron issue at circ. Desk- fine </t>
  </si>
  <si>
    <t xml:space="preserve">Cold War research   Korean war  s impact on Sacramento  </t>
  </si>
  <si>
    <t>Contact   Received statistics for website of the month project   preparing for demo tomorrow 5  1  14   recording report of the week   CEN Lib. Appt  s... Meet new shelvers   1st and Lower Level floor sweeps   Efficiency analysis logs   phone   class prep</t>
  </si>
  <si>
    <t>Contacting pressent approvals and updating appt.  s</t>
  </si>
  <si>
    <t>Convo. w   Brian   security   and Carolyn re: Tia  s position during the summer months.</t>
  </si>
  <si>
    <t xml:space="preserve">Create community room schedule   train volunteer on patron sweep  s   and write summer reading blur for friends newsletter   Picklist pulling </t>
  </si>
  <si>
    <t>Created a preliminary Summer Reading book purchase list based off this year  s budget</t>
  </si>
  <si>
    <t xml:space="preserve">Dealing with Link prob.  s    wrong barcodes   and approving timesheets </t>
  </si>
  <si>
    <t xml:space="preserve">Decorating children  s area with ALA posters and setting up a poetry Monthly display in the teen area   15m     and took a         15m        30          15m     Checked volunteer 2 for new applicants   1m        20m  </t>
  </si>
  <si>
    <t xml:space="preserve">Decorating children  s area with ALA posters and setting up a poetry Monthly display in the teen area   20m     discussed library efficiency study with Ray  20m     Tour participants needed 1 card and 20 items checked out   5m     Scenario prep   15m     and Mango spanish   25m  </t>
  </si>
  <si>
    <t xml:space="preserve">Delete 25 items   15m     Clean machine and rearranged carts   10m     Check DVD  s-23 items   0m  </t>
  </si>
  <si>
    <t xml:space="preserve">Direct Volunteer  s   8m     prep schedule and post   9m  </t>
  </si>
  <si>
    <t xml:space="preserve">Display   10m     sorted mail   4m      Display wall in children  s area -removing old staples   measuring and cutting background paper   and stapling paper to wall   30m  </t>
  </si>
  <si>
    <t>Distributing promo materials to branches   contact messages       s   Printing books and light machine maintenance    Efficiency analysis log   Phone   Client calls   Efficiency study help shelver staff</t>
  </si>
  <si>
    <t xml:space="preserve">Door Count   Class prep   Periodicals   printing books   Collect PR handouts for outreach Kit   Talked with Ann re: GED bookmarks   set-up circulation comp.  s </t>
  </si>
  <si>
    <t xml:space="preserve">Door Count  s   3          Catch up on logs       s   4  </t>
  </si>
  <si>
    <t>Door count  s   EXP weeding   Trained volunteer on study   Invoicing   Talked with college about volunteer   Data completing for microfilm log   contact email   Door count procedure</t>
  </si>
  <si>
    <t xml:space="preserve">Eden entry   10m     Orientation for new employee   30m     Supervising   20m     Greeted new children  s librarian   and listened to phone message   15m     Filling out forms   10m  </t>
  </si>
  <si>
    <t xml:space="preserve">efficiencies instruction   10m     Submitting surf  s   10m  </t>
  </si>
  <si>
    <t xml:space="preserve">Emailed patron regarding damaged items   10m     proof read Saturday  s meeting   5m     and talked to Ray and Louis about friends sponsored speech contest coming up on April 26th   10m  </t>
  </si>
  <si>
    <t xml:space="preserve">Entered information onto Tuesday  s form for efficiency analysis   0m     Several meetings one-on-one w  staff   Denise   and Joanne ect..  30m     and filled out off desk log from previous day   30m  </t>
  </si>
  <si>
    <t xml:space="preserve">E-reader help   30m     Assisting patron w   laptop prob.  s re: Wi-Fi and printing   15m     Meet w   Fire district   15m  </t>
  </si>
  <si>
    <t xml:space="preserve">Federal documents       s   2     Edit article about Sac room programing </t>
  </si>
  <si>
    <t xml:space="preserve">Finished helping a patron find books and took a     s   2  </t>
  </si>
  <si>
    <t xml:space="preserve">Finished helping a patron find music CD  s   and took a   </t>
  </si>
  <si>
    <t>Gathering and collecting attendance from prog.  s-mtg. room stats volunteer input</t>
  </si>
  <si>
    <t>Greet mtg. room users with congress woman Matsui  s Staff</t>
  </si>
  <si>
    <t>Helen White of spencer building maintenance made an appearance to inspect the teen area carpeting and the pod chairs in the children  s area she mentioned they should be cleaned by the weekend.</t>
  </si>
  <si>
    <t xml:space="preserve">Helped Louis hang up posters in children  s area  20m     new display in coffin cleared and returned  old display items   0m     Distributed pay stubs   2m     and did scenario prep for staff mtg.   30m  </t>
  </si>
  <si>
    <t xml:space="preserve">Helped out @ the desk   checked in 1 item   renewed 2 items   did a claims return after checking the shelf   10m     worked on Tuesdays schedule    15m      Set teen volunteer up w   equipment for gaming   worked w   another teen volunteer to display artwork in teen area   put books on poetry display   Teen display   children  s displays   ect... gave materials to decorate displays   20m  </t>
  </si>
  <si>
    <t xml:space="preserve">Holdshelf   30m     tried unplugging men  s toilet  put in Surf ticket   15m  </t>
  </si>
  <si>
    <t xml:space="preserve">HR Interview       s </t>
  </si>
  <si>
    <t xml:space="preserve">Made rounds on floors       s   2     put away display </t>
  </si>
  <si>
    <t xml:space="preserve">Mag.  s collection mgmt. looking up item to add to system   0m     Prep staff schedules for next week   30m  </t>
  </si>
  <si>
    <t xml:space="preserve">Maintenance   planning   scheduling   processing       s   3     weeding   ILL searches </t>
  </si>
  <si>
    <t xml:space="preserve">Meet w  veteran  s from Tracy for appt.   appt. almost over looked due to tardiness re: mislocation of Veterans resource center vs. library and lack of directions  </t>
  </si>
  <si>
    <t xml:space="preserve">Meeting with branch fallow up        worker  s door contractor </t>
  </si>
  <si>
    <t xml:space="preserve">Merchandising teen area   5m     and finished         15m     filled out efficency  s form   10m     Opening prep.   20m  </t>
  </si>
  <si>
    <t xml:space="preserve">Newspaper  data base   and took     s   2  </t>
  </si>
  <si>
    <t xml:space="preserve">Newspapers  display issues   0m     completed yesterday  s LEA sheets   10m     Preparing for teen volunteer orientation   25m  </t>
  </si>
  <si>
    <t>On Call librarian to cover   es @ desk to assist patrons check-in  s and check-out  s</t>
  </si>
  <si>
    <t xml:space="preserve">Opened and checked new equipment for YS program   discussed volunteers w  supervisor   and merchandized children  s area   20m     helped at desk and counted  greeted patrons entering   issued a new card   and looked on the self for missing items   25m  </t>
  </si>
  <si>
    <t>Ordering supplies   and copying netbook ID  s</t>
  </si>
  <si>
    <t xml:space="preserve">Paperwork   Notes       s   2     Scanning documents   15min     wrapping up filling out efficiency analysis form   10min  </t>
  </si>
  <si>
    <t xml:space="preserve">Paperwork   Notes   Filling out weekly reports       s   2  </t>
  </si>
  <si>
    <t xml:space="preserve">Paperwork   picked up flyers from 211       s  5     Sm. Bus </t>
  </si>
  <si>
    <t xml:space="preserve">Patron counts  Sweeps for activity log 2 x  s   30m ea.  </t>
  </si>
  <si>
    <t xml:space="preserve">Patron counts  Sweeps for activity log 2 x  s   30m ea.     Sent packing Slip   4m  </t>
  </si>
  <si>
    <t xml:space="preserve">Patron count  s   2     and covered desk due to line wich included a library card </t>
  </si>
  <si>
    <t>Performance Review       s       s   Efficiency analysis logs   phone</t>
  </si>
  <si>
    <t xml:space="preserve">Performance Review       s   first 10 minutes on circulation desk   filling out efficiency analysis forms   Printing books and light machine maintenance    floor sweeps   Class prep        Paperwork </t>
  </si>
  <si>
    <t xml:space="preserve">Performance review  s   Sup Mtg. prep       s   3   and on call timesheet update and approval   documenting prob. With volunteer- book a genealogist   contact email   reference questions   OTS quiz   efficiency evaluation form </t>
  </si>
  <si>
    <t xml:space="preserve">Phone  newspapers   15m     Copied laptop agreements   5m     Display wall in children  s area -removing old staples   measuring and cutting background paper   and stapling paper to wall   20m  </t>
  </si>
  <si>
    <t xml:space="preserve">Phone calls   Transfer books       s   3     Time sheets with interpretations   Obituary search   approving timesheets   </t>
  </si>
  <si>
    <t>Phone       s   3     Maintenance   planning   scheduling   processing   Efficiency study log forms   Administrative   Talked with patron on phone   performance review   contact email</t>
  </si>
  <si>
    <t xml:space="preserve">Phone   Door count  s   3     3rd floor patron count  sweep  s   performance review   Efficiency Evaluation form </t>
  </si>
  <si>
    <t>Prep for Fri mtg.  Collection titles for library book groups for Goodreads post   self check   and took     s</t>
  </si>
  <si>
    <t>Prep volunteer regarding sweeps for assessment       s   print management   and sorting</t>
  </si>
  <si>
    <t xml:space="preserve">Preparing for Chris  s party   Chris  s retirement party   Chris Davis retirement party </t>
  </si>
  <si>
    <t>Preparing posters for children  s area   Updated tax form  booklet info. On Telis form   finished LEA forms from previously   and meeting to discuss patron counts.</t>
  </si>
  <si>
    <t xml:space="preserve">Print out material for new bulletin board in teen area   15m     and reading about circulation change  FAQ  s   15m  </t>
  </si>
  <si>
    <t xml:space="preserve">Priority phone call for book materials   couldn  t locate one  </t>
  </si>
  <si>
    <t xml:space="preserve">Project 2 meeting   phone calls   contact email Link + library  s   and assisted security </t>
  </si>
  <si>
    <t xml:space="preserve">Pulling Clear holds   32 items     Zoning children  s area   It Consult </t>
  </si>
  <si>
    <t xml:space="preserve">Read "New librarians institute hand book"   get supplies and walk to 2nd floor       s   Adam picked up buss pass   had phone call   Learning how to fill out assessment Logs   reviewing desk logs procedures   and obtain research  </t>
  </si>
  <si>
    <t xml:space="preserve">Reference   10m     Surf ticket due to toilet overflow in public men  s restroom   Checked on surf ticket status for air conditioning system- opened doors and turned on fans in building and meeting room   15m     Approval and print out   15m  </t>
  </si>
  <si>
    <t xml:space="preserve">Reference in Children  s   Helped patron Print   log on to computers   create Facebook photo album   and DVD  s CD  s. Helped girl with her research project using kids search   </t>
  </si>
  <si>
    <t xml:space="preserve">Scenario Training  s   4x  s     Monthly report writing   20m  </t>
  </si>
  <si>
    <t xml:space="preserve">Scheduling       s   3     Opening circulation desk </t>
  </si>
  <si>
    <t xml:space="preserve">Scheduling   staff mtg.  s   and updating on circulation manual with damaged items procedures </t>
  </si>
  <si>
    <t>Searching google for picture book images for summer reading -children  s area wall display</t>
  </si>
  <si>
    <t xml:space="preserve">Sent in 3 Surf request related to PC prob.  s   and bldg. prob.  s </t>
  </si>
  <si>
    <t xml:space="preserve">Sort check-in  s to carts in back room   non-profit   80 items   and also checked-in book drop FOL items before having to return to on desk. </t>
  </si>
  <si>
    <t>Sort DVD  s and children  s books</t>
  </si>
  <si>
    <t>Sorted Children   DVD  s   Central   and holds</t>
  </si>
  <si>
    <t xml:space="preserve">Special Project   and helped with check out  s at front desk </t>
  </si>
  <si>
    <t xml:space="preserve">Spoke w   repair men fixing the swipe lock   Lilja paged to inform myself she is available to work the desk   and prepared Lilja  s timecard. </t>
  </si>
  <si>
    <t xml:space="preserve">SR Calendar  s April programs   and took a   </t>
  </si>
  <si>
    <t xml:space="preserve">Staffing calendar Furlough  s     </t>
  </si>
  <si>
    <t>Straighten children  s area   and New books</t>
  </si>
  <si>
    <t xml:space="preserve">Tech assistance @ adult comp.  s-email question   5m     made a phone call to CEN   5m  </t>
  </si>
  <si>
    <t xml:space="preserve">Telis priority hold   Helped patron Print   log on to computers   create Facebook photo album   and DVD  s CD  s. Helped girl with her research project using kids search  </t>
  </si>
  <si>
    <t>Timesheet   Contact  s   EXP weeding   Espresso Book machine   Update and post daily schedule   Serials holdings   Scheduling circ.   prepare log sheets   get pencil   sort cart so I can have one to do the money   Timesheet entry   Email contact   services only     Touch base with staff</t>
  </si>
  <si>
    <t xml:space="preserve">Timesheets  2         s   4     contact  s   2     Phone   Wedding       s  2  </t>
  </si>
  <si>
    <t>Tossed out materials   old bk  s   mag.  s   ect.   non valuable or profitable to book sale.</t>
  </si>
  <si>
    <t>Trained Bruce the volunteer on assessment analysis how to complete a sweep   and took a     s</t>
  </si>
  <si>
    <t>Trained Debi for patron count  s</t>
  </si>
  <si>
    <t>Turned off unnecessary lights left on by janitor   and  turned on comp.  s</t>
  </si>
  <si>
    <t xml:space="preserve">Twitter   Good reads   and took     s </t>
  </si>
  <si>
    <t>Typing email to branch staff planning the shelvers time off   and about program tomorrow-phoned supervisor BRS   also worked on outstanding hold  s list.</t>
  </si>
  <si>
    <t>Typing email to branch staff planning the shelvers time off   May display  s   and about program tomorrow-phoned supervisor BRS   and Had a discussion w   a patron   put up May displays on Audrey Hepburn   answered questions and made suggestions   also worked on outsanding hold  s list.</t>
  </si>
  <si>
    <t>Unlock safe  s   and sign deposit logs for brinks pick-up</t>
  </si>
  <si>
    <t>Volunteer Mtg.   email summary assignment       s   2     check-in with interns   Phone   On call timesheet update and approval   contact messages   meat with another college to discuss prob. with volunteer   Patron issues   emailed to patron re: large fine     OTS Training   put device away for OTS entered scores on chart    OTS quiz   Bus website demo for Caitlin</t>
  </si>
  <si>
    <t xml:space="preserve">Volunteer Orientation   Video       s   2     Filling out efficiency study logs   introduced to video production room by Gerry Ward   Blog post for Archives crawl </t>
  </si>
  <si>
    <t xml:space="preserve">Walkabout 3pm school  s out   and Zoning oversize  adult magazines </t>
  </si>
  <si>
    <t xml:space="preserve">Watch desk   3m     Check restroom   2m     filled out emergency notification   10m     signed into staff mi  circ.   share point   4m     and straightened shelves   10m     Gathering and collecting attendance from prog.  s-mtg. room stats volunteer input   30m  </t>
  </si>
  <si>
    <t>Women  s drumming</t>
  </si>
  <si>
    <t>Worked on staff Schedule for tomorrow  s sweep  s look over efficiency instructions</t>
  </si>
  <si>
    <t>Write library report for Friday  s meeting   and Volunteer mgmt.</t>
  </si>
  <si>
    <t>Zoning CD  s   and prepare Jan-Mar. travel vouchers check  redistributment request</t>
  </si>
  <si>
    <t>Zoning in adult biography  kids fiction   and CD  s</t>
  </si>
  <si>
    <t>Word</t>
  </si>
  <si>
    <t>Frequency</t>
  </si>
  <si>
    <t>In Phrase Count</t>
  </si>
  <si>
    <t>with</t>
  </si>
  <si>
    <t>out</t>
  </si>
  <si>
    <t>desk</t>
  </si>
  <si>
    <t>A4, A6, A18, A44, A85, A106, A175, A190, A215, A229, A259, A308, A324, A378, A479, A505, A527, A564, A569, A575, A670, A780, A783, A790, A795, A796, A801, A804, A836, A837, A838, A839, A840, A841, A842, A843, A844, A845, A846, A847, A848, A849, A850, A851, A852, A853, A854, A855, A856, A857, A858, A859, A860, A861, A862, A863, A864, A865, A866, A867, A868, A869, A870, A871, A872, A873, A874, A875, A876, A877, A878, A879, A880, A881, A882, A883, A884, A885, A886, A887, A888, A889, A890, A891, A892, A893, A894, A896, A897, A1329, A1449, A1483, A1492, A1497, A1529</t>
  </si>
  <si>
    <t>patron</t>
  </si>
  <si>
    <t>A3, A4, A23, A24, A45, A46, A75, A115, A132, A138, A167, A174, A175, A176, A177, A185, A186, A221, A225, A237, A238, A247, A254, A268, A308, A356, A366, A378, A379, A380, A435, A480, A486, A495, A504, A526, A563, A566, A567, A620, A621, A623, A626, A630, A631, A651, A686, A688, A716, A724, A785, A855, A896, A907, A932, A935, A961, A978, A1053, A1060, A1062, A1068, A1071, A1078, A1079, A1102, A1140, A1158, A1191, A1208, A1209, A1221, A1320, A1347, A1351, A1368, A1386, A1392, A1395, A1405, A1406, A1441, A1483, A1484, A1529</t>
  </si>
  <si>
    <t>items</t>
  </si>
  <si>
    <t>A14, A80, A84, A99, A107, A113, A130, A175, A188, A255, A258, A259, A287, A307, A310, A320, A322, A377, A394, A396, A410, A411, A412, A415, A434, A437, A444, A486, A497, A507, A556, A557, A558, A559, A560, A561, A562, A575, A613, A624, A625, A693, A705, A706, A711, A712, A737, A740, A751, A788, A812, A940, A971, A977, A1019, A1020, A1021, A1113, A1115, A1116, A1147, A1150, A1170, A1172, A1174, A1202, A1208, A1209, A1237, A1349, A1369, A1382, A1412, A1472, A1478, A1515, A1530</t>
  </si>
  <si>
    <t>count</t>
  </si>
  <si>
    <t>A4, A23, A24, A34, A75, A85, A106, A115, A175, A177, A215, A229, A259, A308, A378, A385, A453, A478, A505, A527, A563, A564, A569, A575, A683, A723, A780, A792, A793, A795, A796, A797, A798, A799, A804, A837, A841, A853, A854, A855, A856, A857, A859, A860, A861, A862, A863, A864, A865, A866, A867, A868, A869, A870, A871, A872, A873, A891, A896, A897, A925, A935, A978, A1081, A1125, A1201, A1308, A1321, A1343, A1386, A1392, A1395, A1405, A1436, A1492, A1497, A1529</t>
  </si>
  <si>
    <t>up</t>
  </si>
  <si>
    <t>books</t>
  </si>
  <si>
    <t>A10, A33, A63, A86, A102, A105, A128, A132, A168, A175, A232, A234, A244, A253, A259, A260, A275, A295, A341, A384, A414, A445, A451, A487, A512, A532, A552, A566, A625, A631, A644, A675, A676, A677, A678, A679, A690, A745, A799, A903, A926, A942, A985, A990, A996, A1001, A1017, A1018, A1019, A1025, A1026, A1035, A1077, A1081, A1097, A1098, A1099, A1151, A1198, A1199, A1203, A1209, A1210, A1225, A1228, A1229, A1230, A1235, A1269, A1280, A1281, A1282, A1409, A1473, A1511, A1516, A1526, A1545, A1547</t>
  </si>
  <si>
    <t>volunteer</t>
  </si>
  <si>
    <t>A17, A49, A56, A57, A58, A63, A81, A83, A142, A143, A166, A169, A216, A218, A250, A259, A297, A366, A380, A409, A427, A453, A455, A525, A530, A585, A606, A607, A608, A625, A628, A629, A656, A663, A687, A697, A726, A734, A744, A786, A807, A948, A955, A990, A1028, A1045, A1076, A1125, A1169, A1182, A1189, A1196, A1271, A1322, A1327, A1336, A1337, A1338, A1339, A1344, A1391, A1396, A1404, A1483, A1492, A1498, A1536, A1537, A1544</t>
  </si>
  <si>
    <t>staff</t>
  </si>
  <si>
    <t>A71, A75, A137, A175, A199, A239, A245, A249, A259, A309, A333, A356, A361, A381, A408, A445, A455, A498, A528, A529, A592, A613, A614, A618, A624, A646, A693, A699, A713, A722, A723, A731, A734, A740, A758, A759, A763, A814, A825, A922, A930, A948, A954, A1009, A1020, A1036, A1065, A1077, A1128, A1150, A1166, A1170, A1223, A1236, A1308, A1321, A1361, A1367, A1370, A1373, A1411, A1412, A1416, A1417, A1438, A1439, A1440, A1441, A1456, A1459, A1470, A1471, A1498, A1532, A1535, A1540, A1542, A1545</t>
  </si>
  <si>
    <t>call</t>
  </si>
  <si>
    <t>A3, A28, A34, A35, A40, A42, A74, A86, A90, A134, A140, A141, A147, A216, A218, A224, A244, A287, A315, A340, A356, A424, A512, A554, A609, A627, A685, A716, A756, A765, A766, A767, A768, A769, A770, A771, A807, A868, A904, A915, A916, A917, A918, A919, A920, A921, A922, A923, A948, A975, A985, A986, A1044, A1068, A1187, A1265, A1286, A1322, A1325, A1345, A1346, A1348, A1435, A1442, A1448, A1452, A1483, A1526</t>
  </si>
  <si>
    <t>the</t>
  </si>
  <si>
    <t>phone</t>
  </si>
  <si>
    <t>A28, A34, A40, A84, A86, A90, A115, A134, A135, A136, A137, A138, A139, A140, A141, A142, A143, A147, A216, A221, A224, A242, A244, A247, A252, A273, A287, A315, A357, A424, A466, A469, A512, A519, A523, A547, A554, A629, A667, A674, A707, A716, A786, A807, A902, A905, A925, A930, A932, A985, A986, A1003, A1018, A1044, A1068, A1071, A1102, A1147, A1235, A1265, A1325, A1435, A1436, A1452, A1542</t>
  </si>
  <si>
    <t>took</t>
  </si>
  <si>
    <t>A27, A28, A35, A37, A47, A74, A107, A141, A221, A235, A236, A255, A286, A335, A349, A381, A387, A409, A416, A454, A497, A530, A537, A540, A557, A566, A567, A571, A587, A742, A874, A875, A896, A922, A952, A978, A982, A987, A1038, A1046, A1087, A1113, A1121, A1173, A1175, A1205, A1206, A1254, A1271, A1276, A1277, A1288, A1306, A1352, A1377, A1391, A1412, A1433, A1434, A1480, A1508</t>
  </si>
  <si>
    <t>A54, A91, A106, A175, A229, A259, A293, A378, A527, A564, A569, A575, A578, A603, A604, A670, A672, A780, A796, A801, A804, A854, A855, A856, A857, A858, A859, A860, A861, A862, A863, A864, A865, A866, A867, A868, A869, A870, A877, A896, A978, A1292, A1293, A1294, A1295, A1296, A1297, A1298, A1299, A1300, A1301, A1303, A1304, A1305, A1306, A1307, A1308, A1309, A1435, A1497</t>
  </si>
  <si>
    <t>new</t>
  </si>
  <si>
    <t>A3, A38, A41, A54, A93, A156, A227, A286, A315, A415, A426, A506, A695, A796, A823, A951, A1207, A1258, A1334, A1335, A1340, A1341, A1401, A1457, A1458, A1459, A1460, A1461, A1462, A1463, A1464, A1465, A1466, A1467, A1468, A1469, A1470, A1471, A1472, A1473, A1474, A1475, A1476, A1477, A1478, A1479, A1480, A1481, A1482, A1483, A1484, A1485, A1486, A1487, A1488, A1489, A1490, A1491, A1492, A1543</t>
  </si>
  <si>
    <t>holds</t>
  </si>
  <si>
    <t>A32, A96, A97, A99, A100, A101, A198, A200, A228, A249, A301, A303, A311, A312, A313, A314, A315, A316, A317, A321, A343, A412, A413, A524, A556, A569, A641, A711, A725, A779, A785, A896, A941, A971, A983, A984, A1013, A1014, A1019, A1021, A1152, A1162, A1174, A1175, A1181, A1211, A1275, A1309, A1415, A1416, A1417, A1438, A1439, A1448, A1537</t>
  </si>
  <si>
    <t>A3, A35, A42, A46, A65, A66, A74, A86, A143, A194, A356, A445, A609, A627, A695, A760, A855, A868, A905, A911, A912, A913, A914, A915, A916, A917, A918, A919, A920, A921, A922, A923, A924, A926, A927, A928, A929, A930, A931, A932, A933, A934, A935, A936, A948, A1286, A1322, A1375, A1442, A1448, A1483</t>
  </si>
  <si>
    <t>efficiency</t>
  </si>
  <si>
    <t>A29, A35, A37, A38, A39, A60, A70, A75, A82, A115, A243, A259, A345, A352, A410, A425, A497, A498, A523, A546, A584, A591, A627, A652, A674, A713, A724, A824, A828, A830, A903, A904, A905, A930, A958, A1232, A1274, A1309, A1350, A1387, A1388, A1389, A1390, A1402, A1403, A1405, A1459, A1485, A1526, A1532</t>
  </si>
  <si>
    <t>from</t>
  </si>
  <si>
    <t>A41, A44, A362, A363, A364, A365, A366, A367, A368, A369, A370, A371, A372, A373, A374, A450, A451, A452, A479, A670, A730, A783, A789, A791, A794, A801, A838, A839, A840, A842, A843, A844, A845, A846, A847, A848, A849, A850, A851, A852, A858, A874, A875, A1081, A1290, A1301, A1329</t>
  </si>
  <si>
    <t>analysis</t>
  </si>
  <si>
    <t>A29, A37, A38, A60, A70, A81, A85, A115, A116, A128, A243, A350, A352, A357, A366, A445, A449, A481, A497, A498, A523, A546, A584, A591, A611, A627, A674, A824, A830, A865, A895, A902, A903, A905, A930, A958, A1263, A1274, A1303, A1387, A1388, A1389, A1390, A1391, A1402, A1403, A1452</t>
  </si>
  <si>
    <t>sweep</t>
  </si>
  <si>
    <t>A4, A6, A18, A35, A75, A85, A105, A115, A116, A163, A207, A208, A215, A225, A308, A356, A380, A397, A425, A446, A484, A505, A563, A795, A796, A830, A853, A855, A871, A897, A935, A1085, A1125, A1201, A1265, A1302, A1351, A1386, A1391, A1405, A1474, A1529, A1532</t>
  </si>
  <si>
    <t>forms</t>
  </si>
  <si>
    <t>floor</t>
  </si>
  <si>
    <t>A52, A57, A75, A88, A105, A106, A115, A133, A167, A175, A356, A357, A425, A578, A613, A796, A826, A828, A830, A855, A870, A903, A935, A1034, A1044, A1063, A1073, A1081, A1084, A1090, A1101, A1104, A1105, A1125, A1151, A1225, A1291, A1353, A1381</t>
  </si>
  <si>
    <t>log</t>
  </si>
  <si>
    <t>A84, A87, A117, A118, A119, A120, A137, A164, A165, A214, A249, A646, A669, A723, A930, A1092, A1093, A1126, A1127, A1222, A1274, A1367, A1399, A1400, A1401, A1402, A1403, A1404, A1405, A1406, A1407, A1408, A1409, A1410, A1411, A1412, A1413, A1414, A1471, A1483</t>
  </si>
  <si>
    <t>email</t>
  </si>
  <si>
    <t>A32, A61, A83, A89, A96, A115, A128, A214, A234, A245, A250, A252, A348, A349, A350, A352, A354, A366, A384, A453, A481, A485, A571, A588, A685, A734, A799, A825, A904, A930, A932, A1003, A1438, A1439, A1440, A1441, A1454, A1483, A1484</t>
  </si>
  <si>
    <t>display</t>
  </si>
  <si>
    <t>A63, A110, A229, A232, A321, A341, A409, A410, A523, A624, A625, A627, A696, A697, A737, A744, A786, A797, A825, A936, A947, A962, A985, A1034, A1077, A1155, A1156, A1234, A1341, A1441, A1452, A1497, A1545</t>
  </si>
  <si>
    <t>book</t>
  </si>
  <si>
    <t>A44, A62, A200, A229, A382, A511, A613, A667, A685, A692, A740, A801, A836, A895, A904, A930, A947, A952, A986, A994, A1023, A1024, A1033, A1052, A1079, A1081, A1114, A1152, A1155, A1156, A1158, A1202, A1331, A1383, A1384, A1447, A1484, A1528, A1529</t>
  </si>
  <si>
    <t>teen</t>
  </si>
  <si>
    <t>A11, A63, A221, A297, A310, A409, A410, A585, A617, A625, A687, A709, A720, A744, A807, A948, A951, A967, A996, A1023, A1024, A1028, A1073, A1076, A1164, A1168, A1169, A1271, A1336, A1344, A1383, A1473, A1541, A1551</t>
  </si>
  <si>
    <t>area</t>
  </si>
  <si>
    <t>A63, A212, A221, A225, A278, A290, A310, A334, A368, A409, A410, A442, A497, A617, A624, A625, A720, A788, A913, A961, A967, A1019, A1021, A1113, A1116, A1155, A1156, A1169, A1170, A1237, A1281, A1307, A1412</t>
  </si>
  <si>
    <t>form</t>
  </si>
  <si>
    <t>A37, A60, A97, A360, A378, A383, A449, A455, A498, A529, A531, A532, A546, A547, A588, A599, A720, A724, A760, A824, A855, A865, A904, A905, A935, A961, A990, A1053, A1263, A1323, A1348, A1449, A1452, A1508</t>
  </si>
  <si>
    <t>training</t>
  </si>
  <si>
    <t>A97, A214, A370, A397, A413, A418, A420, A421, A422, A428, A429, A430, A431, A466, A488, A489, A490, A491, A492, A493, A523, A573, A584, A930, A966, A1135, A1264, A1339, A1456, A1459, A1487, A1493, A1508, A1526</t>
  </si>
  <si>
    <t>A85, A128, A245, A350, A357, A378, A445, A476, A477, A478, A479, A480, A481, A482, A483, A484, A530, A609, A646, A865, A895, A902, A932, A935, A1098, A1099, A1263, A1448, A1492, A1508</t>
  </si>
  <si>
    <t>re:</t>
  </si>
  <si>
    <t>schedule</t>
  </si>
  <si>
    <t>A74, A127, A128, A195, A224, A238, A247, A380, A393, A426, A466, A523, A625, A655, A693, A698, A923, A924, A930, A957, A1076, A1318, A1373, A1387, A1388, A1389, A1390, A1487, A1488, A1524, A1525</t>
  </si>
  <si>
    <t>help</t>
  </si>
  <si>
    <t>A128, A186, A189, A275, A341, A406, A445, A500, A501, A502, A503, A504, A505, A506, A659, A660, A787, A951, A957, A1125, A1147, A1223, A1264, A1327, A1328, A1335, A1340, A1341, A1346, A1351, A1367</t>
  </si>
  <si>
    <t>A394, A602, A725, A988, A1212, A1213, A1214, A1215, A1217, A1218, A1219, A1220, A1221, A1222, A1223, A1224, A1225, A1226, A1227, A1228, A1229, A1230, A1231, A1232, A1233, A1234, A1235, A1236, A1237, A1238</t>
  </si>
  <si>
    <t>study</t>
  </si>
  <si>
    <t>A35, A53, A75, A410, A425, A443, A445, A453, A497, A523, A535, A609, A713, A930, A932, A958, A1047, A1098, A1099, A1232, A1387, A1388, A1389, A1390, A1448, A1459, A1485, A1508, A1526</t>
  </si>
  <si>
    <t>room</t>
  </si>
  <si>
    <t>A8, A9, A250, A257, A289, A380, A384, A507, A511, A522, A606, A607, A608, A612, A615, A619, A658, A733, A807, A820, A919, A1059, A1181, A1183, A1184, A1202, A1484, A1485, A1498</t>
  </si>
  <si>
    <t>time</t>
  </si>
  <si>
    <t>A10, A40, A43, A91, A115, A297, A392, A456, A667, A710, A734, A781, A782, A786, A923, A993, A1023, A1024, A1038, A1169, A1279, A1286, A1425, A1438, A1439, A1440, A1441, A1472</t>
  </si>
  <si>
    <t>patrons</t>
  </si>
  <si>
    <t>A169, A175, A178, A179, A180, A181, A182, A183, A221, A336, A342, A369, A373, A434, A535, A580, A700, A765, A770, A772, A788, A800, A951, A1047, A1152, A1208, A1209, A1349, A1385</t>
  </si>
  <si>
    <t>request</t>
  </si>
  <si>
    <t>A38, A96, A97, A127, A142, A143, A213, A496, A521, A599, A635, A636, A637, A638, A693, A701, A786, A867, A934, A1008, A1034, A1107, A1140, A1142, A1160, A1291, A1448, A1546</t>
  </si>
  <si>
    <t>check</t>
  </si>
  <si>
    <t>A31, A56, A98, A127, A169, A188, A221, A240, A287, A297, A544, A579, A609, A734, A812, A925, A937, A952, A976, A1045, A1158, A1246, A1286, A1546</t>
  </si>
  <si>
    <t>hold</t>
  </si>
  <si>
    <t>A5, A135, A188, A235, A277, A304, A305, A306, A307, A308, A309, A310, A519, A573, A686, A924, A943, A980, A981, A982, A1117, A1154, A1218, A1345, A1347, A1440, A1441, A1472</t>
  </si>
  <si>
    <t>carts</t>
  </si>
  <si>
    <t>A10, A102, A302, A411, A546, A602, A644, A667, A675, A676, A1039, A1050, A1075, A1091, A1106, A1114, A1116, A1162, A1166, A1200, A1201, A1202, A1229, A1236, A1262, A1282, A1414</t>
  </si>
  <si>
    <t>A35, A48, A186, A310, A351, A353, A354, A355, A395, A434, A760, A895, A1139, A1140, A1141, A1142, A1143, A1144, A1145, A1146, A1147, A1148, A1149, A1150, A1153, A1373</t>
  </si>
  <si>
    <t>A33, A46, A57, A66, A74, A82, A86, A115, A128, A214, A245, A348, A349, A350, A351, A352, A353, A354, A355, A356, A357, A799, A826, A1081, A1373</t>
  </si>
  <si>
    <t>branch</t>
  </si>
  <si>
    <t>A141, A250, A418, A544, A708, A716, A718, A837, A893, A1052, A1183, A1184, A1245, A1319, A1321, A1352, A1425, A1438, A1439, A1440, A1441, A1452, A1455, A1527</t>
  </si>
  <si>
    <t>A82, A89, A97, A115, A350, A351, A355, A425, A764, A824, A825, A826, A827, A828, A829, A830, A831, A832, A903, A962, A1147, A1148, A1153, A1346, A1413, A1414</t>
  </si>
  <si>
    <t>sorted</t>
  </si>
  <si>
    <t>A10, A63, A216, A253, A255, A378, A435, A437, A442, A444, A532, A556, A558, A560, A561, A613, A634, A644, A667, A737, A942, A1020, A1113, A1114, A1269</t>
  </si>
  <si>
    <t>library</t>
  </si>
  <si>
    <t>A8, A34, A41, A63, A190, A247, A297, A410, A478, A526, A568, A690, A693, A715, A891, A952, A991, A1003, A1083, A1191, A1383, A1385, A1494, A1543</t>
  </si>
  <si>
    <t>A49, A176, A188, A366, A451, A481, A572, A631, A657, A678, A679, A949, A1025, A1026, A1097, A1098, A1099, A1208, A1209, A1319, A1325, A1340, A1349, A1428, A1492</t>
  </si>
  <si>
    <t>list</t>
  </si>
  <si>
    <t>A14, A37, A38, A52, A67, A210, A211, A247, A256, A287, A360, A382, A398, A726, A833, A1438, A1452, A1454, A1528, A1529, A1533, A1535, A1538, A1539</t>
  </si>
  <si>
    <t>schedules</t>
  </si>
  <si>
    <t>A71, A233, A322, A369, A381, A394, A423, A424, A487, A508, A509, A543, A699, A708, A713, A954, A974, A1052, A1053, A1054, A1081, A1118, A1287, A1521</t>
  </si>
  <si>
    <t>contact</t>
  </si>
  <si>
    <t>A13, A32, A60, A61, A65, A89, A96, A97, A268, A350, A384, A445, A453, A609, A799, A904, A930, A932, A1003, A1029, A1373, A1375, A1483</t>
  </si>
  <si>
    <t>A301, A302, A303, A304, A305, A306, A307, A308, A309, A310, A311, A312, A313, A314, A315, A316, A317, A318, A319, A320, A600, A601, A1021</t>
  </si>
  <si>
    <t>order</t>
  </si>
  <si>
    <t>A223, A234, A262, A378, A750, A869, A944, A945, A959, A1017, A1018, A1033, A1034, A1039, A1081, A1106, A1270, A1287, A1410</t>
  </si>
  <si>
    <t>materials</t>
  </si>
  <si>
    <t>A63, A96, A97, A133, A347, A383, A435, A445, A474, A554, A615, A625, A644, A700, A951, A986, A1234, A1384, A1448, A1456</t>
  </si>
  <si>
    <t>A51, A399, A415, A834, A1110, A1193, A1194, A1195, A1196, A1197, A1198, A1199, A1200, A1201, A1202, A1203, A1204, A1205, A1206, A1207, A1417, A1482</t>
  </si>
  <si>
    <t>issues</t>
  </si>
  <si>
    <t>A4, A188, A366, A419, A434, A436, A437, A476, A513, A516, A517, A700, A744, A1128, A1222, A1257, A1258, A1264, A1268, A1312, A1316, A1483</t>
  </si>
  <si>
    <t>prep</t>
  </si>
  <si>
    <t>A33, A82, A115, A199, A214, A273, A357, A410, A426, A451, A523, A624, A739, A903, A904, A951, A1126, A1151, A1154, A1279, A1508, A1526</t>
  </si>
  <si>
    <t>program</t>
  </si>
  <si>
    <t>A16, A221, A289, A347, A392, A622, A693, A716, A788, A923, A1024, A1031, A1163, A1164, A1223, A1333, A1381, A1386, A1438, A1439, A1440, A1441</t>
  </si>
  <si>
    <t>A39, A378, A469, A496, A539, A540, A541, A542, A543, A544, A545, A546, A547, A548, A549, A550, A584, A591, A827, A875, A1274, A1485</t>
  </si>
  <si>
    <t>planning</t>
  </si>
  <si>
    <t>A65, A214, A351, A354, A527, A591, A592, A704, A725, A822, A919, A923, A930, A932, A976, A1085, A1153, A1349, A1438, A1439, A1440, A1441</t>
  </si>
  <si>
    <t>A169, A170, A171, A172, A173, A174, A175, A176, A177, A178, A179, A180, A181, A182, A183, A184, A336, A342, A378, A1140, A1196, A1406</t>
  </si>
  <si>
    <t>shelf</t>
  </si>
  <si>
    <t>A200, A221, A235, A277, A304, A305, A306, A307, A308, A309, A310, A317, A494, A573, A625, A937, A977, A1117, A1151, A1209, A1472, A1547</t>
  </si>
  <si>
    <t>project</t>
  </si>
  <si>
    <t>A81, A95, A237, A238, A357, A368, A470, A471, A472, A473, A628, A629, A786, A805, A1060, A1321, A1347, A1402, A1403, A1492</t>
  </si>
  <si>
    <t>off</t>
  </si>
  <si>
    <t>A71, A95, A394, A433, A572, A612, A790, A805, A855, A918, A1011, A1257, A1258, A1259, A1260, A1261, A1262, A1263, A1264, A1287</t>
  </si>
  <si>
    <t>documents</t>
  </si>
  <si>
    <t>A67, A70, A75, A89, A199, A273, A495, A496, A522, A523, A570, A735, A824, A826, A899, A1122, A1123, A1124, A1125, A1484, A1526</t>
  </si>
  <si>
    <t>logs</t>
  </si>
  <si>
    <t>A31, A85, A115, A245, A276, A350, A357, A452, A523, A545, A674, A693, A818, A828, A902, A990, A1044, A1443, A1448, A1485, A1526</t>
  </si>
  <si>
    <t>A115, A171, A238, A269, A378, A423, A424, A528, A534, A536, A541, A542, A543, A593, A752, A781, A782, A784, A995, A1136, A1319</t>
  </si>
  <si>
    <t>machine</t>
  </si>
  <si>
    <t>A11, A33, A86, A199, A205, A253, A273, A297, A318, A319, A322, A411, A445, A536, A565, A623, A785, A903, A930, A1081, A1373</t>
  </si>
  <si>
    <t>A306, A324, A455, A568, A589, A590, A605, A612, A624, A786, A814, A948, A952, A953, A1119, A1120, A1150, A1223, A1437, A1484</t>
  </si>
  <si>
    <t>report</t>
  </si>
  <si>
    <t>A96, A190, A203, A342, A357, A425, A496, A563, A568, A605, A638, A649, A650, A698, A735, A829, A1127, A1217, A1227, A1543</t>
  </si>
  <si>
    <t>back</t>
  </si>
  <si>
    <t>issue</t>
  </si>
  <si>
    <t>A34, A46, A175, A176, A324, A408, A480, A481, A740, A790, A941, A995, A1078, A1079, A1187, A1267, A1407, A1435, A1474, A1515</t>
  </si>
  <si>
    <t>questions</t>
  </si>
  <si>
    <t>A96, A111, A133, A146, A147, A152, A153, A175, A239, A384, A528, A535, A785, A904, A1047, A1063, A1128, A1166, A1441, A1484</t>
  </si>
  <si>
    <t>bins</t>
  </si>
  <si>
    <t>A80, A175, A255, A287, A394, A497, A556, A634, A644, A812, A942, A971, A1019, A1166, A1170, A1209, A1233, A1412, A1442</t>
  </si>
  <si>
    <t>put</t>
  </si>
  <si>
    <t>A720, A727, A789, A790, A791, A792, A793, A794, A795, A796, A797, A798, A799, A800, A801, A1081, A1146, A1301</t>
  </si>
  <si>
    <t>printing</t>
  </si>
  <si>
    <t>A86, A87, A132, A175, A339, A451, A455, A504, A575, A751, A1034, A1208, A1209, A1264, A1406, A1452, A1526</t>
  </si>
  <si>
    <t>A63, A625, A786, A1331, A1332, A1333, A1334, A1335, A1336, A1337, A1338, A1339, A1340, A1341, A1342, A1343, A1344, A1492, A1550</t>
  </si>
  <si>
    <t>scheduling</t>
  </si>
  <si>
    <t>A43, A65, A214, A245, A323, A351, A354, A396, A397, A573, A704, A855, A930, A932, A1009, A1153, A1262, A1263</t>
  </si>
  <si>
    <t>assessment</t>
  </si>
  <si>
    <t>A186, A244, A249, A361, A369, A529, A563, A723, A811, A955, A994, A1044, A1162, A1351, A1367, A1391, A1394, A1410, A1411</t>
  </si>
  <si>
    <t>A112, A321, A523, A655, A1523, A1524, A1525, A1526, A1527, A1528, A1529, A1530, A1531, A1532, A1533, A1534, A1535, A1536, A1537</t>
  </si>
  <si>
    <t>returned</t>
  </si>
  <si>
    <t>A69, A96, A97, A251, A269, A435, A457, A458, A459, A460, A563, A624, A700, A780, A828, A1447, A1448, A1478, A1501</t>
  </si>
  <si>
    <t>A235, A237, A238, A245, A285, A310, A322, A723, A963, A964, A965, A966, A967, A968, A1060, A1149, A1347, A1369</t>
  </si>
  <si>
    <t>calls</t>
  </si>
  <si>
    <t>A46, A65, A86, A132, A356, A445, A466, A519, A629, A707, A925, A926, A930, A937, A1003, A1018, A1436</t>
  </si>
  <si>
    <t>filling</t>
  </si>
  <si>
    <t>A37, A38, A42, A51, A324, A378, A385, A466, A550, A724, A753, A824, A903, A1098, A1099, A1200, A1230, A1319</t>
  </si>
  <si>
    <t>supplies</t>
  </si>
  <si>
    <t>A50, A315, A378, A435, A481, A602, A804, A805, A806, A807, A808, A810, A893, A1032, A1044, A1081, A1329, A1410</t>
  </si>
  <si>
    <t>checked</t>
  </si>
  <si>
    <t>A96, A97, A100, A205, A235, A247, A250, A252, A410, A485, A523, A625, A634, A644, A693, A788, A1054, A1448</t>
  </si>
  <si>
    <t>paperwork</t>
  </si>
  <si>
    <t>A32, A39, A71, A83, A128, A157, A434, A481, A530, A813, A945, A969, A1045, A1049, A1124, A1165, A1178, A1408</t>
  </si>
  <si>
    <t>volunteers</t>
  </si>
  <si>
    <t>A83, A216, A378, A384, A512, A581, A674, A709, A788, A808, A897, A925, A1115, A1309, A1342, A1410, A1541, A1551</t>
  </si>
  <si>
    <t>print</t>
  </si>
  <si>
    <t>A227, A233, A243, A273, A279, A334, A396, A609, A674, A771, A925, A951, A955, A1059, A1064, A1065, A1343</t>
  </si>
  <si>
    <t>A8, A56, A225, A274, A275, A276, A277, A278, A280, A281, A282, A283, A284, A285, A286, A324, A411, A735</t>
  </si>
  <si>
    <t>A67, A70, A75, A85, A89, A199, A273, A495, A496, A523, A824, A826, A1122, A1123, A1124, A1125, A1208, A1526</t>
  </si>
  <si>
    <t>party</t>
  </si>
  <si>
    <t>A263, A264, A265, A266, A267, A268, A282, A283, A284, A960</t>
  </si>
  <si>
    <t>counts</t>
  </si>
  <si>
    <t>A727, A798, A800, A877, A879, A880, A881, A882, A883, A884, A885, A886, A889, A890, A1034, A1406, A1407</t>
  </si>
  <si>
    <t>missing</t>
  </si>
  <si>
    <t>A52, A67, A219, A221, A235, A396, A412, A705, A706, A788, A1053, A1221, A1447, A1528, A1529, A1538, A1539</t>
  </si>
  <si>
    <t>work</t>
  </si>
  <si>
    <t>A31, A50, A58, A72, A192, A345, A543, A760, A817, A829, A1053, A1109, A1250, A1316, A1378, A1519</t>
  </si>
  <si>
    <t>sheets</t>
  </si>
  <si>
    <t>A148, A202, A219, A361, A611, A744, A811, A897, A926, A994, A1162, A1350, A1358, A1360, A1361, A1373, A1447</t>
  </si>
  <si>
    <t>A96, A97, A269, A357, A383, A457, A458, A459, A460, A462, A563, A615, A780, A1176, A1177, A1325, A1423</t>
  </si>
  <si>
    <t>A29, A31, A71, A86, A202, A245, A445, A632, A633, A734, A969, A1162, A1165, A1278, A1404, A1405</t>
  </si>
  <si>
    <t>A41, A93, A133, A176, A227, A235, A243, A279, A699, A723, A963, A964, A965, A966, A1065, A1482, A1543</t>
  </si>
  <si>
    <t>priority</t>
  </si>
  <si>
    <t>A5, A135, A142, A143, A256, A412, A487, A716, A895, A976, A1046, A1235, A1344, A1345, A1347, A1537</t>
  </si>
  <si>
    <t>A175, A262, A1013, A1027, A1028, A1029, A1030, A1031, A1032, A1033, A1034, A1035, A1036, A1037, A1038, A1368</t>
  </si>
  <si>
    <t>A233, A234, A235, A236, A237, A238, A239, A241, A242, A243, A244, A245, A246, A411, A599, A934, A1498</t>
  </si>
  <si>
    <t>newspapers</t>
  </si>
  <si>
    <t>A129, A214, A233, A432, A521, A581, A816, A913, A930, A992, A993, A998, A1051, A1068, A1197, A1269, A1408</t>
  </si>
  <si>
    <t>day</t>
  </si>
  <si>
    <t>A7, A13, A127, A194, A498, A523, A552, A673, A692, A693, A905, A1151, A1255, A1256, A1378</t>
  </si>
  <si>
    <t>A519, A933, A975, A976, A977, A978, A979, A980, A981, A982, A983, A984, A985, A986, A987, A988</t>
  </si>
  <si>
    <t>worked</t>
  </si>
  <si>
    <t>A63, A198, A254, A625, A786, A867, A945, A1034, A1124, A1278, A1438, A1439, A1440, A1441, A1492</t>
  </si>
  <si>
    <t>retirement</t>
  </si>
  <si>
    <t>week</t>
  </si>
  <si>
    <t>A34, A357, A370, A655, A699, A708, A817, A954, A962, A994, A1028, A1085, A1138, A1173, A1524, A1525</t>
  </si>
  <si>
    <t>helped</t>
  </si>
  <si>
    <t>A33, A116, A138, A254, A297, A354, A526, A724, A785, A788, A898, A945, A1208, A1209, A1246, A1473</t>
  </si>
  <si>
    <t>A4, A301, A321, A584, A803, A910, A995, A1088, A1089, A1090, A1091, A1092, A1093, A1129, A1198, A1199</t>
  </si>
  <si>
    <t>carpool</t>
  </si>
  <si>
    <t>A218, A269, A457, A458, A459, A460, A563, A780, A990</t>
  </si>
  <si>
    <t>A69, A175, A247, A248, A249, A250, A251, A252, A409, A437, A497, A693, A797, A1034, A1059, A1102</t>
  </si>
  <si>
    <t>down</t>
  </si>
  <si>
    <t>A8, A59, A71, A214, A240, A325, A648, A734, A825, A962, A1200, A1201, A1311, A1381</t>
  </si>
  <si>
    <t>A66, A89, A415, A1081, A1190, A1364, A1365, A1366, A1367, A1368, A1369, A1370, A1371, A1372, A1373</t>
  </si>
  <si>
    <t>away</t>
  </si>
  <si>
    <t>A50, A56, A205, A240, A245, A523, A696, A1027, A1028, A1029, A1030, A1031, A1032, A1154, A1483</t>
  </si>
  <si>
    <t>meeting</t>
  </si>
  <si>
    <t>A8, A43, A230, A486, A615, A619, A762, A789, A801, A961, A1003, A1059, A1308, A1445, A1508, A1543</t>
  </si>
  <si>
    <t>children</t>
  </si>
  <si>
    <t>A63, A221, A409, A410, A442, A469, A617, A624, A625, A788, A913, A961, A1021, A1203, A1281</t>
  </si>
  <si>
    <t>messages</t>
  </si>
  <si>
    <t>A242, A247, A249, A252, A351, A352, A353, A354, A355, A445, A523, A674, A930, A1081, A1483</t>
  </si>
  <si>
    <t>A184, A606, A607, A608, A610, A786, A867, A1023, A1028, A1073, A1141, A1248, A1249, A1349, A1498</t>
  </si>
  <si>
    <t>spot</t>
  </si>
  <si>
    <t>A74, A178, A179, A180, A181, A182, A183, A336, A342, A418, A419, A420, A421, A422, A466</t>
  </si>
  <si>
    <t>daily</t>
  </si>
  <si>
    <t>A58, A127, A128, A247, A381, A693, A818, A930, A957, A1142, A1373, A1387, A1388, A1389, A1390</t>
  </si>
  <si>
    <t>sorting</t>
  </si>
  <si>
    <t>A507, A562, A955, A1050, A1091, A1115, A1116, A1166, A1170, A1216, A1229, A1412, A1417</t>
  </si>
  <si>
    <t>assisted</t>
  </si>
  <si>
    <t>A171, A175, A221, A366, A678, A679, A757, A769, A789, A951, A1003, A1208, A1209</t>
  </si>
  <si>
    <t>A154, A155, A156, A157, A158, A159, A160, A161, A162, A163, A164, A165, A1185, A1186, A1260</t>
  </si>
  <si>
    <t>processing</t>
  </si>
  <si>
    <t>A65, A214, A283, A284, A351, A354, A443, A646, A704, A923, A930, A932, A1153, A1413, A1414</t>
  </si>
  <si>
    <t>sweeps</t>
  </si>
  <si>
    <t>A57, A115, A259, A356, A357, A425, A495, A830, A879, A880, A881, A903, A955, A1122, A1125</t>
  </si>
  <si>
    <t>labels</t>
  </si>
  <si>
    <t>A236, A487, A554, A556, A609, A613, A925, A971, A972, A973, A1019, A1149, A1369, A1442</t>
  </si>
  <si>
    <t>instructions</t>
  </si>
  <si>
    <t>A297, A352, A466, A483, A535, A693, A807, A1047, A1048, A1304, A1305, A1476, A1477, A1532</t>
  </si>
  <si>
    <t>sheet</t>
  </si>
  <si>
    <t>A37, A38, A43, A58, A97, A115, A245, A526, A741, A993, A1029, A1354, A1355, A1489</t>
  </si>
  <si>
    <t>A178, A179, A180, A181, A182, A183, A336, A342, A418, A419, A420, A421, A422</t>
  </si>
  <si>
    <t>supervisor</t>
  </si>
  <si>
    <t>A21, A424, A434, A539, A540, A627, A719, A788, A829, A875, A1438, A1439, A1440, A1441</t>
  </si>
  <si>
    <t>A594, A595, A596, A597, A598, A599, A600, A601, A602, A603, A604, A644, A1158, A1266</t>
  </si>
  <si>
    <t>A148, A219, A926, A1001, A1354, A1355, A1356, A1357, A1358, A1359, A1360, A1361, A1423, A1424</t>
  </si>
  <si>
    <t>A1, A67, A111, A657, A834, A1055, A1056, A1057, A1058, A1059, A1060, A1061, A1062, A1063</t>
  </si>
  <si>
    <t>librarian</t>
  </si>
  <si>
    <t>A437, A439, A469, A661, A737, A756, A768, A769, A770, A771, A772, A1314, A1315</t>
  </si>
  <si>
    <t>cash</t>
  </si>
  <si>
    <t>A436, A571, A906, A907, A908, A909, A910, A1188, A1264, A1413, A1414, A1530</t>
  </si>
  <si>
    <t>old</t>
  </si>
  <si>
    <t>A74, A377, A413, A442, A463, A624, A712, A913, A1016, A1068, A1086, A1383, A1384</t>
  </si>
  <si>
    <t>A194, A761, A766, A785, A828, A830, A855, A904, A1073, A1103, A1168, A1426, A1511</t>
  </si>
  <si>
    <t>A75, A345, A474, A571, A618, A619, A620, A621, A622, A623, A1158, A1329, A1340</t>
  </si>
  <si>
    <t>class</t>
  </si>
  <si>
    <t>A82, A115, A116, A121, A300, A357, A367, A383, A523, A615, A756, A951, A1324</t>
  </si>
  <si>
    <t>A263, A264, A265, A266, A267, A268, A960</t>
  </si>
  <si>
    <t>A129, A355, A831, A905, A1130, A1131, A1132, A1133, A1134, A1135, A1136, A1531, A1532</t>
  </si>
  <si>
    <t>A344, A407, A504, A572, A690, A760, A828, A904, A1160, A1278, A1368, A1483</t>
  </si>
  <si>
    <t>no</t>
  </si>
  <si>
    <t>A259, A260, A365, A667, A685, A746, A755, A781, A782, A786, A808, A1368, A1492</t>
  </si>
  <si>
    <t>A334, A1021, A1247, A1307, A1343, A1495, A1545, A1546, A1547, A1548, A1549, A1550, A1551</t>
  </si>
  <si>
    <t>A872, A876, A878, A882, A883, A884, A885, A886, A887, A888, A889, A890, A1310</t>
  </si>
  <si>
    <t>calendar</t>
  </si>
  <si>
    <t>A96, A97, A418, A485, A680, A1085, A1183, A1184, A1266, A1445, A1450, A1452, A1527</t>
  </si>
  <si>
    <t>A3, A237, A238, A526, A624, A625, A626, A1060, A1347</t>
  </si>
  <si>
    <t>A33, A73, A356, A384, A445, A556, A799, A903, A971, A972, A973, A974, A1081</t>
  </si>
  <si>
    <t>review</t>
  </si>
  <si>
    <t>A4, A13, A391, A825, A904, A932, A935, A1134, A1147, A1176, A1177, A1383</t>
  </si>
  <si>
    <t>A92, A93, A277, A1238, A1429, A1430, A1431, A1432, A1433, A1434, A1435, A1481</t>
  </si>
  <si>
    <t>research</t>
  </si>
  <si>
    <t>A237, A238, A327, A328, A329, A330, A331, A332, A333, A1044, A1060, A1347</t>
  </si>
  <si>
    <t>A63, A105, A130, A412, A546, A557, A559, A1208, A1209, A1210, A1211, A1262</t>
  </si>
  <si>
    <t>paper</t>
  </si>
  <si>
    <t>A345, A442, A913, A951, A970, A1065, A1170, A1188, A1209, A1313</t>
  </si>
  <si>
    <t>A33, A199, A214, A270, A271, A272, A273, A451, A570, A899, A903, A1526</t>
  </si>
  <si>
    <t>cleaned</t>
  </si>
  <si>
    <t>A16, A374, A377, A617, A631, A994, A1025, A1026, A1097, A1098, A1099, A1380</t>
  </si>
  <si>
    <t>A507, A613, A942, A1110, A1111, A1112, A1113, A1114, A1115, A1116, A1269, A1412</t>
  </si>
  <si>
    <t>cart</t>
  </si>
  <si>
    <t>A44, A216, A381, A677, A750, A1029, A1033, A1081, A1225, A1269, A1373, A1417</t>
  </si>
  <si>
    <t>card</t>
  </si>
  <si>
    <t>A174, A410, A526, A620, A788, A891, A991, A1054, A1083, A1191, A1383</t>
  </si>
  <si>
    <t>delivery</t>
  </si>
  <si>
    <t>A136, A287, A435, A497, A723, A1019, A1113, A1170, A1410, A1412, A1442</t>
  </si>
  <si>
    <t>damaged</t>
  </si>
  <si>
    <t>A96, A97, A396, A435, A486, A700, A833, A1029, A1079, A1150, A1448</t>
  </si>
  <si>
    <t>A425, A760, A761, A762, A824, A825, A826, A827, A828, A829, A830, A962</t>
  </si>
  <si>
    <t>staples</t>
  </si>
  <si>
    <t>A378, A435, A442, A760, A808, A893, A913, A944, A945, A959, A1410</t>
  </si>
  <si>
    <t>laptop</t>
  </si>
  <si>
    <t>A33, A132, A221, A251, A504, A618, A828, A913, A1221, A1227, A1264, A1286</t>
  </si>
  <si>
    <t>A51, A246, A280, A375, A388, A389, A392, A527, A681, A682, A683, A684</t>
  </si>
  <si>
    <t>self</t>
  </si>
  <si>
    <t>A98, A169, A287, A297, A722, A788, A925, A952, A1045, A1208, A1209, A1286</t>
  </si>
  <si>
    <t>A259, A394, A481, A495, A575, A627, A713, A961, A990, A1301, A1409, A1475</t>
  </si>
  <si>
    <t>two</t>
  </si>
  <si>
    <t>set</t>
  </si>
  <si>
    <t>A245, A558, A581, A622, A930, A1109, A1164, A1168, A1387, A1388, A1389, A1390</t>
  </si>
  <si>
    <t>how</t>
  </si>
  <si>
    <t>A435, A554, A670, A675, A1044, A1182, A1321, A1386, A1391, A1393, A1394, A1492</t>
  </si>
  <si>
    <t>A291, A292, A293, A294, A295, A296, A297, A298, A299, A716, A825, A1089</t>
  </si>
  <si>
    <t>gave</t>
  </si>
  <si>
    <t>A63, A71, A110, A174, A213, A287, A297, A333, A354, A625, A1324</t>
  </si>
  <si>
    <t>outreach</t>
  </si>
  <si>
    <t>A13, A93, A194, A439, A451, A756, A760, A914, A991, A1251, A1444</t>
  </si>
  <si>
    <t>A16, A158, A159, A160, A161, A162, A455, A571, A720, A1308, A1486</t>
  </si>
  <si>
    <t>A35, A385, A386, A387, A388, A389, A390, A391, A392, A798, A1010</t>
  </si>
  <si>
    <t>A837, A1073, A1094, A1095, A1096, A1097, A1098, A1099, A1100, A1101, A1529</t>
  </si>
  <si>
    <t>A57, A384, A453, A1391, A1392, A1393, A1394, A1395, A1396, A1397, A1398</t>
  </si>
  <si>
    <t>talked</t>
  </si>
  <si>
    <t>A127, A486, A511, A674, A686, A786, A919, A976, A1071, A1086, A1410</t>
  </si>
  <si>
    <t>activity</t>
  </si>
  <si>
    <t>A208, A385, A386, A387, A390, A391, A798, A889, A890, A1010, A1201</t>
  </si>
  <si>
    <t>board</t>
  </si>
  <si>
    <t>A210, A211, A212, A213, A262, A310, A648, A812, A967, A1344, A1452</t>
  </si>
  <si>
    <t>stats</t>
  </si>
  <si>
    <t>A49, A93, A259, A606, A607, A608, A732, A854, A1338, A1489, A1498</t>
  </si>
  <si>
    <t>adult</t>
  </si>
  <si>
    <t>A221, A947, A1023, A1024, A1325, A1409, A1495, A1545, A1547, A1548, A1549</t>
  </si>
  <si>
    <t>task</t>
  </si>
  <si>
    <t>A186, A520, A591, A592, A725, A757, A897, A976, A1173, A1271, A1551</t>
  </si>
  <si>
    <t>lost</t>
  </si>
  <si>
    <t>A14, A30, A268, A306, A481, A687, A716, A821, A1152, A1377, A1380</t>
  </si>
  <si>
    <t>weekly</t>
  </si>
  <si>
    <t>A496, A523, A741, A827, A829, A1076, A1413, A1414, A1448</t>
  </si>
  <si>
    <t>public</t>
  </si>
  <si>
    <t>A8, A110, A133, A186, A287, A366, A1059, A1151, A1259, A1278</t>
  </si>
  <si>
    <t>donations</t>
  </si>
  <si>
    <t>A94, A123, A132, A588, A686, A733, A785, A1050, A1322, A1501</t>
  </si>
  <si>
    <t>stickers</t>
  </si>
  <si>
    <t>A260, A275, A287, A356, A512, A631, A1067, A1069, A1070, A1368</t>
  </si>
  <si>
    <t>A254, A343, A527, A534, A541, A542, A543, A545, A1519, A1523</t>
  </si>
  <si>
    <t>event</t>
  </si>
  <si>
    <t>A269, A457, A458, A459, A460, A563, A780, A786, A991, A1196</t>
  </si>
  <si>
    <t>kids</t>
  </si>
  <si>
    <t>A55, A116, A237, A238, A278, A1060, A1347, A1368, A1547, A1548</t>
  </si>
  <si>
    <t>answering</t>
  </si>
  <si>
    <t>A30, A152, A153, A175, A205, A528, A535, A629, A1047, A1470</t>
  </si>
  <si>
    <t>coordination</t>
  </si>
  <si>
    <t>A315, A996, A1464, A1465, A1466, A1467, A1468, A1469, A1471, A1472</t>
  </si>
  <si>
    <t>A507, A556, A557, A558, A559, A560, A561, A562, A737, A1170</t>
  </si>
  <si>
    <t>search</t>
  </si>
  <si>
    <t>A65, A66, A237, A238, A764, A855, A926, A1060, A1347, A1488</t>
  </si>
  <si>
    <t>chairs</t>
  </si>
  <si>
    <t>A221, A613, A617, A631, A993, A1025, A1026, A1097, A1098, A1099</t>
  </si>
  <si>
    <t>A789, A1003, A1239, A1240, A1241, A1242, A1243, A1244, A1245, A1246</t>
  </si>
  <si>
    <t>picklist</t>
  </si>
  <si>
    <t>A107, A259, A506, A705, A706, A1015, A1216, A1416, A1417, A1547</t>
  </si>
  <si>
    <t>sign</t>
  </si>
  <si>
    <t>A71, A97, A128, A136, A245, A297, A666, A687, A951, A1443</t>
  </si>
  <si>
    <t>made</t>
  </si>
  <si>
    <t>A37, A38, A247, A361, A412, A617, A714, A1325, A1408, A1441</t>
  </si>
  <si>
    <t>reading</t>
  </si>
  <si>
    <t>A380, A535, A573, A756, A951, A967, A1155, A1156, A1172, A1521</t>
  </si>
  <si>
    <t>description</t>
  </si>
  <si>
    <t>A417, A746, A747, A748, A749, A750, A751, A752, A753, A1319</t>
  </si>
  <si>
    <t>community</t>
  </si>
  <si>
    <t>A213, A221, A250, A257, A380, A396, A511, A733, A807</t>
  </si>
  <si>
    <t>post</t>
  </si>
  <si>
    <t>A128, A213, A298, A426, A930, A952, A962, A1373, A1485</t>
  </si>
  <si>
    <t>another</t>
  </si>
  <si>
    <t>A63, A132, A218, A558, A625, A757, A760, A1208, A1209, A1483</t>
  </si>
  <si>
    <t>A125, A175, A237, A238, A411, A687, A1060, A1203, A1211, A1347</t>
  </si>
  <si>
    <t>A450, A451, A452, A453, A789, A799, A935, A1081</t>
  </si>
  <si>
    <t>A196, A197, A198, A199, A201, A202, A336, A448, A1253, A1373</t>
  </si>
  <si>
    <t>school</t>
  </si>
  <si>
    <t>A130, A234, A439, A578, A680, A756, A822, A1152, A1208, A1495</t>
  </si>
  <si>
    <t>employee</t>
  </si>
  <si>
    <t>A146, A147, A152, A153, A309, A344, A469, A474, A750, A1408</t>
  </si>
  <si>
    <t>prepare</t>
  </si>
  <si>
    <t>A71, A392, A543, A1373, A1387, A1388, A1389, A1390, A1403, A1546</t>
  </si>
  <si>
    <t>outgoing</t>
  </si>
  <si>
    <t>A101, A556, A644, A971, A1019, A1149, A1170, A1209, A1442</t>
  </si>
  <si>
    <t>them</t>
  </si>
  <si>
    <t>A110, A213, A247, A255, A556, A693, A712, A734, A971, A1369</t>
  </si>
  <si>
    <t>A71, A171, A324, A378, A1287, A1373, A1413, A1414, A1498</t>
  </si>
  <si>
    <t>A437, A451, A453, A932, A1036, A1316, A1317, A1318, A1525</t>
  </si>
  <si>
    <t>A378, A477, A478, A479, A480, A530, A646, A1098, A1099</t>
  </si>
  <si>
    <t>A137, A138, A139, A140, A141, A142, A143</t>
  </si>
  <si>
    <t>sort</t>
  </si>
  <si>
    <t>A39, A50, A52, A90, A1111, A1112, A1113, A1170, A1373</t>
  </si>
  <si>
    <t>over</t>
  </si>
  <si>
    <t>A209, A247, A609, A610, A715, A761, A1224, A1312, A1532</t>
  </si>
  <si>
    <t>A275, A499, A501, A502, A503, A504, A505, A506, A1367</t>
  </si>
  <si>
    <t>complete</t>
  </si>
  <si>
    <t>A316, A731, A763, A1046, A1176, A1177, A1386, A1391, A1394</t>
  </si>
  <si>
    <t>A38, A201, A481, A642, A1059, A1160, A1286, A1290, A1291</t>
  </si>
  <si>
    <t>summer</t>
  </si>
  <si>
    <t>A359, A380, A573, A756, A1155, A1156, A1318, A1520, A1521</t>
  </si>
  <si>
    <t>spoke</t>
  </si>
  <si>
    <t>A573, A592, A756, A829, A1102, A1189, A1287, A1385, A1449</t>
  </si>
  <si>
    <t>A523, A811, A812, A813, A814, A815, A816, A817, A1162</t>
  </si>
  <si>
    <t>A107, A203, A204, A205, A206, A207, A208, A919, A1420</t>
  </si>
  <si>
    <t>assistance</t>
  </si>
  <si>
    <t>A169, A338, A339, A340, A499, A1325, A1326, A1349, A1436</t>
  </si>
  <si>
    <t>A335, A532, A592, A645, A646, A647, A855, A931, A1508</t>
  </si>
  <si>
    <t>read</t>
  </si>
  <si>
    <t>A102, A466, A486, A494, A529, A627, A977, A1045, A1171</t>
  </si>
  <si>
    <t>picture</t>
  </si>
  <si>
    <t>A244, A571, A677, A1155, A1156, A1209, A1280, A1383</t>
  </si>
  <si>
    <t>question</t>
  </si>
  <si>
    <t>A98, A356, A828, A830, A1061, A1062, A1325, A1470</t>
  </si>
  <si>
    <t>A96, A760, A1479, A1503, A1504, A1505, A1506, A1507, A1508</t>
  </si>
  <si>
    <t>found</t>
  </si>
  <si>
    <t>A14, A241, A306, A354, A716, A734, A821, A1377, A1380</t>
  </si>
  <si>
    <t>A89, A214, A354, A407, A609, A930, A1003, A1147, A1149</t>
  </si>
  <si>
    <t>A46, A218, A219, A220, A356, A366, A613, A695, A772</t>
  </si>
  <si>
    <t>fiction</t>
  </si>
  <si>
    <t>A84, A221, A287, A995, A1168, A1452, A1545, A1547, A1548</t>
  </si>
  <si>
    <t>data</t>
  </si>
  <si>
    <t>A81, A497, A731, A742, A752, A1098, A1099, A1401, A1474</t>
  </si>
  <si>
    <t>A78, A867, A1272, A1273, A1274, A1275, A1276, A1277, A1278</t>
  </si>
  <si>
    <t>emails</t>
  </si>
  <si>
    <t>A74, A96, A97, A216, A609, A702, A703, A1327, A1448</t>
  </si>
  <si>
    <t>A126, A189, A199, A896, A897, A898, A951, A1160, A1346</t>
  </si>
  <si>
    <t>A63, A268, A615, A625, A1161, A1162, A1163, A1165, A1166</t>
  </si>
  <si>
    <t>displays</t>
  </si>
  <si>
    <t>A32, A63, A278, A625, A1076, A1331, A1441</t>
  </si>
  <si>
    <t>friends</t>
  </si>
  <si>
    <t>A11, A361, A380, A486, A619, A662, A801, A994, A1257</t>
  </si>
  <si>
    <t>A799, A1418, A1419, A1420, A1421, A1422, A1423, A1424, A1425</t>
  </si>
  <si>
    <t>deposit</t>
  </si>
  <si>
    <t>A56, A571, A588, A1227, A1413, A1414, A1443, A1512, A1513</t>
  </si>
  <si>
    <t>do</t>
  </si>
  <si>
    <t>database</t>
  </si>
  <si>
    <t>A38, A415, A695, A1284, A1285, A1474, A1482, A1515</t>
  </si>
  <si>
    <t>floors</t>
  </si>
  <si>
    <t>A42, A73, A446, A495, A644, A690, A696, A697</t>
  </si>
  <si>
    <t>A38, A361, A671, A684, A737, A897, A922, A1247</t>
  </si>
  <si>
    <t>A42, A126, A257, A354, A1187, A1227, A1264, A1290</t>
  </si>
  <si>
    <t>A42, A772, A1019, A1075, A1172, A1202, A1289, A1483</t>
  </si>
  <si>
    <t>clean</t>
  </si>
  <si>
    <t>A37, A38, A253, A279, A345, A1169, A1252, A1447</t>
  </si>
  <si>
    <t>printer</t>
  </si>
  <si>
    <t>A174, A231, A269, A574, A936, A951, A1065, A1209</t>
  </si>
  <si>
    <t>A85, A276, A930, A1373, A1445, A1446, A1447, A1448</t>
  </si>
  <si>
    <t>A1239, A1240, A1241, A1242, A1243, A1244, A1245, A1246</t>
  </si>
  <si>
    <t>A21, A198, A377, A464, A465, A539, A540, A875</t>
  </si>
  <si>
    <t>flyers</t>
  </si>
  <si>
    <t>A63, A65, A278, A324, A786, A832</t>
  </si>
  <si>
    <t>A91, A325, A693, A694, A695, A696, A697, A698</t>
  </si>
  <si>
    <t>sent</t>
  </si>
  <si>
    <t>A96, A97, A221, A287, A481, A693, A712, A1448</t>
  </si>
  <si>
    <t>A96, A97, A409, A410, A730, A731, A732, A1127</t>
  </si>
  <si>
    <t>A74, A352, A382, A1046, A1047, A1048, A1049, A1238</t>
  </si>
  <si>
    <t>item</t>
  </si>
  <si>
    <t>A5, A36, A135, A241, A625, A699, A728, A1029</t>
  </si>
  <si>
    <t>A526, A527, A528, A529, A530, A531, A532, A533</t>
  </si>
  <si>
    <t>A25, A199, A384, A799, A1122, A1123, A1448, A1484</t>
  </si>
  <si>
    <t>A269, A456, A457, A458, A459, A460, A563, A780</t>
  </si>
  <si>
    <t>full</t>
  </si>
  <si>
    <t>A497, A1075, A1113, A1116, A1170, A1175, A1412, A1478</t>
  </si>
  <si>
    <t>coach</t>
  </si>
  <si>
    <t>A218, A366, A714, A797, A828, A936, A1318, A1396</t>
  </si>
  <si>
    <t>use</t>
  </si>
  <si>
    <t>A34, A41, A247, A437, A478, A521, A1154</t>
  </si>
  <si>
    <t>A54, A117, A118, A119, A120, A286, A823, A1479</t>
  </si>
  <si>
    <t>A168, A568, A586, A587, A588, A589, A590, A605</t>
  </si>
  <si>
    <t>putting</t>
  </si>
  <si>
    <t>A56, A535, A591, A592, A725, A750, A976, A1047</t>
  </si>
  <si>
    <t>A54, A285, A286, A673, A823, A947, A948, A1238</t>
  </si>
  <si>
    <t>checking</t>
  </si>
  <si>
    <t>A58, A378, A625, A667, A786, A1236, A1237, A1416</t>
  </si>
  <si>
    <t>called</t>
  </si>
  <si>
    <t>A256, A495, A667, A801, A896, A990, A1249, A1368</t>
  </si>
  <si>
    <t>A194, A260, A262, A741, A990, A1013, A1281, A1404</t>
  </si>
  <si>
    <t>A570, A699, A760, A899, A952, A953, A954, A955</t>
  </si>
  <si>
    <t>mail</t>
  </si>
  <si>
    <t>A136, A442, A700, A991, A1082, A1083, A1204, A1501</t>
  </si>
  <si>
    <t>quiz</t>
  </si>
  <si>
    <t>A141, A219, A356, A565, A826, A904, A1456, A1483</t>
  </si>
  <si>
    <t>maintenance</t>
  </si>
  <si>
    <t>A33, A86, A445, A617, A903, A930, A1081, A1107</t>
  </si>
  <si>
    <t>circulation</t>
  </si>
  <si>
    <t>A377, A451, A618, A903, A967, A1146, A1150, A1403</t>
  </si>
  <si>
    <t>A254, A343, A527, A545, A1412, A1519, A1523</t>
  </si>
  <si>
    <t>A110, A453, A704, A995, A1321, A1373, A1413, A1414</t>
  </si>
  <si>
    <t>tax</t>
  </si>
  <si>
    <t>A138, A366, A735, A819, A905, A961, A1348, A1351</t>
  </si>
  <si>
    <t>printed</t>
  </si>
  <si>
    <t>A63, A127, A236, A247, A249, A360, A693, A1488</t>
  </si>
  <si>
    <t>working</t>
  </si>
  <si>
    <t>A133, A301, A323, A525, A568, A786, A1115, A1222</t>
  </si>
  <si>
    <t>timesheets</t>
  </si>
  <si>
    <t>A33, A192, A407, A413, A568, A926, A984, A1534</t>
  </si>
  <si>
    <t>A4, A57, A247, A357, A504, A530, A714, A715</t>
  </si>
  <si>
    <t>poppy</t>
  </si>
  <si>
    <t>A269, A457, A458, A459, A460, A563, A780</t>
  </si>
  <si>
    <t>processed</t>
  </si>
  <si>
    <t>A96, A97, A110, A233, A521, A1085, A1448</t>
  </si>
  <si>
    <t>field</t>
  </si>
  <si>
    <t>picnic</t>
  </si>
  <si>
    <t>surf</t>
  </si>
  <si>
    <t>A257, A475, A515, A571, A1059, A1264, A1449</t>
  </si>
  <si>
    <t>handed</t>
  </si>
  <si>
    <t>awards</t>
  </si>
  <si>
    <t>A245, A357, A1410, A1438, A1439, A1440, A1441</t>
  </si>
  <si>
    <t>A56, A59, A221, A396, A953, A1080, A1452</t>
  </si>
  <si>
    <t>A297, A469, A591, A592, A725, A976, A1286</t>
  </si>
  <si>
    <t>A55, A1188, A1189, A1190, A1349, A1350, A1351</t>
  </si>
  <si>
    <t>A723, A738, A739, A761, A855, A904, A1483</t>
  </si>
  <si>
    <t>wall</t>
  </si>
  <si>
    <t>A240, A442, A913, A1155, A1156</t>
  </si>
  <si>
    <t>placed</t>
  </si>
  <si>
    <t>A96, A97, A941, A1081, A1152, A1225, A1448</t>
  </si>
  <si>
    <t>were</t>
  </si>
  <si>
    <t>A246, A556, A734, A763, A971, A1147</t>
  </si>
  <si>
    <t>A189, A830, A1327, A1328, A1329, A1330</t>
  </si>
  <si>
    <t>students</t>
  </si>
  <si>
    <t>A42, A72, A104, A616, A923, A1102, A1353</t>
  </si>
  <si>
    <t>A478, A526, A576, A577, A578, A579, A665</t>
  </si>
  <si>
    <t>A237, A238, A567, A1060, A1347, A1546, A1548</t>
  </si>
  <si>
    <t>A54, A285, A286, A610, A822, A823, A1238</t>
  </si>
  <si>
    <t>A826, A902, A903, A1084, A1085, A1086, A1087</t>
  </si>
  <si>
    <t>A961, A979, A1345, A1346, A1347, A1348, A1442</t>
  </si>
  <si>
    <t>A263, A264, A265, A266, A267, A377, A960</t>
  </si>
  <si>
    <t>A58, A526, A669, A744, A961, A993, A1447</t>
  </si>
  <si>
    <t>next</t>
  </si>
  <si>
    <t>A195, A381, A699, A708, A954, A962, A1028</t>
  </si>
  <si>
    <t>A175, A254, A287, A485, A724, A951, A1102</t>
  </si>
  <si>
    <t>not</t>
  </si>
  <si>
    <t>A301, A417, A556, A971, A990, A1311, A1547</t>
  </si>
  <si>
    <t>A467, A468, A469, A508, A509, A1217, A1227</t>
  </si>
  <si>
    <t>A1054, A1185, A1186, A1187, A1188, A1189, A1190</t>
  </si>
  <si>
    <t>A94, A221, A685, A930, A944, A945, A977</t>
  </si>
  <si>
    <t>A634, A635, A636, A637, A638, A639, A725</t>
  </si>
  <si>
    <t>changed</t>
  </si>
  <si>
    <t>A205, A278, A381, A536, A936, A1313, A1369</t>
  </si>
  <si>
    <t>customer</t>
  </si>
  <si>
    <t>A133, A208, A224, A246, A1096, A1201, A1321</t>
  </si>
  <si>
    <t>A611, A914, A1013, A1420, A1421, A1422, A1540</t>
  </si>
  <si>
    <t>A74, A84, A87, A904, A1483</t>
  </si>
  <si>
    <t>website</t>
  </si>
  <si>
    <t>A357, A930, A1284, A1285, A1383, A1483</t>
  </si>
  <si>
    <t>A198, A441, A442, A443, A913, A1077</t>
  </si>
  <si>
    <t>get</t>
  </si>
  <si>
    <t>evanced</t>
  </si>
  <si>
    <t>A654, A711, A1174, A1183, A1184</t>
  </si>
  <si>
    <t>story</t>
  </si>
  <si>
    <t>A40, A91, A392, A1169, A1368, A1533</t>
  </si>
  <si>
    <t>find</t>
  </si>
  <si>
    <t>A354, A566, A567, A985, A1001, A1158, A1349</t>
  </si>
  <si>
    <t>service</t>
  </si>
  <si>
    <t>A138, A221, A602, A644, A836, A945, A1096</t>
  </si>
  <si>
    <t>A65, A214, A351, A354, A704, A923, A932</t>
  </si>
  <si>
    <t>fine</t>
  </si>
  <si>
    <t>A324, A437, A444, A558, A871, A1113, A1483</t>
  </si>
  <si>
    <t>A631, A1025, A1026, A1097, A1098, A1099, A1443</t>
  </si>
  <si>
    <t>A437, A486, A507, A624, A1312, A1319, A1412</t>
  </si>
  <si>
    <t>A418, A694, A826, A947, A1441, A1527</t>
  </si>
  <si>
    <t>filled</t>
  </si>
  <si>
    <t>A37, A449, A498, A644, A720, A1452, A1498</t>
  </si>
  <si>
    <t>management</t>
  </si>
  <si>
    <t>A334, A955, A1207, A1343, A1478, A1480, A1481</t>
  </si>
  <si>
    <t>opening</t>
  </si>
  <si>
    <t>A8, A369, A450, A571, A674, A750, A802</t>
  </si>
  <si>
    <t>take</t>
  </si>
  <si>
    <t>A71, A212, A214, A571, A644, A756, A826</t>
  </si>
  <si>
    <t>purchase</t>
  </si>
  <si>
    <t>A11, A382, A693, A1034, A1154, A1407, A1533</t>
  </si>
  <si>
    <t>security</t>
  </si>
  <si>
    <t>A220, A359, A481, A627, A789, A948, A1003</t>
  </si>
  <si>
    <t>A327, A328, A329, A330, A331, A332</t>
  </si>
  <si>
    <t>outstanding</t>
  </si>
  <si>
    <t>A32, A198, A725, A1438, A1439, A1440</t>
  </si>
  <si>
    <t>some</t>
  </si>
  <si>
    <t>A63, A83, A188, A481, A667, A836</t>
  </si>
  <si>
    <t>A316, A544, A550, A591, A724</t>
  </si>
  <si>
    <t>submitted</t>
  </si>
  <si>
    <t>A11, A190, A571, A638, A1449</t>
  </si>
  <si>
    <t>update</t>
  </si>
  <si>
    <t>A58, A97, A205, A355, A904, A1483</t>
  </si>
  <si>
    <t>A556, A971, A972, A973, A1015, A1369</t>
  </si>
  <si>
    <t>A287, A737, A1380, A1381, A1382, A1383</t>
  </si>
  <si>
    <t>organize</t>
  </si>
  <si>
    <t>A31, A274, A602, A643, A1405, A1519</t>
  </si>
  <si>
    <t>war</t>
  </si>
  <si>
    <t>A309, A1538, A1539, A1540, A1541, A1542</t>
  </si>
  <si>
    <t>A309, A469, A474, A750, A1484, A1485</t>
  </si>
  <si>
    <t>statistics</t>
  </si>
  <si>
    <t>A357, A568, A605, A731, A735, A1338</t>
  </si>
  <si>
    <t>A65, A66, A384, A764, A855, A926</t>
  </si>
  <si>
    <t>impact</t>
  </si>
  <si>
    <t>A287, A288, A289, A290, A825, A897</t>
  </si>
  <si>
    <t>A221, A306, A434, A953, A993, A1168</t>
  </si>
  <si>
    <t>A127, A346, A377, A498, A1020, A1170</t>
  </si>
  <si>
    <t>A114, A716, A717, A718, A719, A1319</t>
  </si>
  <si>
    <t>pieces</t>
  </si>
  <si>
    <t>A221, A377, A396, A728, A1154, A1447</t>
  </si>
  <si>
    <t>completing</t>
  </si>
  <si>
    <t>A43, A81, A243, A453, A786, A1492</t>
  </si>
  <si>
    <t>posted</t>
  </si>
  <si>
    <t>A127, A247, A466, A693, A1383, A1488</t>
  </si>
  <si>
    <t>A285, A380, A938, A939, A940, A941</t>
  </si>
  <si>
    <t>explained</t>
  </si>
  <si>
    <t>A366, A925, A969, A990, A1045</t>
  </si>
  <si>
    <t>A21, A534, A535, A536, A537, A538</t>
  </si>
  <si>
    <t>discussed</t>
  </si>
  <si>
    <t>A377, A410, A644, A697, A760, A788</t>
  </si>
  <si>
    <t>A248, A275, A287, A1520, A1521, A1522</t>
  </si>
  <si>
    <t>A801, A920, A1183, A1184, A1314, A1315</t>
  </si>
  <si>
    <t>expired</t>
  </si>
  <si>
    <t>A255, A497, A751, A812, A1019, A1020</t>
  </si>
  <si>
    <t>money</t>
  </si>
  <si>
    <t>A11, A38, A235, A279, A723, A1373</t>
  </si>
  <si>
    <t>A528, A534, A541, A542, A543, A752</t>
  </si>
  <si>
    <t>A49, A451, A474, A664, A994, A1319</t>
  </si>
  <si>
    <t>it</t>
  </si>
  <si>
    <t>A377, A726, A727, A728, A729, A1154</t>
  </si>
  <si>
    <t>online</t>
  </si>
  <si>
    <t>A300, A609, A653, A825, A1154, A1514</t>
  </si>
  <si>
    <t>demo</t>
  </si>
  <si>
    <t>A214, A357, A930, A1483</t>
  </si>
  <si>
    <t>A216, A260, A613, A1016, A1019, A1067</t>
  </si>
  <si>
    <t>computers</t>
  </si>
  <si>
    <t>A8, A237, A238, A1060, A1347, A1381</t>
  </si>
  <si>
    <t>than</t>
  </si>
  <si>
    <t>A127, A221, A247, A279, A495, A734</t>
  </si>
  <si>
    <t>duties</t>
  </si>
  <si>
    <t>A166, A724, A725, A1535, A1536, A1537</t>
  </si>
  <si>
    <t>A393, A394, A395, A396, A397, A1447</t>
  </si>
  <si>
    <t>magazines</t>
  </si>
  <si>
    <t>A47, A55, A214, A236, A893, A1495</t>
  </si>
  <si>
    <t>making</t>
  </si>
  <si>
    <t>A42, A73, A210, A211, A602, A1317</t>
  </si>
  <si>
    <t>clear</t>
  </si>
  <si>
    <t>A228, A249, A641, A1117, A1223, A1275</t>
  </si>
  <si>
    <t>timesheet</t>
  </si>
  <si>
    <t>A35, A79, A324, A434, A904, A1483</t>
  </si>
  <si>
    <t>A488, A489, A490, A491, A492, A493</t>
  </si>
  <si>
    <t>setting</t>
  </si>
  <si>
    <t>A199, A239, A273, A409, A410, A1036</t>
  </si>
  <si>
    <t>stray</t>
  </si>
  <si>
    <t>A631, A1025, A1026, A1097, A1098, A1099</t>
  </si>
  <si>
    <t>labs</t>
  </si>
  <si>
    <t>attendance</t>
  </si>
  <si>
    <t>A13, A606, A607, A608, A736, A1498</t>
  </si>
  <si>
    <t>emailed</t>
  </si>
  <si>
    <t>A126, A734, A897, A1287, A1336, A1483</t>
  </si>
  <si>
    <t>procedures</t>
  </si>
  <si>
    <t>A455, A708, A802, A1044, A1150, A1224</t>
  </si>
  <si>
    <t>webinar</t>
  </si>
  <si>
    <t>A97, A609, A673, A735, A905</t>
  </si>
  <si>
    <t>regarding</t>
  </si>
  <si>
    <t>A486, A511, A667, A955, A1265, A1435</t>
  </si>
  <si>
    <t>A11, A259, A481, A667, A734, A1032</t>
  </si>
  <si>
    <t>preparedness</t>
  </si>
  <si>
    <t>building</t>
  </si>
  <si>
    <t>A419, A617, A667, A1059, A1449</t>
  </si>
  <si>
    <t>litter</t>
  </si>
  <si>
    <t>bulletin</t>
  </si>
  <si>
    <t>A213, A310, A812, A967, A1344, A1452</t>
  </si>
  <si>
    <t>A461, A473, A1249, A1421, A1422</t>
  </si>
  <si>
    <t>A185, A186, A246, A504, A716, A1197</t>
  </si>
  <si>
    <t>efficiencies</t>
  </si>
  <si>
    <t>A443, A475, A693, A1045, A1303, A1452</t>
  </si>
  <si>
    <t>shelves</t>
  </si>
  <si>
    <t>A107, A221, A235, A260, A1282, A1498</t>
  </si>
  <si>
    <t>A88, A175, A1102, A1103, A1104, A1105</t>
  </si>
  <si>
    <t>A440, A929, A1438, A1439, A1440, A1441</t>
  </si>
  <si>
    <t>equipment</t>
  </si>
  <si>
    <t>A63, A214, A625, A788, A1028</t>
  </si>
  <si>
    <t>bookdrop</t>
  </si>
  <si>
    <t>A221, A1200, A1201, A1226, A1227</t>
  </si>
  <si>
    <t>helping</t>
  </si>
  <si>
    <t>A221, A526, A566, A567, A1349</t>
  </si>
  <si>
    <t>A325, A816, A930, A1390, A1427</t>
  </si>
  <si>
    <t>A351, A354, A724, A725, A1153</t>
  </si>
  <si>
    <t>A906, A907, A908, A909, A910</t>
  </si>
  <si>
    <t>A325, A523, A1280, A1281, A1282</t>
  </si>
  <si>
    <t>material</t>
  </si>
  <si>
    <t>A310, A523, A684, A967, A1149</t>
  </si>
  <si>
    <t>A199, A253, A254, A255, A256</t>
  </si>
  <si>
    <t>screens</t>
  </si>
  <si>
    <t>A8, A394, A816, A1390, A1427</t>
  </si>
  <si>
    <t>A627, A628, A629, A630, A631</t>
  </si>
  <si>
    <t>A74, A744, A960, A961, A1197</t>
  </si>
  <si>
    <t>line</t>
  </si>
  <si>
    <t>A169, A175, A245, A523, A891</t>
  </si>
  <si>
    <t>train</t>
  </si>
  <si>
    <t>A29, A34, A259, A380, A1162</t>
  </si>
  <si>
    <t>reservations</t>
  </si>
  <si>
    <t>A711, A797, A1174, A1183, A1184</t>
  </si>
  <si>
    <t>assisting</t>
  </si>
  <si>
    <t>A373, A580, A623, A1208, A1230</t>
  </si>
  <si>
    <t>A410, A435, A486, A786, A993</t>
  </si>
  <si>
    <t>A195, A199, A908, A1137, A1138</t>
  </si>
  <si>
    <t>A217, A339, A396, A1254, A1357</t>
  </si>
  <si>
    <t>closing</t>
  </si>
  <si>
    <t>A230, A281, A455, A708, A1230</t>
  </si>
  <si>
    <t>plants</t>
  </si>
  <si>
    <t>A200, A1499, A1500, A1501, A1502</t>
  </si>
  <si>
    <t>A194, A378, A482, A1037, A1452</t>
  </si>
  <si>
    <t>A194, A507, A760, A855, A935</t>
  </si>
  <si>
    <t>document</t>
  </si>
  <si>
    <t>A194, A354, A829, A905, A1326</t>
  </si>
  <si>
    <t>club</t>
  </si>
  <si>
    <t>A59, A196, A1023, A1024, A1331</t>
  </si>
  <si>
    <t>A614, A1250, A1316, A1525</t>
  </si>
  <si>
    <t>A194, A930, A957, A958, A959</t>
  </si>
  <si>
    <t>bin</t>
  </si>
  <si>
    <t>A302, A321, A1113, A1175, A1442</t>
  </si>
  <si>
    <t>light</t>
  </si>
  <si>
    <t>A33, A86, A445, A903, A1081</t>
  </si>
  <si>
    <t>visits</t>
  </si>
  <si>
    <t>A194, A760, A822, A1143, A1324</t>
  </si>
  <si>
    <t>posters</t>
  </si>
  <si>
    <t>A409, A410, A624, A961, A1038</t>
  </si>
  <si>
    <t>removing</t>
  </si>
  <si>
    <t>A4, A38, A260, A631, A1019</t>
  </si>
  <si>
    <t>entry</t>
  </si>
  <si>
    <t>A469, A1081, A1373, A1474, A1525</t>
  </si>
  <si>
    <t>tables</t>
  </si>
  <si>
    <t>A59, A221, A734, A1151</t>
  </si>
  <si>
    <t>photo</t>
  </si>
  <si>
    <t>A237, A238, A1060, A1347, A1383</t>
  </si>
  <si>
    <t>control</t>
  </si>
  <si>
    <t>A10, A613, A690, A1100, A1353</t>
  </si>
  <si>
    <t>instruction</t>
  </si>
  <si>
    <t>A475, A554, A585, A1336, A1344</t>
  </si>
  <si>
    <t>performance</t>
  </si>
  <si>
    <t>A13, A932, A935, A1219, A1220</t>
  </si>
  <si>
    <t>A57, A167, A175, A218, A951</t>
  </si>
  <si>
    <t>A900, A901, A902, A903, A904</t>
  </si>
  <si>
    <t>computer</t>
  </si>
  <si>
    <t>A185, A246, A325, A621, A1426</t>
  </si>
  <si>
    <t>A7, A150, A486, A735, A1254</t>
  </si>
  <si>
    <t>A34, A375, A376, A377, A521</t>
  </si>
  <si>
    <t>A283, A284, A1176, A1177, A1178</t>
  </si>
  <si>
    <t>A1014, A1015, A1016, A1017, A1018</t>
  </si>
  <si>
    <t>A170, A269, A519, A739, A831</t>
  </si>
  <si>
    <t>A806, A807, A808, A809, A810</t>
  </si>
  <si>
    <t>notes</t>
  </si>
  <si>
    <t>A22, A115, A344, A1261, A1437</t>
  </si>
  <si>
    <t>A13, A1374, A1375, A1376, A1377</t>
  </si>
  <si>
    <t>plan</t>
  </si>
  <si>
    <t>A680, A738, A1086, A1378, A1522</t>
  </si>
  <si>
    <t>due</t>
  </si>
  <si>
    <t>A195, A715, A891, A1059, A1368</t>
  </si>
  <si>
    <t>went</t>
  </si>
  <si>
    <t>A257, A258, A259, A260, A1028</t>
  </si>
  <si>
    <t>A262, A487, A691, A1013, A1037</t>
  </si>
  <si>
    <t>performed</t>
  </si>
  <si>
    <t>A259, A308, A937, A978, A1201</t>
  </si>
  <si>
    <t>A262, A487, A691, A692, A1013</t>
  </si>
  <si>
    <t>collecting</t>
  </si>
  <si>
    <t>A606, A607, A608, A726, A1498</t>
  </si>
  <si>
    <t>front</t>
  </si>
  <si>
    <t>A44, A171, A254, A786, A1246</t>
  </si>
  <si>
    <t>A2, A309, A743, A744, A745</t>
  </si>
  <si>
    <t>A99, A100, A101, A1171, A1172</t>
  </si>
  <si>
    <t>job</t>
  </si>
  <si>
    <t>A366, A714, A737, A797, A1396</t>
  </si>
  <si>
    <t>door</t>
  </si>
  <si>
    <t>A144, A145, A480, A555, A718</t>
  </si>
  <si>
    <t>needed</t>
  </si>
  <si>
    <t>A130, A221, A410, A1412, A1530</t>
  </si>
  <si>
    <t>A132, A133, A134, A135, A136</t>
  </si>
  <si>
    <t>visit</t>
  </si>
  <si>
    <t>A121, A151, A367, A573, A756</t>
  </si>
  <si>
    <t>including</t>
  </si>
  <si>
    <t>A523, A925, A1023, A1024, A1319</t>
  </si>
  <si>
    <t>group</t>
  </si>
  <si>
    <t>A42, A59, A658, A667, A923</t>
  </si>
  <si>
    <t>rounds</t>
  </si>
  <si>
    <t>A42, A73, A696, A697, A826</t>
  </si>
  <si>
    <t>requested</t>
  </si>
  <si>
    <t>A11, A556, A685, A971, A1456</t>
  </si>
  <si>
    <t>around</t>
  </si>
  <si>
    <t>A544, A616, A710, A734, A1349</t>
  </si>
  <si>
    <t>A117, A118, A119, A120, A248</t>
  </si>
  <si>
    <t>fires</t>
  </si>
  <si>
    <t>A591, A592, A725, A976, A1040</t>
  </si>
  <si>
    <t>dealt</t>
  </si>
  <si>
    <t>A396, A698, A740, A790, A1447</t>
  </si>
  <si>
    <t>such</t>
  </si>
  <si>
    <t>A591, A592, A725, A976, A1151</t>
  </si>
  <si>
    <t>furniture</t>
  </si>
  <si>
    <t>A1151, A1179, A1180, A1408</t>
  </si>
  <si>
    <t>repair</t>
  </si>
  <si>
    <t>A80, A126, A191, A1250</t>
  </si>
  <si>
    <t>ticket</t>
  </si>
  <si>
    <t>A642, A1059, A1449</t>
  </si>
  <si>
    <t>A35, A356, A579, A1122</t>
  </si>
  <si>
    <t>A1042, A1043, A1044, A1121</t>
  </si>
  <si>
    <t>A876, A878, A887, A888</t>
  </si>
  <si>
    <t>approval</t>
  </si>
  <si>
    <t>A35, A904, A1483, A1530</t>
  </si>
  <si>
    <t>A92, A833, A834, A835</t>
  </si>
  <si>
    <t>completed</t>
  </si>
  <si>
    <t>A693, A744, A993, A1472</t>
  </si>
  <si>
    <t>A675, A676, A677, A1209</t>
  </si>
  <si>
    <t>add</t>
  </si>
  <si>
    <t>A13, A97, A699, A985</t>
  </si>
  <si>
    <t>restocked</t>
  </si>
  <si>
    <t>A50, A786, A1287</t>
  </si>
  <si>
    <t>share</t>
  </si>
  <si>
    <t>A96, A97, A1448, A1498</t>
  </si>
  <si>
    <t>A47, A129, A993, A994</t>
  </si>
  <si>
    <t>A705, A706, A707, A826</t>
  </si>
  <si>
    <t>A71, A240, A555, A680</t>
  </si>
  <si>
    <t>phones</t>
  </si>
  <si>
    <t>A30, A247, A993, A1038</t>
  </si>
  <si>
    <t>picking</t>
  </si>
  <si>
    <t>A65, A324, A1225, A1230</t>
  </si>
  <si>
    <t>assignment</t>
  </si>
  <si>
    <t>A31, A1309, A1462, A1483</t>
  </si>
  <si>
    <t>hire</t>
  </si>
  <si>
    <t>A32, A71, A86, A1178</t>
  </si>
  <si>
    <t>poetry</t>
  </si>
  <si>
    <t>A63, A409, A410, A625</t>
  </si>
  <si>
    <t>entered</t>
  </si>
  <si>
    <t>A49, A83, A752, A1483</t>
  </si>
  <si>
    <t>bookmarks</t>
  </si>
  <si>
    <t>A63, A451, A828</t>
  </si>
  <si>
    <t>libraries</t>
  </si>
  <si>
    <t>A96, A97, A605, A1448</t>
  </si>
  <si>
    <t>A711, A1174, A1183, A1184</t>
  </si>
  <si>
    <t>A606, A607, A608, A1498</t>
  </si>
  <si>
    <t>input</t>
  </si>
  <si>
    <t>A592, A734, A1417</t>
  </si>
  <si>
    <t>letter</t>
  </si>
  <si>
    <t>A700, A786, A1492, A1544</t>
  </si>
  <si>
    <t>checkout</t>
  </si>
  <si>
    <t>A33, A1208, A1209, A1529</t>
  </si>
  <si>
    <t>collection</t>
  </si>
  <si>
    <t>A57, A84, A133, A699</t>
  </si>
  <si>
    <t>A733, A734, A735, A905</t>
  </si>
  <si>
    <t>updated</t>
  </si>
  <si>
    <t>A57, A213, A460, A924</t>
  </si>
  <si>
    <t>A57, A1509, A1510, A1511</t>
  </si>
  <si>
    <t>hours</t>
  </si>
  <si>
    <t>A55, A786, A1370, A1492</t>
  </si>
  <si>
    <t>bathroom</t>
  </si>
  <si>
    <t>A53, A377, A665, A1278</t>
  </si>
  <si>
    <t>A995, A996, A997, A998</t>
  </si>
  <si>
    <t>covered</t>
  </si>
  <si>
    <t>A34, A756, A891, A1320</t>
  </si>
  <si>
    <t>station</t>
  </si>
  <si>
    <t>A50, A72, A1064, A1075</t>
  </si>
  <si>
    <t>agenda</t>
  </si>
  <si>
    <t>A97, A476, A1259, A1265</t>
  </si>
  <si>
    <t>receipt</t>
  </si>
  <si>
    <t>A11, A574, A1065, A1313</t>
  </si>
  <si>
    <t>A236, A443, A1085, A1384</t>
  </si>
  <si>
    <t>A1438, A1439, A1440, A1441</t>
  </si>
  <si>
    <t>copier</t>
  </si>
  <si>
    <t>A3, A269, A279, A626</t>
  </si>
  <si>
    <t>setup</t>
  </si>
  <si>
    <t>A199, A371, A803, A957</t>
  </si>
  <si>
    <t>A563, A564, A565, A1344</t>
  </si>
  <si>
    <t>A447, A448, A449, A1273</t>
  </si>
  <si>
    <t>getting</t>
  </si>
  <si>
    <t>A571, A667, A1189, A1383</t>
  </si>
  <si>
    <t>A436, A437, A438, A439</t>
  </si>
  <si>
    <t>A3, A213, A627, A667</t>
  </si>
  <si>
    <t>cleared</t>
  </si>
  <si>
    <t>A268, A343, A624, A993</t>
  </si>
  <si>
    <t>rough</t>
  </si>
  <si>
    <t>A255, A667, A1020, A1170</t>
  </si>
  <si>
    <t>A38, A201, A518, A668</t>
  </si>
  <si>
    <t>A280, A498, A1020, A1170</t>
  </si>
  <si>
    <t>walked</t>
  </si>
  <si>
    <t>A8, A544, A1349, A1381</t>
  </si>
  <si>
    <t>performer</t>
  </si>
  <si>
    <t>A553, A622, A999</t>
  </si>
  <si>
    <t>A428, A429, A430, A431</t>
  </si>
  <si>
    <t>programs</t>
  </si>
  <si>
    <t>A122, A654, A1254, A1286</t>
  </si>
  <si>
    <t>A438, A566, A567, A568</t>
  </si>
  <si>
    <t>A582, A583, A584, A585</t>
  </si>
  <si>
    <t>A591, A592, A725, A976</t>
  </si>
  <si>
    <t>papers</t>
  </si>
  <si>
    <t>A323, A463, A644, A1519</t>
  </si>
  <si>
    <t>tags</t>
  </si>
  <si>
    <t>A3, A571, A808, A1492</t>
  </si>
  <si>
    <t>cutting</t>
  </si>
  <si>
    <t>A132, A442, A913, A1452</t>
  </si>
  <si>
    <t>A470, A471, A472, A473</t>
  </si>
  <si>
    <t>A546, A711, A1174, A1175</t>
  </si>
  <si>
    <t>A117, A118, A119, A120</t>
  </si>
  <si>
    <t>A1312, A1313, A1314, A1315</t>
  </si>
  <si>
    <t>finding</t>
  </si>
  <si>
    <t>A133, A443, A495, A496</t>
  </si>
  <si>
    <t>while</t>
  </si>
  <si>
    <t>A133, A175, A734, A757</t>
  </si>
  <si>
    <t>signs</t>
  </si>
  <si>
    <t>A287, A535, A592, A1047</t>
  </si>
  <si>
    <t>duration</t>
  </si>
  <si>
    <t>A904, A925, A1413, A1414</t>
  </si>
  <si>
    <t>A245, A345, A1284, A1285</t>
  </si>
  <si>
    <t>name</t>
  </si>
  <si>
    <t>A3, A58, A808, A1492</t>
  </si>
  <si>
    <t>A42, A410, A923, A1385</t>
  </si>
  <si>
    <t>A930, A990, A991, A992</t>
  </si>
  <si>
    <t>make</t>
  </si>
  <si>
    <t>A427, A592, A990, A1181</t>
  </si>
  <si>
    <t>series</t>
  </si>
  <si>
    <t>look</t>
  </si>
  <si>
    <t>A138, A527, A836, A1532</t>
  </si>
  <si>
    <t>toys</t>
  </si>
  <si>
    <t>A288, A994, A1169, A1368</t>
  </si>
  <si>
    <t>greeting</t>
  </si>
  <si>
    <t>A535, A770, A1047, A1436</t>
  </si>
  <si>
    <t>sick</t>
  </si>
  <si>
    <t>A139, A195, A245, A523</t>
  </si>
  <si>
    <t>return</t>
  </si>
  <si>
    <t>A221, A625, A1202, A1484</t>
  </si>
  <si>
    <t>A333, A410, A1126, A1127</t>
  </si>
  <si>
    <t>sticker</t>
  </si>
  <si>
    <t>A216, A985, A1063</t>
  </si>
  <si>
    <t>straightening</t>
  </si>
  <si>
    <t>A294, A833, A834, A835</t>
  </si>
  <si>
    <t>A144, A145, A146, A147</t>
  </si>
  <si>
    <t>system</t>
  </si>
  <si>
    <t>A240, A699, A948, A1107</t>
  </si>
  <si>
    <t>A194, A496, A523, A1526</t>
  </si>
  <si>
    <t>answered</t>
  </si>
  <si>
    <t>A147, A547, A1018, A1441</t>
  </si>
  <si>
    <t>rest</t>
  </si>
  <si>
    <t>A297, A817, A994, A1286</t>
  </si>
  <si>
    <t>A4, A199, A1484, A1485</t>
  </si>
  <si>
    <t>toner</t>
  </si>
  <si>
    <t>A221, A381, A536, A1074</t>
  </si>
  <si>
    <t>office</t>
  </si>
  <si>
    <t>A298, A950, A1286, A1511</t>
  </si>
  <si>
    <t>going</t>
  </si>
  <si>
    <t>A218, A666, A828, A936</t>
  </si>
  <si>
    <t>A237, A238, A1060, A1347</t>
  </si>
  <si>
    <t>album</t>
  </si>
  <si>
    <t>A358, A715, A1417</t>
  </si>
  <si>
    <t>cleaning</t>
  </si>
  <si>
    <t>A184, A565, A631, A1283</t>
  </si>
  <si>
    <t>A1387, A1388, A1389, A1390</t>
  </si>
  <si>
    <t>A392, A1007, A1077, A1290</t>
  </si>
  <si>
    <t>create</t>
  </si>
  <si>
    <t>onto</t>
  </si>
  <si>
    <t>A498, A644, A676, A752</t>
  </si>
  <si>
    <t>A514, A515, A516, A517</t>
  </si>
  <si>
    <t>virtual</t>
  </si>
  <si>
    <t>A356, A761, A826, A1209</t>
  </si>
  <si>
    <t>A512, A662, A1140, A1196</t>
  </si>
  <si>
    <t>updating</t>
  </si>
  <si>
    <t>A358, A1051, A1150, A1535</t>
  </si>
  <si>
    <t>upcoming</t>
  </si>
  <si>
    <t>A11, A122, A825, A1143</t>
  </si>
  <si>
    <t>incident</t>
  </si>
  <si>
    <t>A190, A342, A638, A698</t>
  </si>
  <si>
    <t>discuss</t>
  </si>
  <si>
    <t>A4, A737, A961, A1483</t>
  </si>
  <si>
    <t>A498, A1020, A1102, A1170</t>
  </si>
  <si>
    <t>meetings</t>
  </si>
  <si>
    <t>A206, A498, A1020, A1170</t>
  </si>
  <si>
    <t>A338, A339, A340, A341</t>
  </si>
  <si>
    <t>A221, A222, A223, A1052</t>
  </si>
  <si>
    <t>picked</t>
  </si>
  <si>
    <t>A213, A832, A990, A1044</t>
  </si>
  <si>
    <t>deleted</t>
  </si>
  <si>
    <t>A216, A575, A702, A703</t>
  </si>
  <si>
    <t>men</t>
  </si>
  <si>
    <t>A223, A642, A1059, A1250</t>
  </si>
  <si>
    <t>more</t>
  </si>
  <si>
    <t>A481, A1001, A1017, A1018</t>
  </si>
  <si>
    <t>assist</t>
  </si>
  <si>
    <t>A133, A772, A1529</t>
  </si>
  <si>
    <t>A167, A168, A686</t>
  </si>
  <si>
    <t>lucky</t>
  </si>
  <si>
    <t>A552, A1151</t>
  </si>
  <si>
    <t>A107, A150, A1455</t>
  </si>
  <si>
    <t>members</t>
  </si>
  <si>
    <t>A11, A336, A1036</t>
  </si>
  <si>
    <t>left</t>
  </si>
  <si>
    <t>A896, A1237, A1428</t>
  </si>
  <si>
    <t>cleanup</t>
  </si>
  <si>
    <t>A525, A1028, A1482</t>
  </si>
  <si>
    <t>A1107, A1108, A1109</t>
  </si>
  <si>
    <t>tutorial</t>
  </si>
  <si>
    <t>A1174, A1183, A1184</t>
  </si>
  <si>
    <t>moving</t>
  </si>
  <si>
    <t>A1151, A1179, A1180</t>
  </si>
  <si>
    <t>changing</t>
  </si>
  <si>
    <t>A12, A38, A218</t>
  </si>
  <si>
    <t>A513, A869, A1018</t>
  </si>
  <si>
    <t>A107, A1455, A1456</t>
  </si>
  <si>
    <t>A498, A1020, A1170</t>
  </si>
  <si>
    <t>explaining</t>
  </si>
  <si>
    <t>A512, A1196, A1309</t>
  </si>
  <si>
    <t>process</t>
  </si>
  <si>
    <t>A136, A571, A816</t>
  </si>
  <si>
    <t>A151, A1071, A1151</t>
  </si>
  <si>
    <t>discussion</t>
  </si>
  <si>
    <t>A613, A1221, A1441</t>
  </si>
  <si>
    <t>A1179, A1180, A1181</t>
  </si>
  <si>
    <t>A96, A97, A1448</t>
  </si>
  <si>
    <t>programing</t>
  </si>
  <si>
    <t>A522, A914, A1054</t>
  </si>
  <si>
    <t>aid</t>
  </si>
  <si>
    <t>A495, A496, A1327</t>
  </si>
  <si>
    <t>shipped</t>
  </si>
  <si>
    <t>copy</t>
  </si>
  <si>
    <t>A536, A785, A1326</t>
  </si>
  <si>
    <t>A611, A612, A765</t>
  </si>
  <si>
    <t>payment</t>
  </si>
  <si>
    <t>link</t>
  </si>
  <si>
    <t>A1274, A1397, A1398</t>
  </si>
  <si>
    <t>efficency</t>
  </si>
  <si>
    <t>A535, A720, A1047</t>
  </si>
  <si>
    <t>answer</t>
  </si>
  <si>
    <t>A96, A356, A1484</t>
  </si>
  <si>
    <t>A112, A382, A1238</t>
  </si>
  <si>
    <t>internet</t>
  </si>
  <si>
    <t>A186, A354, A563</t>
  </si>
  <si>
    <t>ordered</t>
  </si>
  <si>
    <t>A481, A893, A1329</t>
  </si>
  <si>
    <t>A187, A615, A1000</t>
  </si>
  <si>
    <t>opportunities</t>
  </si>
  <si>
    <t>A142, A143, A1316</t>
  </si>
  <si>
    <t>A592, A1038, A1417</t>
  </si>
  <si>
    <t>A188, A321, A322</t>
  </si>
  <si>
    <t>cards</t>
  </si>
  <si>
    <t>A481, A535, A690</t>
  </si>
  <si>
    <t>fixing</t>
  </si>
  <si>
    <t>A480, A1080, A1250</t>
  </si>
  <si>
    <t>printers</t>
  </si>
  <si>
    <t>A1065, A1170, A1319</t>
  </si>
  <si>
    <t>facilities</t>
  </si>
  <si>
    <t>A476, A1312, A1542</t>
  </si>
  <si>
    <t>A613, A1100, A1353</t>
  </si>
  <si>
    <t>A1266, A1267, A1268</t>
  </si>
  <si>
    <t>A504, A571, A667</t>
  </si>
  <si>
    <t>A1248, A1249, A1250</t>
  </si>
  <si>
    <t>A529, A1183, A1184</t>
  </si>
  <si>
    <t>A1069, A1070, A1368</t>
  </si>
  <si>
    <t>shadowing</t>
  </si>
  <si>
    <t>A1183, A1184, A1525</t>
  </si>
  <si>
    <t>A563, A649, A650</t>
  </si>
  <si>
    <t>A130, A578, A1208</t>
  </si>
  <si>
    <t>message</t>
  </si>
  <si>
    <t>A469, A667, A930</t>
  </si>
  <si>
    <t>pass</t>
  </si>
  <si>
    <t>A930, A1044, A1078</t>
  </si>
  <si>
    <t>floating</t>
  </si>
  <si>
    <t>A466, A1176, A1177</t>
  </si>
  <si>
    <t>parking</t>
  </si>
  <si>
    <t>A553, A990</t>
  </si>
  <si>
    <t>A194, A358, A760</t>
  </si>
  <si>
    <t>schools</t>
  </si>
  <si>
    <t>A194, A711, A760</t>
  </si>
  <si>
    <t>A552, A804, A805</t>
  </si>
  <si>
    <t>appreciation</t>
  </si>
  <si>
    <t>A95, A805, A1460</t>
  </si>
  <si>
    <t>reservation</t>
  </si>
  <si>
    <t>A126, A1107, A1108</t>
  </si>
  <si>
    <t>A127, A128, A129</t>
  </si>
  <si>
    <t>cataloging</t>
  </si>
  <si>
    <t>A194, A735, A905</t>
  </si>
  <si>
    <t>available</t>
  </si>
  <si>
    <t>A556, A971, A1250</t>
  </si>
  <si>
    <t>A89, A704, A930</t>
  </si>
  <si>
    <t>A461, A473, A1082</t>
  </si>
  <si>
    <t>A433, A519, A665</t>
  </si>
  <si>
    <t>signage</t>
  </si>
  <si>
    <t>A575, A951, A1451</t>
  </si>
  <si>
    <t>camera</t>
  </si>
  <si>
    <t>A37, A38, A976</t>
  </si>
  <si>
    <t>trained</t>
  </si>
  <si>
    <t>A169, A243, A366</t>
  </si>
  <si>
    <t>services</t>
  </si>
  <si>
    <t>A1314, A1315, A1373</t>
  </si>
  <si>
    <t>adults</t>
  </si>
  <si>
    <t>A42, A104, A923</t>
  </si>
  <si>
    <t>childrens</t>
  </si>
  <si>
    <t>A334, A368, A1307</t>
  </si>
  <si>
    <t>storytime</t>
  </si>
  <si>
    <t>A262, A427, A690</t>
  </si>
  <si>
    <t>college</t>
  </si>
  <si>
    <t>A453, A1301, A1483</t>
  </si>
  <si>
    <t>min</t>
  </si>
  <si>
    <t>A199, A1526</t>
  </si>
  <si>
    <t>A63, A625, A806</t>
  </si>
  <si>
    <t>A453, A1125, A1373</t>
  </si>
  <si>
    <t>summary</t>
  </si>
  <si>
    <t>A51, A523, A1483</t>
  </si>
  <si>
    <t>scan</t>
  </si>
  <si>
    <t>A199, A1484</t>
  </si>
  <si>
    <t>planed</t>
  </si>
  <si>
    <t>A17, A693, A1324</t>
  </si>
  <si>
    <t>A1499, A1500, A1501</t>
  </si>
  <si>
    <t>turned</t>
  </si>
  <si>
    <t>A1029, A1059, A1428</t>
  </si>
  <si>
    <t>drop</t>
  </si>
  <si>
    <t>A448, A740, A1202</t>
  </si>
  <si>
    <t>A34, A359, A1525</t>
  </si>
  <si>
    <t>reports</t>
  </si>
  <si>
    <t>A455, A674, A827</t>
  </si>
  <si>
    <t>crowd</t>
  </si>
  <si>
    <t>A10, A690, A1102</t>
  </si>
  <si>
    <t>send</t>
  </si>
  <si>
    <t>A977, A1031, A1053</t>
  </si>
  <si>
    <t>drawers</t>
  </si>
  <si>
    <t>A268, A600, A601</t>
  </si>
  <si>
    <t>A54, A285, A286</t>
  </si>
  <si>
    <t>monthly</t>
  </si>
  <si>
    <t>A203, A205, A1377</t>
  </si>
  <si>
    <t>A820, A821, A1196</t>
  </si>
  <si>
    <t>supervision</t>
  </si>
  <si>
    <t>A1490, A1491, A1492</t>
  </si>
  <si>
    <t>A1028, A1039, A1040</t>
  </si>
  <si>
    <t>lastly</t>
  </si>
  <si>
    <t>A50, A221, A734</t>
  </si>
  <si>
    <t>travel</t>
  </si>
  <si>
    <t>A1023, A1024, A1546</t>
  </si>
  <si>
    <t>before</t>
  </si>
  <si>
    <t>A8, A750, A1202</t>
  </si>
  <si>
    <t>A461, A462, A473</t>
  </si>
  <si>
    <t>disciplinary</t>
  </si>
  <si>
    <t>A46, A82, A115</t>
  </si>
  <si>
    <t>overdrive</t>
  </si>
  <si>
    <t>A434, A435, A828</t>
  </si>
  <si>
    <t>A640, A641, A642</t>
  </si>
  <si>
    <t>A55, A215, A990</t>
  </si>
  <si>
    <t>A825, A962, A1311</t>
  </si>
  <si>
    <t>A334, A451, A735</t>
  </si>
  <si>
    <t>duplicates</t>
  </si>
  <si>
    <t>A38, A464, A465</t>
  </si>
  <si>
    <t>A34, A438, A993</t>
  </si>
  <si>
    <t>A50, A869, A1270</t>
  </si>
  <si>
    <t>A210, A211, A212</t>
  </si>
  <si>
    <t>A20, A535, A1047</t>
  </si>
  <si>
    <t>bids</t>
  </si>
  <si>
    <t>A275, A763, A1006</t>
  </si>
  <si>
    <t>A425, A1512, A1513</t>
  </si>
  <si>
    <t>evaluation</t>
  </si>
  <si>
    <t>A904, A1219, A1220</t>
  </si>
  <si>
    <t>announcement</t>
  </si>
  <si>
    <t>A74, A602, A923</t>
  </si>
  <si>
    <t>people</t>
  </si>
  <si>
    <t>A20, A34, A521</t>
  </si>
  <si>
    <t>zone</t>
  </si>
  <si>
    <t>A643, A994, A1274</t>
  </si>
  <si>
    <t>date</t>
  </si>
  <si>
    <t>A786, A1038, A1052</t>
  </si>
  <si>
    <t>district</t>
  </si>
  <si>
    <t>A213, A504, A896</t>
  </si>
  <si>
    <t>spent</t>
  </si>
  <si>
    <t>A667, A710, A734</t>
  </si>
  <si>
    <t>dumpster</t>
  </si>
  <si>
    <t>A222, A323, A1382</t>
  </si>
  <si>
    <t>announcements</t>
  </si>
  <si>
    <t>A213, A230, A326</t>
  </si>
  <si>
    <t>A213, A1515</t>
  </si>
  <si>
    <t>A411, A412, A413</t>
  </si>
  <si>
    <t>gaming</t>
  </si>
  <si>
    <t>A63, A625, A1028</t>
  </si>
  <si>
    <t>A670, A671, A1044</t>
  </si>
  <si>
    <t>talk</t>
  </si>
  <si>
    <t>A405, A406, A663</t>
  </si>
  <si>
    <t>preview</t>
  </si>
  <si>
    <t>A402, A403, A404</t>
  </si>
  <si>
    <t>periodicals</t>
  </si>
  <si>
    <t>A73, A523, A814</t>
  </si>
  <si>
    <t>A400, A401, A1012</t>
  </si>
  <si>
    <t>A214, A229, A230</t>
  </si>
  <si>
    <t>status</t>
  </si>
  <si>
    <t>A214, A1059, A1369</t>
  </si>
  <si>
    <t>A673, A674, A735</t>
  </si>
  <si>
    <t>A673, A735, A905</t>
  </si>
  <si>
    <t>someone</t>
  </si>
  <si>
    <t>A34, A195, A667</t>
  </si>
  <si>
    <t>shelved</t>
  </si>
  <si>
    <t>A779, A1229, A1369</t>
  </si>
  <si>
    <t>A678, A679, A1369</t>
  </si>
  <si>
    <t>A215, A1086, A1383</t>
  </si>
  <si>
    <t>A1319, A1320, A1321</t>
  </si>
  <si>
    <t>A382, A383, A1533</t>
  </si>
  <si>
    <t>bus</t>
  </si>
  <si>
    <t>A930, A1081</t>
  </si>
  <si>
    <t>match</t>
  </si>
  <si>
    <t>A38, A216, A250</t>
  </si>
  <si>
    <t>A688, A689, A690</t>
  </si>
  <si>
    <t>selection</t>
  </si>
  <si>
    <t>A7, A692, A1209</t>
  </si>
  <si>
    <t>A324, A445, A855</t>
  </si>
  <si>
    <t>boxes</t>
  </si>
  <si>
    <t>A693, A1028, A1323</t>
  </si>
  <si>
    <t>survey</t>
  </si>
  <si>
    <t>A247, A390, A391</t>
  </si>
  <si>
    <t>A927, A928, A1021</t>
  </si>
  <si>
    <t>A700, A701, A990</t>
  </si>
  <si>
    <t>A287, A609, A1044</t>
  </si>
  <si>
    <t>callback</t>
  </si>
  <si>
    <t>A71, A495, A1346</t>
  </si>
  <si>
    <t>scheduled</t>
  </si>
  <si>
    <t>A756, A757, A962</t>
  </si>
  <si>
    <t>author</t>
  </si>
  <si>
    <t>A287, A1249</t>
  </si>
  <si>
    <t>artist</t>
  </si>
  <si>
    <t>A1001, A1017, A1018</t>
  </si>
  <si>
    <t>recorded</t>
  </si>
  <si>
    <t>A365, A781, A782</t>
  </si>
  <si>
    <t>newspaper</t>
  </si>
  <si>
    <t>A905, A997, A1066</t>
  </si>
  <si>
    <t>info</t>
  </si>
  <si>
    <t>A287, A726, A1189</t>
  </si>
  <si>
    <t>A226, A227, A228</t>
  </si>
  <si>
    <t>changes</t>
  </si>
  <si>
    <t>A247, A693, A1034</t>
  </si>
  <si>
    <t>chart</t>
  </si>
  <si>
    <t>A287, A1483, A1492</t>
  </si>
  <si>
    <t>tomorrow</t>
  </si>
  <si>
    <t>A357, A946, A1532</t>
  </si>
  <si>
    <t>preparing</t>
  </si>
  <si>
    <t>A357, A523, A905</t>
  </si>
  <si>
    <t>A26, A1128, A1129</t>
  </si>
  <si>
    <t>nook</t>
  </si>
  <si>
    <t>A221, A1154</t>
  </si>
  <si>
    <t>A828, A829, A1081</t>
  </si>
  <si>
    <t>A35, A388, A389</t>
  </si>
  <si>
    <t>looked</t>
  </si>
  <si>
    <t>A30, A715, A788</t>
  </si>
  <si>
    <t>child</t>
  </si>
  <si>
    <t>A30, A787, A898</t>
  </si>
  <si>
    <t>A346, A919, A1494</t>
  </si>
  <si>
    <t>A5, A552, A553</t>
  </si>
  <si>
    <t>intern</t>
  </si>
  <si>
    <t>A243, A1222, A1224</t>
  </si>
  <si>
    <t>straightened</t>
  </si>
  <si>
    <t>A221, A990, A1498</t>
  </si>
  <si>
    <t>A730, A1119, A1120</t>
  </si>
  <si>
    <t>base</t>
  </si>
  <si>
    <t>A742, A1373, A1401</t>
  </si>
  <si>
    <t>fill</t>
  </si>
  <si>
    <t>A31, A200, A1044</t>
  </si>
  <si>
    <t>counted</t>
  </si>
  <si>
    <t>A235, A279, A788</t>
  </si>
  <si>
    <t>cartridge</t>
  </si>
  <si>
    <t>A231, A936, A1074</t>
  </si>
  <si>
    <t>common</t>
  </si>
  <si>
    <t>A56, A1183, A1184</t>
  </si>
  <si>
    <t>A32, A961, A1449</t>
  </si>
  <si>
    <t>A735, A1336, A1537</t>
  </si>
  <si>
    <t>A818, A819, A951</t>
  </si>
  <si>
    <t>complaint</t>
  </si>
  <si>
    <t>A308, A544, A563</t>
  </si>
  <si>
    <t>A231, A951, A1209</t>
  </si>
  <si>
    <t>A1000, A1001, A1002</t>
  </si>
  <si>
    <t>coding</t>
  </si>
  <si>
    <t>A248, A758, A759</t>
  </si>
  <si>
    <t>lobby</t>
  </si>
  <si>
    <t>A300, A993, A1066</t>
  </si>
  <si>
    <t>register</t>
  </si>
  <si>
    <t>A235, A279, A1188</t>
  </si>
  <si>
    <t>A717, A761, A1525</t>
  </si>
  <si>
    <t>A722, A1023, A1024</t>
  </si>
  <si>
    <t>monitor</t>
  </si>
  <si>
    <t>A57, A609, A1426</t>
  </si>
  <si>
    <t>A1439, A1440, A1441</t>
  </si>
  <si>
    <t>counting</t>
  </si>
  <si>
    <t>A20, A580</t>
  </si>
  <si>
    <t>each</t>
  </si>
  <si>
    <t>A72, A169</t>
  </si>
  <si>
    <t>contacted</t>
  </si>
  <si>
    <t>A17, A96</t>
  </si>
  <si>
    <t>ereader</t>
  </si>
  <si>
    <t>A74, A96</t>
  </si>
  <si>
    <t>artwork</t>
  </si>
  <si>
    <t>A63, A625</t>
  </si>
  <si>
    <t>preformed</t>
  </si>
  <si>
    <t>A23, A24</t>
  </si>
  <si>
    <t>A96, A97</t>
  </si>
  <si>
    <t>decorate</t>
  </si>
  <si>
    <t>teens</t>
  </si>
  <si>
    <t>A11</t>
  </si>
  <si>
    <t>rearranged</t>
  </si>
  <si>
    <t>A14, A411</t>
  </si>
  <si>
    <t>business</t>
  </si>
  <si>
    <t>A4, A333</t>
  </si>
  <si>
    <t>saving</t>
  </si>
  <si>
    <t>A177, A897</t>
  </si>
  <si>
    <t>A46, A408</t>
  </si>
  <si>
    <t>inspection</t>
  </si>
  <si>
    <t>A203, A571</t>
  </si>
  <si>
    <t>A33, A451</t>
  </si>
  <si>
    <t>term</t>
  </si>
  <si>
    <t>A38, A897</t>
  </si>
  <si>
    <t>fines</t>
  </si>
  <si>
    <t>A171, A438</t>
  </si>
  <si>
    <t>A84, A1320</t>
  </si>
  <si>
    <t>added</t>
  </si>
  <si>
    <t>A14, A1038</t>
  </si>
  <si>
    <t>issued</t>
  </si>
  <si>
    <t>A45, A788</t>
  </si>
  <si>
    <t>A59, A708</t>
  </si>
  <si>
    <t>A59, A737</t>
  </si>
  <si>
    <t>A171, A772</t>
  </si>
  <si>
    <t>behind</t>
  </si>
  <si>
    <t>A44, A1029</t>
  </si>
  <si>
    <t>A199, A273</t>
  </si>
  <si>
    <t>distributed</t>
  </si>
  <si>
    <t>A63, A734</t>
  </si>
  <si>
    <t>A188, A189</t>
  </si>
  <si>
    <t>A71, A1485</t>
  </si>
  <si>
    <t>filing</t>
  </si>
  <si>
    <t>A37, A38</t>
  </si>
  <si>
    <t>recharged</t>
  </si>
  <si>
    <t>A152, A153</t>
  </si>
  <si>
    <t>A25, A921</t>
  </si>
  <si>
    <t>wrapping</t>
  </si>
  <si>
    <t>A58, A824</t>
  </si>
  <si>
    <t>A110</t>
  </si>
  <si>
    <t>application</t>
  </si>
  <si>
    <t>A151, A526</t>
  </si>
  <si>
    <t>booking</t>
  </si>
  <si>
    <t>A57, A1249</t>
  </si>
  <si>
    <t>A112, A1252</t>
  </si>
  <si>
    <t>completion</t>
  </si>
  <si>
    <t>A11, A391</t>
  </si>
  <si>
    <t>A148, A149</t>
  </si>
  <si>
    <t>evaluated</t>
  </si>
  <si>
    <t>A113, A745</t>
  </si>
  <si>
    <t>A34, A521</t>
  </si>
  <si>
    <t>A177, A1208</t>
  </si>
  <si>
    <t>suggestions</t>
  </si>
  <si>
    <t>A11, A1441</t>
  </si>
  <si>
    <t>checks</t>
  </si>
  <si>
    <t>A142, A143</t>
  </si>
  <si>
    <t>badges</t>
  </si>
  <si>
    <t>A3, A361</t>
  </si>
  <si>
    <t>A115, A687</t>
  </si>
  <si>
    <t>A115, A357</t>
  </si>
  <si>
    <t>A32, A1451</t>
  </si>
  <si>
    <t>A12, A1080</t>
  </si>
  <si>
    <t>link+</t>
  </si>
  <si>
    <t>A69, A896</t>
  </si>
  <si>
    <t>drive</t>
  </si>
  <si>
    <t>A177, A1332</t>
  </si>
  <si>
    <t>grade</t>
  </si>
  <si>
    <t>A116, A121</t>
  </si>
  <si>
    <t>pulling</t>
  </si>
  <si>
    <t>A132, A380</t>
  </si>
  <si>
    <t>interpretations</t>
  </si>
  <si>
    <t>A13, A926</t>
  </si>
  <si>
    <t>previously</t>
  </si>
  <si>
    <t>A63, A961</t>
  </si>
  <si>
    <t>A70, A82</t>
  </si>
  <si>
    <t>displayed</t>
  </si>
  <si>
    <t>A63, A694</t>
  </si>
  <si>
    <t>counter</t>
  </si>
  <si>
    <t>A63</t>
  </si>
  <si>
    <t>A187, A1000</t>
  </si>
  <si>
    <t>short</t>
  </si>
  <si>
    <t>throughout</t>
  </si>
  <si>
    <t>A63, A1319</t>
  </si>
  <si>
    <t>applications</t>
  </si>
  <si>
    <t>A56, A216</t>
  </si>
  <si>
    <t>stuff</t>
  </si>
  <si>
    <t>A194, A1154</t>
  </si>
  <si>
    <t>three</t>
  </si>
  <si>
    <t>A175, A951</t>
  </si>
  <si>
    <t>A123, A124</t>
  </si>
  <si>
    <t>A15, A83</t>
  </si>
  <si>
    <t>organizations</t>
  </si>
  <si>
    <t>A194, A760</t>
  </si>
  <si>
    <t>could</t>
  </si>
  <si>
    <t>A34, A836</t>
  </si>
  <si>
    <t>last</t>
  </si>
  <si>
    <t>A15, A667</t>
  </si>
  <si>
    <t>waiting</t>
  </si>
  <si>
    <t>A175, A785</t>
  </si>
  <si>
    <t>A32, A1391</t>
  </si>
  <si>
    <t>A46, A453</t>
  </si>
  <si>
    <t>A85, A1484</t>
  </si>
  <si>
    <t>yesterday</t>
  </si>
  <si>
    <t>A127, A744</t>
  </si>
  <si>
    <t>extinguisher</t>
  </si>
  <si>
    <t>A3, A571</t>
  </si>
  <si>
    <t>tallying</t>
  </si>
  <si>
    <t>A55, A1350</t>
  </si>
  <si>
    <t>teacher</t>
  </si>
  <si>
    <t>A438, A756</t>
  </si>
  <si>
    <t>flyer</t>
  </si>
  <si>
    <t>A19, A1012</t>
  </si>
  <si>
    <t>A19, A454</t>
  </si>
  <si>
    <t>todays</t>
  </si>
  <si>
    <t>A195, A550</t>
  </si>
  <si>
    <t>documentation</t>
  </si>
  <si>
    <t>A82, A115</t>
  </si>
  <si>
    <t>learned</t>
  </si>
  <si>
    <t>A127, A1386</t>
  </si>
  <si>
    <t>A32, A58</t>
  </si>
  <si>
    <t>pick</t>
  </si>
  <si>
    <t>A52, A751</t>
  </si>
  <si>
    <t>planned</t>
  </si>
  <si>
    <t>A127, A1028</t>
  </si>
  <si>
    <t>transfer</t>
  </si>
  <si>
    <t>A84, A745</t>
  </si>
  <si>
    <t>shelving</t>
  </si>
  <si>
    <t>A125, A1022</t>
  </si>
  <si>
    <t>organized</t>
  </si>
  <si>
    <t>A50, A72</t>
  </si>
  <si>
    <t>facts</t>
  </si>
  <si>
    <t>A85, A836</t>
  </si>
  <si>
    <t>A197, A336</t>
  </si>
  <si>
    <t>pens</t>
  </si>
  <si>
    <t>A50, A786</t>
  </si>
  <si>
    <t>battery</t>
  </si>
  <si>
    <t>fast</t>
  </si>
  <si>
    <t>A85, A213</t>
  </si>
  <si>
    <t>A1517, A1518</t>
  </si>
  <si>
    <t>older</t>
  </si>
  <si>
    <t>A702, A703</t>
  </si>
  <si>
    <t>looking</t>
  </si>
  <si>
    <t>A699, A734</t>
  </si>
  <si>
    <t>longer</t>
  </si>
  <si>
    <t>A260, A808</t>
  </si>
  <si>
    <t>A1413, A1414</t>
  </si>
  <si>
    <t>mailed</t>
  </si>
  <si>
    <t>A690, A1083</t>
  </si>
  <si>
    <t>staffing</t>
  </si>
  <si>
    <t>A259, A1265</t>
  </si>
  <si>
    <t>A1356, A1357</t>
  </si>
  <si>
    <t>roam</t>
  </si>
  <si>
    <t>A690, A766</t>
  </si>
  <si>
    <t>A685, A686</t>
  </si>
  <si>
    <t>records</t>
  </si>
  <si>
    <t>A259, A1051</t>
  </si>
  <si>
    <t>A1255, A1256</t>
  </si>
  <si>
    <t>clearing</t>
  </si>
  <si>
    <t>A258, A751</t>
  </si>
  <si>
    <t>problems</t>
  </si>
  <si>
    <t>A257, A1147</t>
  </si>
  <si>
    <t>A672, A750</t>
  </si>
  <si>
    <t>tech</t>
  </si>
  <si>
    <t>A257, A1393</t>
  </si>
  <si>
    <t>key</t>
  </si>
  <si>
    <t>A257, A555</t>
  </si>
  <si>
    <t>A1253, A1254</t>
  </si>
  <si>
    <t>received</t>
  </si>
  <si>
    <t>A1208, A1209</t>
  </si>
  <si>
    <t>A663, A664</t>
  </si>
  <si>
    <t>A1200, A1201</t>
  </si>
  <si>
    <t>A661, A788</t>
  </si>
  <si>
    <t>events</t>
  </si>
  <si>
    <t>A1183, A1184</t>
  </si>
  <si>
    <t>magazine</t>
  </si>
  <si>
    <t>A657, A1265</t>
  </si>
  <si>
    <t>fish</t>
  </si>
  <si>
    <t>A280, A1445</t>
  </si>
  <si>
    <t>templets</t>
  </si>
  <si>
    <t>A659, A660</t>
  </si>
  <si>
    <t>A1167, A1169</t>
  </si>
  <si>
    <t>images</t>
  </si>
  <si>
    <t>A1155, A1156</t>
  </si>
  <si>
    <t>removed</t>
  </si>
  <si>
    <t>A287, A613</t>
  </si>
  <si>
    <t>electrician</t>
  </si>
  <si>
    <t>A247, A515</t>
  </si>
  <si>
    <t>A287, A1452</t>
  </si>
  <si>
    <t>google</t>
  </si>
  <si>
    <t>pencils</t>
  </si>
  <si>
    <t>A644, A786</t>
  </si>
  <si>
    <t>A247, A969</t>
  </si>
  <si>
    <t>delivered</t>
  </si>
  <si>
    <t>A246, A1530</t>
  </si>
  <si>
    <t>behavior</t>
  </si>
  <si>
    <t>A1071, A1435</t>
  </si>
  <si>
    <t>baby</t>
  </si>
  <si>
    <t>A288, A1169</t>
  </si>
  <si>
    <t>A1060, A1211</t>
  </si>
  <si>
    <t>A1036, A1514</t>
  </si>
  <si>
    <t>roamed</t>
  </si>
  <si>
    <t>A616, A1084</t>
  </si>
  <si>
    <t>A616</t>
  </si>
  <si>
    <t>A615, A616</t>
  </si>
  <si>
    <t>A1023, A1024</t>
  </si>
  <si>
    <t>shut</t>
  </si>
  <si>
    <t>A240, A1381</t>
  </si>
  <si>
    <t>long</t>
  </si>
  <si>
    <t>A614, A897</t>
  </si>
  <si>
    <t>A614, A929</t>
  </si>
  <si>
    <t>weeds</t>
  </si>
  <si>
    <t>A1017, A1018</t>
  </si>
  <si>
    <t>A1019, A1020</t>
  </si>
  <si>
    <t>A944, A945</t>
  </si>
  <si>
    <t>signed</t>
  </si>
  <si>
    <t>A908, A1498</t>
  </si>
  <si>
    <t>tour</t>
  </si>
  <si>
    <t>A234, A1324</t>
  </si>
  <si>
    <t>wet</t>
  </si>
  <si>
    <t>A569, A1154</t>
  </si>
  <si>
    <t>asked</t>
  </si>
  <si>
    <t>A836, A1412</t>
  </si>
  <si>
    <t>bks</t>
  </si>
  <si>
    <t>A302, A1442</t>
  </si>
  <si>
    <t>cancelled</t>
  </si>
  <si>
    <t>A556, A971</t>
  </si>
  <si>
    <t>A554, A555</t>
  </si>
  <si>
    <t>confirming</t>
  </si>
  <si>
    <t>A786, A1492</t>
  </si>
  <si>
    <t>verification</t>
  </si>
  <si>
    <t>stopped</t>
  </si>
  <si>
    <t>A786, A1172</t>
  </si>
  <si>
    <t>car</t>
  </si>
  <si>
    <t>A308, A1196</t>
  </si>
  <si>
    <t>evaluations</t>
  </si>
  <si>
    <t>A309, A948</t>
  </si>
  <si>
    <t>change</t>
  </si>
  <si>
    <t>A786, A967</t>
  </si>
  <si>
    <t>pencil</t>
  </si>
  <si>
    <t>A786, A1373</t>
  </si>
  <si>
    <t>yesterdays</t>
  </si>
  <si>
    <t>A550, A993</t>
  </si>
  <si>
    <t>duty</t>
  </si>
  <si>
    <t>A784, A1136</t>
  </si>
  <si>
    <t>A722, A1530</t>
  </si>
  <si>
    <t>A519, A520</t>
  </si>
  <si>
    <t>here</t>
  </si>
  <si>
    <t>A515, A808</t>
  </si>
  <si>
    <t>finished</t>
  </si>
  <si>
    <t>A720, A961</t>
  </si>
  <si>
    <t>A1549, A1550</t>
  </si>
  <si>
    <t>coordinator</t>
  </si>
  <si>
    <t>A1536, A1537</t>
  </si>
  <si>
    <t>four</t>
  </si>
  <si>
    <t>A512, A1020</t>
  </si>
  <si>
    <t>A321, A1202</t>
  </si>
  <si>
    <t>distribute</t>
  </si>
  <si>
    <t>A322, A1053</t>
  </si>
  <si>
    <t>rows</t>
  </si>
  <si>
    <t>A711, A1174</t>
  </si>
  <si>
    <t>parent</t>
  </si>
  <si>
    <t>A512, A1435</t>
  </si>
  <si>
    <t>A508, A509</t>
  </si>
  <si>
    <t>A510, A511</t>
  </si>
  <si>
    <t>A224, A225</t>
  </si>
  <si>
    <t>ban</t>
  </si>
  <si>
    <t>A1449</t>
  </si>
  <si>
    <t>A325, A326</t>
  </si>
  <si>
    <t>say</t>
  </si>
  <si>
    <t>A710, A836</t>
  </si>
  <si>
    <t>pulled</t>
  </si>
  <si>
    <t>A325, A641</t>
  </si>
  <si>
    <t>point</t>
  </si>
  <si>
    <t>A710, A1498</t>
  </si>
  <si>
    <t>meat</t>
  </si>
  <si>
    <t>A1396, A1483</t>
  </si>
  <si>
    <t>previous</t>
  </si>
  <si>
    <t>A498, A905</t>
  </si>
  <si>
    <t>information</t>
  </si>
  <si>
    <t>A497, A498</t>
  </si>
  <si>
    <t>copies</t>
  </si>
  <si>
    <t>A685, A694</t>
  </si>
  <si>
    <t>youth</t>
  </si>
  <si>
    <t>lock</t>
  </si>
  <si>
    <t>A222, A1250</t>
  </si>
  <si>
    <t>swipe</t>
  </si>
  <si>
    <t>have</t>
  </si>
  <si>
    <t>A685, A1373</t>
  </si>
  <si>
    <t>A333, A828</t>
  </si>
  <si>
    <t>A333, A1313</t>
  </si>
  <si>
    <t>A1322, A1323</t>
  </si>
  <si>
    <t>A333, A1154</t>
  </si>
  <si>
    <t>A1325, A1326</t>
  </si>
  <si>
    <t>via</t>
  </si>
  <si>
    <t>A221, A248</t>
  </si>
  <si>
    <t>A678, A679</t>
  </si>
  <si>
    <t>advisor</t>
  </si>
  <si>
    <t>open</t>
  </si>
  <si>
    <t>A675, A1308</t>
  </si>
  <si>
    <t>A335, A952</t>
  </si>
  <si>
    <t>safe</t>
  </si>
  <si>
    <t>A675, A1443</t>
  </si>
  <si>
    <t>directories</t>
  </si>
  <si>
    <t>A495, A1526</t>
  </si>
  <si>
    <t>where</t>
  </si>
  <si>
    <t>A671, A786</t>
  </si>
  <si>
    <t>perform</t>
  </si>
  <si>
    <t>A670, A757</t>
  </si>
  <si>
    <t>assignments</t>
  </si>
  <si>
    <t>A1222, A1453</t>
  </si>
  <si>
    <t>level</t>
  </si>
  <si>
    <t>A495, A1125</t>
  </si>
  <si>
    <t>greet</t>
  </si>
  <si>
    <t>A340, A767</t>
  </si>
  <si>
    <t>customers</t>
  </si>
  <si>
    <t>city</t>
  </si>
  <si>
    <t>A1202, A1533</t>
  </si>
  <si>
    <t>A1192, A1332</t>
  </si>
  <si>
    <t>slows</t>
  </si>
  <si>
    <t>A343, A344</t>
  </si>
  <si>
    <t>lower</t>
  </si>
  <si>
    <t>A495, A496</t>
  </si>
  <si>
    <t>A346, A347</t>
  </si>
  <si>
    <t>banner</t>
  </si>
  <si>
    <t>A1167, A1381</t>
  </si>
  <si>
    <t>app</t>
  </si>
  <si>
    <t>A1176, A1177</t>
  </si>
  <si>
    <t>delete</t>
  </si>
  <si>
    <t>A657, A977</t>
  </si>
  <si>
    <t>interns</t>
  </si>
  <si>
    <t>A1173, A1483</t>
  </si>
  <si>
    <t>A1152, A1153</t>
  </si>
  <si>
    <t>got</t>
  </si>
  <si>
    <t>A354, A760</t>
  </si>
  <si>
    <t>laptops</t>
  </si>
  <si>
    <t>A354</t>
  </si>
  <si>
    <t>A1154</t>
  </si>
  <si>
    <t>A1158, A1159</t>
  </si>
  <si>
    <t>writing</t>
  </si>
  <si>
    <t>A1127, A1223</t>
  </si>
  <si>
    <t>A1116, A1515</t>
  </si>
  <si>
    <t>support</t>
  </si>
  <si>
    <t>A1086, A1196</t>
  </si>
  <si>
    <t>video</t>
  </si>
  <si>
    <t>A1073, A1485</t>
  </si>
  <si>
    <t>loud</t>
  </si>
  <si>
    <t>A1071, A1317</t>
  </si>
  <si>
    <t>A627, A1379</t>
  </si>
  <si>
    <t>projector</t>
  </si>
  <si>
    <t>A221, A693</t>
  </si>
  <si>
    <t>A486, A581</t>
  </si>
  <si>
    <t>month</t>
  </si>
  <si>
    <t>A357, A1449</t>
  </si>
  <si>
    <t>free</t>
  </si>
  <si>
    <t>A1066, A1265</t>
  </si>
  <si>
    <t>A1067, A1068</t>
  </si>
  <si>
    <t>fixed</t>
  </si>
  <si>
    <t>A1063, A1426</t>
  </si>
  <si>
    <t>A1073, A1074</t>
  </si>
  <si>
    <t>resume</t>
  </si>
  <si>
    <t>A623, A771</t>
  </si>
  <si>
    <t>fix</t>
  </si>
  <si>
    <t>A480, A1172</t>
  </si>
  <si>
    <t>A1021, A1022</t>
  </si>
  <si>
    <t>A1012, A1013</t>
  </si>
  <si>
    <t>A221</t>
  </si>
  <si>
    <t>total</t>
  </si>
  <si>
    <t>A1019, A1414</t>
  </si>
  <si>
    <t>A359, A1449</t>
  </si>
  <si>
    <t>A616, A1313</t>
  </si>
  <si>
    <t>position</t>
  </si>
  <si>
    <t>A359, A384</t>
  </si>
  <si>
    <t>emergency</t>
  </si>
  <si>
    <t>A1029, A1498</t>
  </si>
  <si>
    <t>suggestion</t>
  </si>
  <si>
    <t>A951, A1379</t>
  </si>
  <si>
    <t>A930, A1012</t>
  </si>
  <si>
    <t>A930, A1083</t>
  </si>
  <si>
    <t>A580, A690</t>
  </si>
  <si>
    <t>A581, A1202</t>
  </si>
  <si>
    <t>social</t>
  </si>
  <si>
    <t>A219, A1332</t>
  </si>
  <si>
    <t>recycle</t>
  </si>
  <si>
    <t>A366, A1382</t>
  </si>
  <si>
    <t>myself</t>
  </si>
  <si>
    <t>A896, A1250</t>
  </si>
  <si>
    <t>A572, A1519</t>
  </si>
  <si>
    <t>disk</t>
  </si>
  <si>
    <t>A219, A727</t>
  </si>
  <si>
    <t>A890, A1160</t>
  </si>
  <si>
    <t>reviews</t>
  </si>
  <si>
    <t>A836, A899</t>
  </si>
  <si>
    <t>A832, A1483</t>
  </si>
  <si>
    <t>A366, A1197</t>
  </si>
  <si>
    <t>A568, A1271</t>
  </si>
  <si>
    <t>A809, A1288</t>
  </si>
  <si>
    <t>A368, A1248</t>
  </si>
  <si>
    <t>opened</t>
  </si>
  <si>
    <t>A795, A1059</t>
  </si>
  <si>
    <t>member</t>
  </si>
  <si>
    <t>A801, A1223</t>
  </si>
  <si>
    <t>senior</t>
  </si>
  <si>
    <t>homework</t>
  </si>
  <si>
    <t>A787, A1318</t>
  </si>
  <si>
    <t>A758, A759</t>
  </si>
  <si>
    <t>A451, A1526</t>
  </si>
  <si>
    <t>both</t>
  </si>
  <si>
    <t>A446, A536</t>
  </si>
  <si>
    <t>orientation</t>
  </si>
  <si>
    <t>A744, A1337</t>
  </si>
  <si>
    <t>A735, A829</t>
  </si>
  <si>
    <t>A739, A1410</t>
  </si>
  <si>
    <t>bag</t>
  </si>
  <si>
    <t>A734, A1444</t>
  </si>
  <si>
    <t>created</t>
  </si>
  <si>
    <t>A734, A1038</t>
  </si>
  <si>
    <t>A522, A1484</t>
  </si>
  <si>
    <t>A721, A722</t>
  </si>
  <si>
    <t>A521, A1484</t>
  </si>
  <si>
    <t>drumming</t>
  </si>
  <si>
    <t>biography</t>
  </si>
  <si>
    <t>A1547, A1548</t>
  </si>
  <si>
    <t>A378, A787</t>
  </si>
  <si>
    <t>emailing</t>
  </si>
  <si>
    <t>A713, A1159</t>
  </si>
  <si>
    <t>A514, A518</t>
  </si>
  <si>
    <t>A1484, A1485</t>
  </si>
  <si>
    <t>A1514, A1515</t>
  </si>
  <si>
    <t>A380, A381</t>
  </si>
  <si>
    <t>write</t>
  </si>
  <si>
    <t>A380, A436</t>
  </si>
  <si>
    <t>A1463, A1470</t>
  </si>
  <si>
    <t>A1416, A1417</t>
  </si>
  <si>
    <t>days</t>
  </si>
  <si>
    <t>A381, A611</t>
  </si>
  <si>
    <t>background</t>
  </si>
  <si>
    <t>A442, A913</t>
  </si>
  <si>
    <t>way</t>
  </si>
  <si>
    <t>A693, A785</t>
  </si>
  <si>
    <t>based</t>
  </si>
  <si>
    <t>A382, A836</t>
  </si>
  <si>
    <t>A1335, A1340</t>
  </si>
  <si>
    <t>A1362, A1363</t>
  </si>
  <si>
    <t>A216, A985</t>
  </si>
  <si>
    <t>measuring</t>
  </si>
  <si>
    <t>A383, A615</t>
  </si>
  <si>
    <t>stapling</t>
  </si>
  <si>
    <t>A384, A522</t>
  </si>
  <si>
    <t>A384, A1525</t>
  </si>
  <si>
    <t>inform</t>
  </si>
  <si>
    <t>A1250, A1492</t>
  </si>
  <si>
    <t>A388, A389</t>
  </si>
  <si>
    <t>used</t>
  </si>
  <si>
    <t>A215, A667</t>
  </si>
  <si>
    <t>donation</t>
  </si>
  <si>
    <t>screen</t>
  </si>
  <si>
    <t>A392, A1519</t>
  </si>
  <si>
    <t>crafting</t>
  </si>
  <si>
    <t>A1424, A1425</t>
  </si>
  <si>
    <t>play</t>
  </si>
  <si>
    <t>A1161, A1522</t>
  </si>
  <si>
    <t>additional</t>
  </si>
  <si>
    <t>A398, A726</t>
  </si>
  <si>
    <t>yahoo</t>
  </si>
  <si>
    <t>A214, A930</t>
  </si>
  <si>
    <t>A653, A1409</t>
  </si>
  <si>
    <t>A1436, A1453</t>
  </si>
  <si>
    <t>A405, A406</t>
  </si>
  <si>
    <t>A406, A500</t>
  </si>
  <si>
    <t>movie</t>
  </si>
  <si>
    <t>A1109, A1172</t>
  </si>
  <si>
    <t>A717, A761</t>
  </si>
  <si>
    <t>A644, A1353</t>
  </si>
  <si>
    <t>approving</t>
  </si>
  <si>
    <t>A407, A926</t>
  </si>
  <si>
    <t>A409, A410</t>
  </si>
  <si>
    <t>binder</t>
  </si>
  <si>
    <t>A213, A643</t>
  </si>
  <si>
    <t>applicants</t>
  </si>
  <si>
    <t>A409, A1343</t>
  </si>
  <si>
    <t>toilet</t>
  </si>
  <si>
    <t>A642, A1059</t>
  </si>
  <si>
    <t>unpacking</t>
  </si>
  <si>
    <t>A729, A740</t>
  </si>
  <si>
    <t>picks</t>
  </si>
  <si>
    <t>A1077, A1234</t>
  </si>
  <si>
    <t>A638, A1393</t>
  </si>
  <si>
    <t>renewed</t>
  </si>
  <si>
    <t>A625, A1054</t>
  </si>
  <si>
    <t>tagging</t>
  </si>
  <si>
    <t>A1088, A1091</t>
  </si>
  <si>
    <t>restroom</t>
  </si>
  <si>
    <t>A1059, A1498</t>
  </si>
  <si>
    <t>A1054, A1384</t>
  </si>
  <si>
    <t>A622, A1191</t>
  </si>
  <si>
    <t>disaster</t>
  </si>
  <si>
    <t>A413, A966</t>
  </si>
  <si>
    <t>A486, A734</t>
  </si>
  <si>
    <t>they</t>
  </si>
  <si>
    <t>A617, A1311</t>
  </si>
  <si>
    <t>food</t>
  </si>
  <si>
    <t>A1030, A1161</t>
  </si>
  <si>
    <t>ready</t>
  </si>
  <si>
    <t>A611, A873</t>
  </si>
  <si>
    <t>gathered</t>
  </si>
  <si>
    <t>A990, A1545</t>
  </si>
  <si>
    <t>librarians</t>
  </si>
  <si>
    <t>A609, A1044</t>
  </si>
  <si>
    <t>A611, A1393</t>
  </si>
  <si>
    <t>file</t>
  </si>
  <si>
    <t>A419, A1327</t>
  </si>
  <si>
    <t>A592, A1052</t>
  </si>
  <si>
    <t>A926, A1415</t>
  </si>
  <si>
    <t>publicity</t>
  </si>
  <si>
    <t>A213, A714</t>
  </si>
  <si>
    <t>appraisal</t>
  </si>
  <si>
    <t>A900, A901</t>
  </si>
  <si>
    <t>A942, A943</t>
  </si>
  <si>
    <t>petty</t>
  </si>
  <si>
    <t>A908, A1530</t>
  </si>
  <si>
    <t>A466, A1147</t>
  </si>
  <si>
    <t>A573, A574</t>
  </si>
  <si>
    <t>A899, A1372</t>
  </si>
  <si>
    <t>scanned</t>
  </si>
  <si>
    <t>A570, A899</t>
  </si>
  <si>
    <t>A569, A570</t>
  </si>
  <si>
    <t>personal</t>
  </si>
  <si>
    <t>A815, A816</t>
  </si>
  <si>
    <t>entering</t>
  </si>
  <si>
    <t>A788, A867</t>
  </si>
  <si>
    <t>minutes</t>
  </si>
  <si>
    <t>A786, A903</t>
  </si>
  <si>
    <t>A786, A1409</t>
  </si>
  <si>
    <t>shipping</t>
  </si>
  <si>
    <t>A554, A1149</t>
  </si>
  <si>
    <t>leave</t>
  </si>
  <si>
    <t>A205, A867</t>
  </si>
  <si>
    <t>A205, A221</t>
  </si>
  <si>
    <t>A523, A1526</t>
  </si>
  <si>
    <t>finance</t>
  </si>
  <si>
    <t>A741, A930</t>
  </si>
  <si>
    <t>A1036, A1311</t>
  </si>
  <si>
    <t>A632, A633</t>
  </si>
  <si>
    <t>knitwits</t>
  </si>
  <si>
    <t>A993, A1154</t>
  </si>
  <si>
    <t>roaming</t>
  </si>
  <si>
    <t>A613, A1291</t>
  </si>
  <si>
    <t>asstment</t>
  </si>
  <si>
    <t>A945, A1396</t>
  </si>
  <si>
    <t>large</t>
  </si>
  <si>
    <t>A438, A1483</t>
  </si>
  <si>
    <t>oversize</t>
  </si>
  <si>
    <t>A1033, A1495</t>
  </si>
  <si>
    <t>walk</t>
  </si>
  <si>
    <t>A750, A1044</t>
  </si>
  <si>
    <t>A645, A661</t>
  </si>
  <si>
    <t>local</t>
  </si>
  <si>
    <t>A439, A905</t>
  </si>
  <si>
    <t>chess</t>
  </si>
  <si>
    <t>A873, A1028</t>
  </si>
  <si>
    <t>A896, A905</t>
  </si>
  <si>
    <t>slips</t>
  </si>
  <si>
    <t>A812, A968</t>
  </si>
  <si>
    <t>A437</t>
  </si>
  <si>
    <t>opportunity</t>
  </si>
  <si>
    <t>A439</t>
  </si>
  <si>
    <t>A204</t>
  </si>
  <si>
    <t>inspections</t>
  </si>
  <si>
    <t>vaild</t>
  </si>
  <si>
    <t>A417</t>
  </si>
  <si>
    <t>text</t>
  </si>
  <si>
    <t>inside</t>
  </si>
  <si>
    <t>plug</t>
  </si>
  <si>
    <t>A205</t>
  </si>
  <si>
    <t>redid</t>
  </si>
  <si>
    <t>A413</t>
  </si>
  <si>
    <t>A201</t>
  </si>
  <si>
    <t>hook</t>
  </si>
  <si>
    <t>A440</t>
  </si>
  <si>
    <t>billed</t>
  </si>
  <si>
    <t>A434</t>
  </si>
  <si>
    <t>watered</t>
  </si>
  <si>
    <t>A200</t>
  </si>
  <si>
    <t>recommendation</t>
  </si>
  <si>
    <t>handle</t>
  </si>
  <si>
    <t>A435</t>
  </si>
  <si>
    <t>A451</t>
  </si>
  <si>
    <t>workstation</t>
  </si>
  <si>
    <t>A374</t>
  </si>
  <si>
    <t>plugged</t>
  </si>
  <si>
    <t>hr</t>
  </si>
  <si>
    <t>done</t>
  </si>
  <si>
    <t>then</t>
  </si>
  <si>
    <t>A432</t>
  </si>
  <si>
    <t>A433</t>
  </si>
  <si>
    <t>procedure</t>
  </si>
  <si>
    <t>A453</t>
  </si>
  <si>
    <t>act</t>
  </si>
  <si>
    <t>A366</t>
  </si>
  <si>
    <t>circuit</t>
  </si>
  <si>
    <t>A419</t>
  </si>
  <si>
    <t>crafts</t>
  </si>
  <si>
    <t>A427</t>
  </si>
  <si>
    <t>A206</t>
  </si>
  <si>
    <t>A426</t>
  </si>
  <si>
    <t>A209</t>
  </si>
  <si>
    <t>A195</t>
  </si>
  <si>
    <t>A213</t>
  </si>
  <si>
    <t>A212</t>
  </si>
  <si>
    <t>A463</t>
  </si>
  <si>
    <t>giving</t>
  </si>
  <si>
    <t>tours</t>
  </si>
  <si>
    <t>examine</t>
  </si>
  <si>
    <t>A214</t>
  </si>
  <si>
    <t>A359</t>
  </si>
  <si>
    <t>A384</t>
  </si>
  <si>
    <t>A392</t>
  </si>
  <si>
    <t>A194</t>
  </si>
  <si>
    <t>brochures</t>
  </si>
  <si>
    <t>A193</t>
  </si>
  <si>
    <t>donated</t>
  </si>
  <si>
    <t>A474</t>
  </si>
  <si>
    <t>A191</t>
  </si>
  <si>
    <t>A415</t>
  </si>
  <si>
    <t>A416</t>
  </si>
  <si>
    <t>A190</t>
  </si>
  <si>
    <t>alarm</t>
  </si>
  <si>
    <t>A480</t>
  </si>
  <si>
    <t>redistributed</t>
  </si>
  <si>
    <t>A414</t>
  </si>
  <si>
    <t>excess</t>
  </si>
  <si>
    <t>A407</t>
  </si>
  <si>
    <t>shelter</t>
  </si>
  <si>
    <t>A481</t>
  </si>
  <si>
    <t>passed</t>
  </si>
  <si>
    <t>guard</t>
  </si>
  <si>
    <t>eval</t>
  </si>
  <si>
    <t>A482</t>
  </si>
  <si>
    <t>bulk</t>
  </si>
  <si>
    <t>proof</t>
  </si>
  <si>
    <t>A486</t>
  </si>
  <si>
    <t>spanish</t>
  </si>
  <si>
    <t>A410</t>
  </si>
  <si>
    <t>homeless</t>
  </si>
  <si>
    <t>reducing</t>
  </si>
  <si>
    <t>A377</t>
  </si>
  <si>
    <t>A487</t>
  </si>
  <si>
    <t>participants</t>
  </si>
  <si>
    <t>barcodes</t>
  </si>
  <si>
    <t>A445</t>
  </si>
  <si>
    <t>wrong</t>
  </si>
  <si>
    <t>speakers</t>
  </si>
  <si>
    <t>exit</t>
  </si>
  <si>
    <t>later</t>
  </si>
  <si>
    <t>A394</t>
  </si>
  <si>
    <t>turn</t>
  </si>
  <si>
    <t>taxes</t>
  </si>
  <si>
    <t>A215</t>
  </si>
  <si>
    <t>A337</t>
  </si>
  <si>
    <t>year</t>
  </si>
  <si>
    <t>A382</t>
  </si>
  <si>
    <t>labeled</t>
  </si>
  <si>
    <t>packed</t>
  </si>
  <si>
    <t>remove</t>
  </si>
  <si>
    <t>A216</t>
  </si>
  <si>
    <t>resources</t>
  </si>
  <si>
    <t>A333</t>
  </si>
  <si>
    <t>budget</t>
  </si>
  <si>
    <t>A498</t>
  </si>
  <si>
    <t>sprint</t>
  </si>
  <si>
    <t>A176</t>
  </si>
  <si>
    <t>A175</t>
  </si>
  <si>
    <t>preliminary</t>
  </si>
  <si>
    <t>newsletter</t>
  </si>
  <si>
    <t>A380</t>
  </si>
  <si>
    <t>track</t>
  </si>
  <si>
    <t>being</t>
  </si>
  <si>
    <t>A223</t>
  </si>
  <si>
    <t>several</t>
  </si>
  <si>
    <t>A381</t>
  </si>
  <si>
    <t>click</t>
  </si>
  <si>
    <t>A443</t>
  </si>
  <si>
    <t>tick</t>
  </si>
  <si>
    <t>sticky</t>
  </si>
  <si>
    <t>A324</t>
  </si>
  <si>
    <t>residue</t>
  </si>
  <si>
    <t>A325</t>
  </si>
  <si>
    <t>blur</t>
  </si>
  <si>
    <t>A379</t>
  </si>
  <si>
    <t>A512</t>
  </si>
  <si>
    <t>A378</t>
  </si>
  <si>
    <t>reporting</t>
  </si>
  <si>
    <t>A513</t>
  </si>
  <si>
    <t>responses</t>
  </si>
  <si>
    <t>A515</t>
  </si>
  <si>
    <t>guide</t>
  </si>
  <si>
    <t>A444</t>
  </si>
  <si>
    <t>A224</t>
  </si>
  <si>
    <t>A315</t>
  </si>
  <si>
    <t>corrections</t>
  </si>
  <si>
    <t>A217</t>
  </si>
  <si>
    <t>documented</t>
  </si>
  <si>
    <t>paychecks</t>
  </si>
  <si>
    <t>A522</t>
  </si>
  <si>
    <t>article</t>
  </si>
  <si>
    <t>notifying</t>
  </si>
  <si>
    <t>A218</t>
  </si>
  <si>
    <t>A523</t>
  </si>
  <si>
    <t>entrance</t>
  </si>
  <si>
    <t>branches</t>
  </si>
  <si>
    <t>promo</t>
  </si>
  <si>
    <t>footprint</t>
  </si>
  <si>
    <t>A524</t>
  </si>
  <si>
    <t>A525</t>
  </si>
  <si>
    <t>A151</t>
  </si>
  <si>
    <t>A526</t>
  </si>
  <si>
    <t>A446</t>
  </si>
  <si>
    <t>entries</t>
  </si>
  <si>
    <t>plans</t>
  </si>
  <si>
    <t>supervising</t>
  </si>
  <si>
    <t>A528</t>
  </si>
  <si>
    <t>straighten</t>
  </si>
  <si>
    <t>late</t>
  </si>
  <si>
    <t>A139</t>
  </si>
  <si>
    <t>opinions</t>
  </si>
  <si>
    <t>tally</t>
  </si>
  <si>
    <t>A533</t>
  </si>
  <si>
    <t>A536</t>
  </si>
  <si>
    <t>A538</t>
  </si>
  <si>
    <t>dinner</t>
  </si>
  <si>
    <t>A540</t>
  </si>
  <si>
    <t>stocks</t>
  </si>
  <si>
    <t>A133</t>
  </si>
  <si>
    <t>A132</t>
  </si>
  <si>
    <t>handouts</t>
  </si>
  <si>
    <t>A371</t>
  </si>
  <si>
    <t>electric</t>
  </si>
  <si>
    <t>A308</t>
  </si>
  <si>
    <t>A226</t>
  </si>
  <si>
    <t>A219</t>
  </si>
  <si>
    <t>awarness</t>
  </si>
  <si>
    <t>A368</t>
  </si>
  <si>
    <t>ship</t>
  </si>
  <si>
    <t>A554</t>
  </si>
  <si>
    <t>rearrange</t>
  </si>
  <si>
    <t>creating</t>
  </si>
  <si>
    <t>logging</t>
  </si>
  <si>
    <t>A199</t>
  </si>
  <si>
    <t>A452</t>
  </si>
  <si>
    <t>remodel</t>
  </si>
  <si>
    <t>A127</t>
  </si>
  <si>
    <t>A126</t>
  </si>
  <si>
    <t>explanation</t>
  </si>
  <si>
    <t>microfilm</t>
  </si>
  <si>
    <t>issue:</t>
  </si>
  <si>
    <t>A125</t>
  </si>
  <si>
    <t>A124</t>
  </si>
  <si>
    <t>pornography</t>
  </si>
  <si>
    <t>A563</t>
  </si>
  <si>
    <t>A455</t>
  </si>
  <si>
    <t>A454</t>
  </si>
  <si>
    <t>gathering</t>
  </si>
  <si>
    <t>A568</t>
  </si>
  <si>
    <t>calling</t>
  </si>
  <si>
    <t>exception</t>
  </si>
  <si>
    <t>A302</t>
  </si>
  <si>
    <t>second</t>
  </si>
  <si>
    <t>reminders</t>
  </si>
  <si>
    <t>alter</t>
  </si>
  <si>
    <t>A571</t>
  </si>
  <si>
    <t>leftover</t>
  </si>
  <si>
    <t>A123</t>
  </si>
  <si>
    <t>booklets</t>
  </si>
  <si>
    <t>A361</t>
  </si>
  <si>
    <t>misshelfed</t>
  </si>
  <si>
    <t>A573</t>
  </si>
  <si>
    <t>explain</t>
  </si>
  <si>
    <t>tme</t>
  </si>
  <si>
    <t>A365</t>
  </si>
  <si>
    <t>posting</t>
  </si>
  <si>
    <t>A575</t>
  </si>
  <si>
    <t>which</t>
  </si>
  <si>
    <t>incorrect</t>
  </si>
  <si>
    <t>A235</t>
  </si>
  <si>
    <t>session</t>
  </si>
  <si>
    <t>boy</t>
  </si>
  <si>
    <t>A587</t>
  </si>
  <si>
    <t>est</t>
  </si>
  <si>
    <t>responded</t>
  </si>
  <si>
    <t>A588</t>
  </si>
  <si>
    <t>A122</t>
  </si>
  <si>
    <t>A469</t>
  </si>
  <si>
    <t>A360</t>
  </si>
  <si>
    <t>depository</t>
  </si>
  <si>
    <t>A592</t>
  </si>
  <si>
    <t>A112</t>
  </si>
  <si>
    <t>refund</t>
  </si>
  <si>
    <t>listened</t>
  </si>
  <si>
    <t>A104</t>
  </si>
  <si>
    <t>A605</t>
  </si>
  <si>
    <t>alphabetizing</t>
  </si>
  <si>
    <t>A102</t>
  </si>
  <si>
    <t>A97</t>
  </si>
  <si>
    <t>A609</t>
  </si>
  <si>
    <t>A475</t>
  </si>
  <si>
    <t>pages</t>
  </si>
  <si>
    <t>parting</t>
  </si>
  <si>
    <t>voicemail</t>
  </si>
  <si>
    <t>trouble</t>
  </si>
  <si>
    <t>shooting</t>
  </si>
  <si>
    <t>A610</t>
  </si>
  <si>
    <t>lib</t>
  </si>
  <si>
    <t>police</t>
  </si>
  <si>
    <t>media</t>
  </si>
  <si>
    <t>users</t>
  </si>
  <si>
    <t>A612</t>
  </si>
  <si>
    <t>congress</t>
  </si>
  <si>
    <t>dealing</t>
  </si>
  <si>
    <t>A613</t>
  </si>
  <si>
    <t>trash</t>
  </si>
  <si>
    <t>pushed</t>
  </si>
  <si>
    <t>during</t>
  </si>
  <si>
    <t>researched</t>
  </si>
  <si>
    <t>A96</t>
  </si>
  <si>
    <t>goo</t>
  </si>
  <si>
    <t>partnership</t>
  </si>
  <si>
    <t>A185</t>
  </si>
  <si>
    <t>run</t>
  </si>
  <si>
    <t>A298</t>
  </si>
  <si>
    <t>pressent</t>
  </si>
  <si>
    <t>A358</t>
  </si>
  <si>
    <t>approvals</t>
  </si>
  <si>
    <t>A244</t>
  </si>
  <si>
    <t>referenced</t>
  </si>
  <si>
    <t>A615</t>
  </si>
  <si>
    <t>A188</t>
  </si>
  <si>
    <t>A357</t>
  </si>
  <si>
    <t>A186</t>
  </si>
  <si>
    <t>stove</t>
  </si>
  <si>
    <t>A290</t>
  </si>
  <si>
    <t>A617</t>
  </si>
  <si>
    <t>appearance</t>
  </si>
  <si>
    <t>inspect</t>
  </si>
  <si>
    <t>carpeting</t>
  </si>
  <si>
    <t>pod</t>
  </si>
  <si>
    <t>selecting</t>
  </si>
  <si>
    <t>A84</t>
  </si>
  <si>
    <t>mentioned</t>
  </si>
  <si>
    <t>A184</t>
  </si>
  <si>
    <t>should</t>
  </si>
  <si>
    <t>lend</t>
  </si>
  <si>
    <t>A618</t>
  </si>
  <si>
    <t>A619</t>
  </si>
  <si>
    <t>A620</t>
  </si>
  <si>
    <t>A622</t>
  </si>
  <si>
    <t>photocopy</t>
  </si>
  <si>
    <t>A623</t>
  </si>
  <si>
    <t>web</t>
  </si>
  <si>
    <t>recording</t>
  </si>
  <si>
    <t>coffin</t>
  </si>
  <si>
    <t>A624</t>
  </si>
  <si>
    <t>cultural</t>
  </si>
  <si>
    <t>contest</t>
  </si>
  <si>
    <t>scenario</t>
  </si>
  <si>
    <t>searching</t>
  </si>
  <si>
    <t>trees</t>
  </si>
  <si>
    <t>A246</t>
  </si>
  <si>
    <t>speech</t>
  </si>
  <si>
    <t>sponsored</t>
  </si>
  <si>
    <t>coming</t>
  </si>
  <si>
    <t>prospective</t>
  </si>
  <si>
    <t>A83</t>
  </si>
  <si>
    <t>effiecncy</t>
  </si>
  <si>
    <t>A81</t>
  </si>
  <si>
    <t>mended</t>
  </si>
  <si>
    <t>A80</t>
  </si>
  <si>
    <t>A356</t>
  </si>
  <si>
    <t>zoo</t>
  </si>
  <si>
    <t>A77</t>
  </si>
  <si>
    <t>filed</t>
  </si>
  <si>
    <t>A638</t>
  </si>
  <si>
    <t>requests</t>
  </si>
  <si>
    <t>A639</t>
  </si>
  <si>
    <t>unplugging</t>
  </si>
  <si>
    <t>A642</t>
  </si>
  <si>
    <t>A177</t>
  </si>
  <si>
    <t>A494</t>
  </si>
  <si>
    <t>texting</t>
  </si>
  <si>
    <t>A74</t>
  </si>
  <si>
    <t>A644</t>
  </si>
  <si>
    <t>template</t>
  </si>
  <si>
    <t>A355</t>
  </si>
  <si>
    <t>A648</t>
  </si>
  <si>
    <t>trivia</t>
  </si>
  <si>
    <t>A651</t>
  </si>
  <si>
    <t>young</t>
  </si>
  <si>
    <t>A652</t>
  </si>
  <si>
    <t>searched</t>
  </si>
  <si>
    <t>cable</t>
  </si>
  <si>
    <t>go</t>
  </si>
  <si>
    <t>A247</t>
  </si>
  <si>
    <t>holdself</t>
  </si>
  <si>
    <t>progress</t>
  </si>
  <si>
    <t>cords</t>
  </si>
  <si>
    <t>A655</t>
  </si>
  <si>
    <t>A349</t>
  </si>
  <si>
    <t>monkey</t>
  </si>
  <si>
    <t>A350</t>
  </si>
  <si>
    <t>A657</t>
  </si>
  <si>
    <t>programmers</t>
  </si>
  <si>
    <t>A347</t>
  </si>
  <si>
    <t>illustrated</t>
  </si>
  <si>
    <t>A345</t>
  </si>
  <si>
    <t>feed</t>
  </si>
  <si>
    <t>A280</t>
  </si>
  <si>
    <t>A248</t>
  </si>
  <si>
    <t>stolen</t>
  </si>
  <si>
    <t>A342</t>
  </si>
  <si>
    <t>night</t>
  </si>
  <si>
    <t>A253</t>
  </si>
  <si>
    <t>bicycle</t>
  </si>
  <si>
    <t>rotated</t>
  </si>
  <si>
    <t>A341</t>
  </si>
  <si>
    <t>A336</t>
  </si>
  <si>
    <t>A667</t>
  </si>
  <si>
    <t>emptied</t>
  </si>
  <si>
    <t>details</t>
  </si>
  <si>
    <t>articles</t>
  </si>
  <si>
    <t>cameras</t>
  </si>
  <si>
    <t>A668</t>
  </si>
  <si>
    <t>A73</t>
  </si>
  <si>
    <t>A258</t>
  </si>
  <si>
    <t>A256</t>
  </si>
  <si>
    <t>A72</t>
  </si>
  <si>
    <t>A675</t>
  </si>
  <si>
    <t>exchange</t>
  </si>
  <si>
    <t>defective</t>
  </si>
  <si>
    <t>approvers</t>
  </si>
  <si>
    <t>A71</t>
  </si>
  <si>
    <t>urinal</t>
  </si>
  <si>
    <t>passwords</t>
  </si>
  <si>
    <t>middle</t>
  </si>
  <si>
    <t>A680</t>
  </si>
  <si>
    <t>presentation</t>
  </si>
  <si>
    <t>plus</t>
  </si>
  <si>
    <t>A259</t>
  </si>
  <si>
    <t>transferring</t>
  </si>
  <si>
    <t>A685</t>
  </si>
  <si>
    <t>regards</t>
  </si>
  <si>
    <t>losing</t>
  </si>
  <si>
    <t>A496</t>
  </si>
  <si>
    <t>A497</t>
  </si>
  <si>
    <t>case</t>
  </si>
  <si>
    <t>A687</t>
  </si>
  <si>
    <t>interview</t>
  </si>
  <si>
    <t>those</t>
  </si>
  <si>
    <t>personally</t>
  </si>
  <si>
    <t>flash</t>
  </si>
  <si>
    <t>kid</t>
  </si>
  <si>
    <t>A689</t>
  </si>
  <si>
    <t>A262</t>
  </si>
  <si>
    <t>panel</t>
  </si>
  <si>
    <t>float</t>
  </si>
  <si>
    <t>A690</t>
  </si>
  <si>
    <t>previewed</t>
  </si>
  <si>
    <t>overview</t>
  </si>
  <si>
    <t>A692</t>
  </si>
  <si>
    <t>double</t>
  </si>
  <si>
    <t>A693</t>
  </si>
  <si>
    <t>shrinky</t>
  </si>
  <si>
    <t>dinks</t>
  </si>
  <si>
    <t>arrived</t>
  </si>
  <si>
    <t>stowed</t>
  </si>
  <si>
    <t>A504</t>
  </si>
  <si>
    <t>months</t>
  </si>
  <si>
    <t>currently</t>
  </si>
  <si>
    <t>A260</t>
  </si>
  <si>
    <t>everyone</t>
  </si>
  <si>
    <t>past</t>
  </si>
  <si>
    <t>circular</t>
  </si>
  <si>
    <t>A700</t>
  </si>
  <si>
    <t>reported</t>
  </si>
  <si>
    <t>replacement</t>
  </si>
  <si>
    <t>A174</t>
  </si>
  <si>
    <t>show</t>
  </si>
  <si>
    <t>A709</t>
  </si>
  <si>
    <t>A710</t>
  </si>
  <si>
    <t>finish</t>
  </si>
  <si>
    <t>activities:</t>
  </si>
  <si>
    <t>inordinate</t>
  </si>
  <si>
    <t>amount</t>
  </si>
  <si>
    <t>trying</t>
  </si>
  <si>
    <t>operation</t>
  </si>
  <si>
    <t>A168</t>
  </si>
  <si>
    <t>access</t>
  </si>
  <si>
    <t>padding</t>
  </si>
  <si>
    <t>outside</t>
  </si>
  <si>
    <t>A323</t>
  </si>
  <si>
    <t>A511</t>
  </si>
  <si>
    <t>very</t>
  </si>
  <si>
    <t>disposing</t>
  </si>
  <si>
    <t>A711</t>
  </si>
  <si>
    <t>itinerary</t>
  </si>
  <si>
    <t>laminated</t>
  </si>
  <si>
    <t>sale</t>
  </si>
  <si>
    <t>arrive</t>
  </si>
  <si>
    <t>A167</t>
  </si>
  <si>
    <t>A62</t>
  </si>
  <si>
    <t>A712</t>
  </si>
  <si>
    <t>grubby</t>
  </si>
  <si>
    <t>A320</t>
  </si>
  <si>
    <t>A713</t>
  </si>
  <si>
    <t>waited</t>
  </si>
  <si>
    <t>finalizing</t>
  </si>
  <si>
    <t>veteran</t>
  </si>
  <si>
    <t>A715</t>
  </si>
  <si>
    <t>tardiness</t>
  </si>
  <si>
    <t>mislocation</t>
  </si>
  <si>
    <t>heights</t>
  </si>
  <si>
    <t>center</t>
  </si>
  <si>
    <t>lack</t>
  </si>
  <si>
    <t>directions</t>
  </si>
  <si>
    <t>fallow</t>
  </si>
  <si>
    <t>A718</t>
  </si>
  <si>
    <t>worker</t>
  </si>
  <si>
    <t>contractor</t>
  </si>
  <si>
    <t>A720</t>
  </si>
  <si>
    <t>receive</t>
  </si>
  <si>
    <t>A59</t>
  </si>
  <si>
    <t>A166</t>
  </si>
  <si>
    <t>A722</t>
  </si>
  <si>
    <t>badge</t>
  </si>
  <si>
    <t>A58</t>
  </si>
  <si>
    <t>A519</t>
  </si>
  <si>
    <t>A521</t>
  </si>
  <si>
    <t>A723</t>
  </si>
  <si>
    <t>parted</t>
  </si>
  <si>
    <t>A57</t>
  </si>
  <si>
    <t>A725</t>
  </si>
  <si>
    <t>digital</t>
  </si>
  <si>
    <t>A729</t>
  </si>
  <si>
    <t>page</t>
  </si>
  <si>
    <t>topic</t>
  </si>
  <si>
    <t>A730</t>
  </si>
  <si>
    <t>came</t>
  </si>
  <si>
    <t>A734</t>
  </si>
  <si>
    <t>asking</t>
  </si>
  <si>
    <t>finally</t>
  </si>
  <si>
    <t>mailboxes</t>
  </si>
  <si>
    <t>mailbox</t>
  </si>
  <si>
    <t>attachments</t>
  </si>
  <si>
    <t>yellow</t>
  </si>
  <si>
    <t>draft</t>
  </si>
  <si>
    <t>tell</t>
  </si>
  <si>
    <t>A527</t>
  </si>
  <si>
    <t>A736</t>
  </si>
  <si>
    <t>A737</t>
  </si>
  <si>
    <t>campus</t>
  </si>
  <si>
    <t>see</t>
  </si>
  <si>
    <t>responsibilities</t>
  </si>
  <si>
    <t>course</t>
  </si>
  <si>
    <t>A740</t>
  </si>
  <si>
    <t>mystery</t>
  </si>
  <si>
    <t>A149</t>
  </si>
  <si>
    <t>A742</t>
  </si>
  <si>
    <t>net</t>
  </si>
  <si>
    <t>A529</t>
  </si>
  <si>
    <t>discard</t>
  </si>
  <si>
    <t>A745</t>
  </si>
  <si>
    <t>A56</t>
  </si>
  <si>
    <t>A751</t>
  </si>
  <si>
    <t>lists</t>
  </si>
  <si>
    <t>descriptions</t>
  </si>
  <si>
    <t>A754</t>
  </si>
  <si>
    <t>discription</t>
  </si>
  <si>
    <t>A755</t>
  </si>
  <si>
    <t>backup</t>
  </si>
  <si>
    <t>A138</t>
  </si>
  <si>
    <t>A756</t>
  </si>
  <si>
    <t>may</t>
  </si>
  <si>
    <t>arranging</t>
  </si>
  <si>
    <t>however</t>
  </si>
  <si>
    <t>A757</t>
  </si>
  <si>
    <t>proceeding</t>
  </si>
  <si>
    <t>assigned</t>
  </si>
  <si>
    <t>challenging</t>
  </si>
  <si>
    <t>stapler</t>
  </si>
  <si>
    <t>A760</t>
  </si>
  <si>
    <t>mark</t>
  </si>
  <si>
    <t>box</t>
  </si>
  <si>
    <t>A762</t>
  </si>
  <si>
    <t>A763</t>
  </si>
  <si>
    <t>A769</t>
  </si>
  <si>
    <t>legal</t>
  </si>
  <si>
    <t>reform</t>
  </si>
  <si>
    <t>A771</t>
  </si>
  <si>
    <t>cover</t>
  </si>
  <si>
    <t>A772</t>
  </si>
  <si>
    <t>pickup</t>
  </si>
  <si>
    <t>A551</t>
  </si>
  <si>
    <t>checkouts</t>
  </si>
  <si>
    <t>A785</t>
  </si>
  <si>
    <t>loss</t>
  </si>
  <si>
    <t>wrote</t>
  </si>
  <si>
    <t>A786</t>
  </si>
  <si>
    <t>A309</t>
  </si>
  <si>
    <t>sharpened</t>
  </si>
  <si>
    <t>doc</t>
  </si>
  <si>
    <t>charging</t>
  </si>
  <si>
    <t>A227</t>
  </si>
  <si>
    <t>sharpener</t>
  </si>
  <si>
    <t>receipts</t>
  </si>
  <si>
    <t>A131</t>
  </si>
  <si>
    <t>newcomers</t>
  </si>
  <si>
    <t>per</t>
  </si>
  <si>
    <t>A230</t>
  </si>
  <si>
    <t>hiring</t>
  </si>
  <si>
    <t>A128</t>
  </si>
  <si>
    <t>decision</t>
  </si>
  <si>
    <t>A788</t>
  </si>
  <si>
    <t>merchandized</t>
  </si>
  <si>
    <t>greeted</t>
  </si>
  <si>
    <t>supplier</t>
  </si>
  <si>
    <t>cleaners</t>
  </si>
  <si>
    <t>activites</t>
  </si>
  <si>
    <t>A790</t>
  </si>
  <si>
    <t>properties</t>
  </si>
  <si>
    <t>A555</t>
  </si>
  <si>
    <t>A795</t>
  </si>
  <si>
    <t>rail</t>
  </si>
  <si>
    <t>A799</t>
  </si>
  <si>
    <t>A800</t>
  </si>
  <si>
    <t>mobile</t>
  </si>
  <si>
    <t>A801</t>
  </si>
  <si>
    <t>patio</t>
  </si>
  <si>
    <t>A803</t>
  </si>
  <si>
    <t>subited</t>
  </si>
  <si>
    <t>unlock</t>
  </si>
  <si>
    <t>distributing</t>
  </si>
  <si>
    <t>A806</t>
  </si>
  <si>
    <t>recycled</t>
  </si>
  <si>
    <t>A808</t>
  </si>
  <si>
    <t>expiring</t>
  </si>
  <si>
    <t>A303</t>
  </si>
  <si>
    <t>copying</t>
  </si>
  <si>
    <t>A810</t>
  </si>
  <si>
    <t>netbook</t>
  </si>
  <si>
    <t>replenished</t>
  </si>
  <si>
    <t>A812</t>
  </si>
  <si>
    <t>huddel</t>
  </si>
  <si>
    <t>A814</t>
  </si>
  <si>
    <t>lots</t>
  </si>
  <si>
    <t>comp</t>
  </si>
  <si>
    <t>A816</t>
  </si>
  <si>
    <t>few</t>
  </si>
  <si>
    <t>ready!</t>
  </si>
  <si>
    <t>A55</t>
  </si>
  <si>
    <t>logo</t>
  </si>
  <si>
    <t>A53</t>
  </si>
  <si>
    <t>orders</t>
  </si>
  <si>
    <t>A50</t>
  </si>
  <si>
    <t>A825</t>
  </si>
  <si>
    <t>mind</t>
  </si>
  <si>
    <t>tools</t>
  </si>
  <si>
    <t>quared</t>
  </si>
  <si>
    <t>A49</t>
  </si>
  <si>
    <t>webpages</t>
  </si>
  <si>
    <t>A826</t>
  </si>
  <si>
    <t>catch</t>
  </si>
  <si>
    <t>A828</t>
  </si>
  <si>
    <t>express</t>
  </si>
  <si>
    <t>bookmark</t>
  </si>
  <si>
    <t>A829</t>
  </si>
  <si>
    <t>music</t>
  </si>
  <si>
    <t>A567</t>
  </si>
  <si>
    <t>A232</t>
  </si>
  <si>
    <t>A836</t>
  </si>
  <si>
    <t>critics</t>
  </si>
  <si>
    <t>unfounded</t>
  </si>
  <si>
    <t>has</t>
  </si>
  <si>
    <t>dismissed</t>
  </si>
  <si>
    <t>account</t>
  </si>
  <si>
    <t>A45</t>
  </si>
  <si>
    <t>biz</t>
  </si>
  <si>
    <t>A855</t>
  </si>
  <si>
    <t>collect</t>
  </si>
  <si>
    <t>A871</t>
  </si>
  <si>
    <t>suspension</t>
  </si>
  <si>
    <t>rain</t>
  </si>
  <si>
    <t>A569</t>
  </si>
  <si>
    <t>refresh</t>
  </si>
  <si>
    <t>A44</t>
  </si>
  <si>
    <t>dried</t>
  </si>
  <si>
    <t>packing</t>
  </si>
  <si>
    <t>A890</t>
  </si>
  <si>
    <t>wich</t>
  </si>
  <si>
    <t>A891</t>
  </si>
  <si>
    <t>included</t>
  </si>
  <si>
    <t>isssues</t>
  </si>
  <si>
    <t>A892</t>
  </si>
  <si>
    <t>A894</t>
  </si>
  <si>
    <t>A895</t>
  </si>
  <si>
    <t>neighborhood</t>
  </si>
  <si>
    <t>A896</t>
  </si>
  <si>
    <t>A43</t>
  </si>
  <si>
    <t>introducing</t>
  </si>
  <si>
    <t>A897</t>
  </si>
  <si>
    <t>activates</t>
  </si>
  <si>
    <t>accepted</t>
  </si>
  <si>
    <t>inactive</t>
  </si>
  <si>
    <t>quit</t>
  </si>
  <si>
    <t>started</t>
  </si>
  <si>
    <t>cathy</t>
  </si>
  <si>
    <t>requesting</t>
  </si>
  <si>
    <t>A42</t>
  </si>
  <si>
    <t>repairs</t>
  </si>
  <si>
    <t>A39</t>
  </si>
  <si>
    <t>documenting</t>
  </si>
  <si>
    <t>A904</t>
  </si>
  <si>
    <t>genealogist</t>
  </si>
  <si>
    <t>doing</t>
  </si>
  <si>
    <t>A905</t>
  </si>
  <si>
    <t>approve</t>
  </si>
  <si>
    <t>A38</t>
  </si>
  <si>
    <t>listen</t>
  </si>
  <si>
    <t>save</t>
  </si>
  <si>
    <t>signing</t>
  </si>
  <si>
    <t>A908</t>
  </si>
  <si>
    <t>A909</t>
  </si>
  <si>
    <t>A910</t>
  </si>
  <si>
    <t>A912</t>
  </si>
  <si>
    <t>A913</t>
  </si>
  <si>
    <t>agreements</t>
  </si>
  <si>
    <t>comunication</t>
  </si>
  <si>
    <t>A918</t>
  </si>
  <si>
    <t>A919</t>
  </si>
  <si>
    <t>A923</t>
  </si>
  <si>
    <t>A924</t>
  </si>
  <si>
    <t>fridge</t>
  </si>
  <si>
    <t>glossary</t>
  </si>
  <si>
    <t>A115</t>
  </si>
  <si>
    <t>tubes</t>
  </si>
  <si>
    <t>collections</t>
  </si>
  <si>
    <t>A113</t>
  </si>
  <si>
    <t>A930</t>
  </si>
  <si>
    <t>warming</t>
  </si>
  <si>
    <t>invoicing</t>
  </si>
  <si>
    <t>storytimes</t>
  </si>
  <si>
    <t>A300</t>
  </si>
  <si>
    <t>encoding</t>
  </si>
  <si>
    <t>A36</t>
  </si>
  <si>
    <t>A931</t>
  </si>
  <si>
    <t>A932</t>
  </si>
  <si>
    <t>A936</t>
  </si>
  <si>
    <t>A937</t>
  </si>
  <si>
    <t>A946</t>
  </si>
  <si>
    <t>developing</t>
  </si>
  <si>
    <t>A947</t>
  </si>
  <si>
    <t>A948</t>
  </si>
  <si>
    <t>A949</t>
  </si>
  <si>
    <t>moblie</t>
  </si>
  <si>
    <t>adaptor</t>
  </si>
  <si>
    <t>A950</t>
  </si>
  <si>
    <t>A951</t>
  </si>
  <si>
    <t>A952</t>
  </si>
  <si>
    <t>titles</t>
  </si>
  <si>
    <t>groups</t>
  </si>
  <si>
    <t>A953</t>
  </si>
  <si>
    <t>A956</t>
  </si>
  <si>
    <t>A957</t>
  </si>
  <si>
    <t>booklet</t>
  </si>
  <si>
    <t>A961</t>
  </si>
  <si>
    <t>solve</t>
  </si>
  <si>
    <t>A34</t>
  </si>
  <si>
    <t>A962</t>
  </si>
  <si>
    <t>A967</t>
  </si>
  <si>
    <t>routing</t>
  </si>
  <si>
    <t>A968</t>
  </si>
  <si>
    <t>A970</t>
  </si>
  <si>
    <t>A976</t>
  </si>
  <si>
    <t>subsequent</t>
  </si>
  <si>
    <t>A978</t>
  </si>
  <si>
    <t>replaced</t>
  </si>
  <si>
    <t>A985</t>
  </si>
  <si>
    <t>couldn</t>
  </si>
  <si>
    <t>A986</t>
  </si>
  <si>
    <t>t</t>
  </si>
  <si>
    <t>locate</t>
  </si>
  <si>
    <t>A989</t>
  </si>
  <si>
    <t>woman</t>
  </si>
  <si>
    <t>driver</t>
  </si>
  <si>
    <t>A990</t>
  </si>
  <si>
    <t>sure</t>
  </si>
  <si>
    <t>correct</t>
  </si>
  <si>
    <t>map</t>
  </si>
  <si>
    <t>garage</t>
  </si>
  <si>
    <t>apps</t>
  </si>
  <si>
    <t>A991</t>
  </si>
  <si>
    <t>tip</t>
  </si>
  <si>
    <t>A993</t>
  </si>
  <si>
    <t>refreshments</t>
  </si>
  <si>
    <t>reset</t>
  </si>
  <si>
    <t>A994</t>
  </si>
  <si>
    <t>microphones</t>
  </si>
  <si>
    <t>A240</t>
  </si>
  <si>
    <t>store</t>
  </si>
  <si>
    <t>A995</t>
  </si>
  <si>
    <t>delinquency</t>
  </si>
  <si>
    <t>incoming</t>
  </si>
  <si>
    <t>A996</t>
  </si>
  <si>
    <t>A999</t>
  </si>
  <si>
    <t>ends</t>
  </si>
  <si>
    <t>attendees:</t>
  </si>
  <si>
    <t>pack</t>
  </si>
  <si>
    <t>A32</t>
  </si>
  <si>
    <t>A1001</t>
  </si>
  <si>
    <t>A25</t>
  </si>
  <si>
    <t>A1002</t>
  </si>
  <si>
    <t>kitchen</t>
  </si>
  <si>
    <t>A299</t>
  </si>
  <si>
    <t>A1012</t>
  </si>
  <si>
    <t>A22</t>
  </si>
  <si>
    <t>A1016</t>
  </si>
  <si>
    <t>props</t>
  </si>
  <si>
    <t>A91</t>
  </si>
  <si>
    <t>A1019</t>
  </si>
  <si>
    <t>five</t>
  </si>
  <si>
    <t>concerns</t>
  </si>
  <si>
    <t>A614</t>
  </si>
  <si>
    <t>A1020</t>
  </si>
  <si>
    <t>A1021</t>
  </si>
  <si>
    <t>society</t>
  </si>
  <si>
    <t>A19</t>
  </si>
  <si>
    <t>candy</t>
  </si>
  <si>
    <t>A1027</t>
  </si>
  <si>
    <t>historical</t>
  </si>
  <si>
    <t>A1029</t>
  </si>
  <si>
    <t>dropped</t>
  </si>
  <si>
    <t>perishable</t>
  </si>
  <si>
    <t>A1030</t>
  </si>
  <si>
    <t>downtown</t>
  </si>
  <si>
    <t>A1031</t>
  </si>
  <si>
    <t>proper</t>
  </si>
  <si>
    <t>A1032</t>
  </si>
  <si>
    <t>locations</t>
  </si>
  <si>
    <t>spencer</t>
  </si>
  <si>
    <t>truck</t>
  </si>
  <si>
    <t>A1033</t>
  </si>
  <si>
    <t>sat</t>
  </si>
  <si>
    <t>A1034</t>
  </si>
  <si>
    <t>A1035</t>
  </si>
  <si>
    <t>A1036</t>
  </si>
  <si>
    <t>sink</t>
  </si>
  <si>
    <t>attaching</t>
  </si>
  <si>
    <t>guided</t>
  </si>
  <si>
    <t>A1037</t>
  </si>
  <si>
    <t>A1038</t>
  </si>
  <si>
    <t>resetting</t>
  </si>
  <si>
    <t>s:</t>
  </si>
  <si>
    <t>A1041</t>
  </si>
  <si>
    <t>A17</t>
  </si>
  <si>
    <t>institute</t>
  </si>
  <si>
    <t>A1044</t>
  </si>
  <si>
    <t>hand</t>
  </si>
  <si>
    <t>buss</t>
  </si>
  <si>
    <t>reviewing</t>
  </si>
  <si>
    <t>obtain</t>
  </si>
  <si>
    <t>A1046</t>
  </si>
  <si>
    <t>forecast</t>
  </si>
  <si>
    <t>resend</t>
  </si>
  <si>
    <t>A1050</t>
  </si>
  <si>
    <t>stack</t>
  </si>
  <si>
    <t>A1051</t>
  </si>
  <si>
    <t>A1052</t>
  </si>
  <si>
    <t>blind</t>
  </si>
  <si>
    <t>A1053</t>
  </si>
  <si>
    <t>part</t>
  </si>
  <si>
    <t>A1054</t>
  </si>
  <si>
    <t>calculated</t>
  </si>
  <si>
    <t>A15</t>
  </si>
  <si>
    <t>hang</t>
  </si>
  <si>
    <t>necessary</t>
  </si>
  <si>
    <t>overflow</t>
  </si>
  <si>
    <t>A1059</t>
  </si>
  <si>
    <t>stubs</t>
  </si>
  <si>
    <t>air</t>
  </si>
  <si>
    <t>conditioning</t>
  </si>
  <si>
    <t>doors</t>
  </si>
  <si>
    <t>fans</t>
  </si>
  <si>
    <t>pay</t>
  </si>
  <si>
    <t>claims</t>
  </si>
  <si>
    <t>A625</t>
  </si>
  <si>
    <t>directional</t>
  </si>
  <si>
    <t>A1063</t>
  </si>
  <si>
    <t>A1064</t>
  </si>
  <si>
    <t>notices</t>
  </si>
  <si>
    <t>A1065</t>
  </si>
  <si>
    <t>script</t>
  </si>
  <si>
    <t>A13</t>
  </si>
  <si>
    <t>A1066</t>
  </si>
  <si>
    <t>rack</t>
  </si>
  <si>
    <t>A627</t>
  </si>
  <si>
    <t>law</t>
  </si>
  <si>
    <t>A1071</t>
  </si>
  <si>
    <t>causing</t>
  </si>
  <si>
    <t>dispute</t>
  </si>
  <si>
    <t>A1072</t>
  </si>
  <si>
    <t>puppet</t>
  </si>
  <si>
    <t>theater</t>
  </si>
  <si>
    <t>A631</t>
  </si>
  <si>
    <t>batteries</t>
  </si>
  <si>
    <t>A1073</t>
  </si>
  <si>
    <t>barcode</t>
  </si>
  <si>
    <t>game</t>
  </si>
  <si>
    <t>units</t>
  </si>
  <si>
    <t>A1075</t>
  </si>
  <si>
    <t>empty</t>
  </si>
  <si>
    <t>ones</t>
  </si>
  <si>
    <t>A1076</t>
  </si>
  <si>
    <t>lounge</t>
  </si>
  <si>
    <t>revised</t>
  </si>
  <si>
    <t>tried</t>
  </si>
  <si>
    <t>placecards</t>
  </si>
  <si>
    <t>A1077</t>
  </si>
  <si>
    <t>A1078</t>
  </si>
  <si>
    <t>museum</t>
  </si>
  <si>
    <t>A1079</t>
  </si>
  <si>
    <t>A1080</t>
  </si>
  <si>
    <t>running</t>
  </si>
  <si>
    <t>scheduals</t>
  </si>
  <si>
    <t>marks</t>
  </si>
  <si>
    <t>A1081</t>
  </si>
  <si>
    <t>unpack</t>
  </si>
  <si>
    <t>shipment</t>
  </si>
  <si>
    <t>retrieve</t>
  </si>
  <si>
    <t>downstairs</t>
  </si>
  <si>
    <t>A1086</t>
  </si>
  <si>
    <t>visitation</t>
  </si>
  <si>
    <t>results</t>
  </si>
  <si>
    <t>A1087</t>
  </si>
  <si>
    <t>sierra</t>
  </si>
  <si>
    <t>test</t>
  </si>
  <si>
    <t>A643</t>
  </si>
  <si>
    <t>A1090</t>
  </si>
  <si>
    <t>A287</t>
  </si>
  <si>
    <t>textbooks</t>
  </si>
  <si>
    <t>A1102</t>
  </si>
  <si>
    <t>A1106</t>
  </si>
  <si>
    <t>raised</t>
  </si>
  <si>
    <t>A1107</t>
  </si>
  <si>
    <t>pending</t>
  </si>
  <si>
    <t>cancellations</t>
  </si>
  <si>
    <t>A1108</t>
  </si>
  <si>
    <t>person</t>
  </si>
  <si>
    <t>bereavement</t>
  </si>
  <si>
    <t>A647</t>
  </si>
  <si>
    <t>custodian</t>
  </si>
  <si>
    <t>A1109</t>
  </si>
  <si>
    <t>A1116</t>
  </si>
  <si>
    <t>pushing</t>
  </si>
  <si>
    <t>marker</t>
  </si>
  <si>
    <t>A1117</t>
  </si>
  <si>
    <t>A1118</t>
  </si>
  <si>
    <t>A1121</t>
  </si>
  <si>
    <t>buy</t>
  </si>
  <si>
    <t>A653</t>
  </si>
  <si>
    <t>A1129</t>
  </si>
  <si>
    <t>A1141</t>
  </si>
  <si>
    <t>redirect</t>
  </si>
  <si>
    <t>A1147</t>
  </si>
  <si>
    <t>mislabeled</t>
  </si>
  <si>
    <t>misdelivered</t>
  </si>
  <si>
    <t>manual</t>
  </si>
  <si>
    <t>A1150</t>
  </si>
  <si>
    <t>button</t>
  </si>
  <si>
    <t>A1151</t>
  </si>
  <si>
    <t>table</t>
  </si>
  <si>
    <t>lesson</t>
  </si>
  <si>
    <t>A1153</t>
  </si>
  <si>
    <t>erase</t>
  </si>
  <si>
    <t>readers</t>
  </si>
  <si>
    <t>A654</t>
  </si>
  <si>
    <t>what</t>
  </si>
  <si>
    <t>A1157</t>
  </si>
  <si>
    <t>A1159</t>
  </si>
  <si>
    <t>correspondence</t>
  </si>
  <si>
    <t>related</t>
  </si>
  <si>
    <t>A1160</t>
  </si>
  <si>
    <t>A1161</t>
  </si>
  <si>
    <t>instructing</t>
  </si>
  <si>
    <t>A656</t>
  </si>
  <si>
    <t>prioritize</t>
  </si>
  <si>
    <t>A1162</t>
  </si>
  <si>
    <t>workroom</t>
  </si>
  <si>
    <t>A1164</t>
  </si>
  <si>
    <t>sports</t>
  </si>
  <si>
    <t>park</t>
  </si>
  <si>
    <t>A1167</t>
  </si>
  <si>
    <t>A1168</t>
  </si>
  <si>
    <t>tubs</t>
  </si>
  <si>
    <t>A1169</t>
  </si>
  <si>
    <t>taking</t>
  </si>
  <si>
    <t>A1170</t>
  </si>
  <si>
    <t>refilling</t>
  </si>
  <si>
    <t>triplicates</t>
  </si>
  <si>
    <t>A1172</t>
  </si>
  <si>
    <t>shelve</t>
  </si>
  <si>
    <t>A1173</t>
  </si>
  <si>
    <t>bookings</t>
  </si>
  <si>
    <t>A250</t>
  </si>
  <si>
    <t>certification</t>
  </si>
  <si>
    <t>initial</t>
  </si>
  <si>
    <t>A1178</t>
  </si>
  <si>
    <t>team</t>
  </si>
  <si>
    <t>A1182</t>
  </si>
  <si>
    <t>stamp</t>
  </si>
  <si>
    <t>envelopes</t>
  </si>
  <si>
    <t>A658</t>
  </si>
  <si>
    <t>closet</t>
  </si>
  <si>
    <t>A251</t>
  </si>
  <si>
    <t>com</t>
  </si>
  <si>
    <t>there</t>
  </si>
  <si>
    <t>prob</t>
  </si>
  <si>
    <t>A254</t>
  </si>
  <si>
    <t>A1188</t>
  </si>
  <si>
    <t>jam</t>
  </si>
  <si>
    <t>A1189</t>
  </si>
  <si>
    <t>A1192</t>
  </si>
  <si>
    <t>appriciation</t>
  </si>
  <si>
    <t>A662</t>
  </si>
  <si>
    <t>A1196</t>
  </si>
  <si>
    <t>pools</t>
  </si>
  <si>
    <t>A255</t>
  </si>
  <si>
    <t>A1202</t>
  </si>
  <si>
    <t>having</t>
  </si>
  <si>
    <t>blue</t>
  </si>
  <si>
    <t>A666</t>
  </si>
  <si>
    <t>ladies</t>
  </si>
  <si>
    <t>A665</t>
  </si>
  <si>
    <t>loaded</t>
  </si>
  <si>
    <t>A1209</t>
  </si>
  <si>
    <t>A1211</t>
  </si>
  <si>
    <t>A1218</t>
  </si>
  <si>
    <t>talking</t>
  </si>
  <si>
    <t>A1222</t>
  </si>
  <si>
    <t>wallets</t>
  </si>
  <si>
    <t>A268</t>
  </si>
  <si>
    <t>memos</t>
  </si>
  <si>
    <t>A1223</t>
  </si>
  <si>
    <t>programming</t>
  </si>
  <si>
    <t>A1224</t>
  </si>
  <si>
    <t>A1227</t>
  </si>
  <si>
    <t>A1231</t>
  </si>
  <si>
    <t>shared</t>
  </si>
  <si>
    <t>driving</t>
  </si>
  <si>
    <t>A1245</t>
  </si>
  <si>
    <t>A1247</t>
  </si>
  <si>
    <t>blog</t>
  </si>
  <si>
    <t>A1248</t>
  </si>
  <si>
    <t>A1249</t>
  </si>
  <si>
    <t>possibility</t>
  </si>
  <si>
    <t>friend</t>
  </si>
  <si>
    <t>promote</t>
  </si>
  <si>
    <t>paged</t>
  </si>
  <si>
    <t>A1250</t>
  </si>
  <si>
    <t>my</t>
  </si>
  <si>
    <t>A673</t>
  </si>
  <si>
    <t>prepared</t>
  </si>
  <si>
    <t>A1251</t>
  </si>
  <si>
    <t>researching</t>
  </si>
  <si>
    <t>things</t>
  </si>
  <si>
    <t>A671</t>
  </si>
  <si>
    <t>inventory</t>
  </si>
  <si>
    <t>meet</t>
  </si>
  <si>
    <t>A1261</t>
  </si>
  <si>
    <t>handling</t>
  </si>
  <si>
    <t>A1264</t>
  </si>
  <si>
    <t>distributation</t>
  </si>
  <si>
    <t>A1265</t>
  </si>
  <si>
    <t>A1269</t>
  </si>
  <si>
    <t>feedback</t>
  </si>
  <si>
    <t>through</t>
  </si>
  <si>
    <t>A8</t>
  </si>
  <si>
    <t>A1274</t>
  </si>
  <si>
    <t>A1279</t>
  </si>
  <si>
    <t>craft</t>
  </si>
  <si>
    <t>A1280</t>
  </si>
  <si>
    <t>A1283</t>
  </si>
  <si>
    <t>A1287</t>
  </si>
  <si>
    <t>regular</t>
  </si>
  <si>
    <t>A1289</t>
  </si>
  <si>
    <t>replace</t>
  </si>
  <si>
    <t>A1291</t>
  </si>
  <si>
    <t>keyboard</t>
  </si>
  <si>
    <t>telis</t>
  </si>
  <si>
    <t>A1301</t>
  </si>
  <si>
    <t>prioritizing</t>
  </si>
  <si>
    <t>A1309</t>
  </si>
  <si>
    <t>give</t>
  </si>
  <si>
    <t>A1310</t>
  </si>
  <si>
    <t>A1311</t>
  </si>
  <si>
    <t>A1312</t>
  </si>
  <si>
    <t>unneeded</t>
  </si>
  <si>
    <t>yelp</t>
  </si>
  <si>
    <t>A4</t>
  </si>
  <si>
    <t>A1316</t>
  </si>
  <si>
    <t>teenagers</t>
  </si>
  <si>
    <t>A1317</t>
  </si>
  <si>
    <t>noises</t>
  </si>
  <si>
    <t>negative</t>
  </si>
  <si>
    <t>insurance</t>
  </si>
  <si>
    <t>A1320</t>
  </si>
  <si>
    <t>ideas</t>
  </si>
  <si>
    <t>A1321</t>
  </si>
  <si>
    <t>improvement</t>
  </si>
  <si>
    <t>upset</t>
  </si>
  <si>
    <t>A686</t>
  </si>
  <si>
    <t>move</t>
  </si>
  <si>
    <t>A1322</t>
  </si>
  <si>
    <t>reload</t>
  </si>
  <si>
    <t>A1323</t>
  </si>
  <si>
    <t>A1324</t>
  </si>
  <si>
    <t>droped</t>
  </si>
  <si>
    <t>A688</t>
  </si>
  <si>
    <t>A1325</t>
  </si>
  <si>
    <t>pasting</t>
  </si>
  <si>
    <t>A1326</t>
  </si>
  <si>
    <t>preparation</t>
  </si>
  <si>
    <t>A1327</t>
  </si>
  <si>
    <t>A1330</t>
  </si>
  <si>
    <t>divergent</t>
  </si>
  <si>
    <t>A1332</t>
  </si>
  <si>
    <t>A1333</t>
  </si>
  <si>
    <t>A1334</t>
  </si>
  <si>
    <t>place</t>
  </si>
  <si>
    <t>A1343</t>
  </si>
  <si>
    <t>A1344</t>
  </si>
  <si>
    <t>A1352</t>
  </si>
  <si>
    <t>netbooks</t>
  </si>
  <si>
    <t>A1353</t>
  </si>
  <si>
    <t>returns</t>
  </si>
  <si>
    <t>A1359</t>
  </si>
  <si>
    <t>error</t>
  </si>
  <si>
    <t>A1361</t>
  </si>
  <si>
    <t>times</t>
  </si>
  <si>
    <t>A1368</t>
  </si>
  <si>
    <t>address</t>
  </si>
  <si>
    <t>A1369</t>
  </si>
  <si>
    <t>A1370</t>
  </si>
  <si>
    <t>A1371</t>
  </si>
  <si>
    <t>A1372</t>
  </si>
  <si>
    <t>A1373</t>
  </si>
  <si>
    <t>holdings</t>
  </si>
  <si>
    <t>can</t>
  </si>
  <si>
    <t>A1375</t>
  </si>
  <si>
    <t>catalog</t>
  </si>
  <si>
    <t>A1377</t>
  </si>
  <si>
    <t>A1378</t>
  </si>
  <si>
    <t>A1379</t>
  </si>
  <si>
    <t>close</t>
  </si>
  <si>
    <t>A1381</t>
  </si>
  <si>
    <t>release</t>
  </si>
  <si>
    <t>A1383</t>
  </si>
  <si>
    <t>tumbler</t>
  </si>
  <si>
    <t>A1384</t>
  </si>
  <si>
    <t>bk</t>
  </si>
  <si>
    <t>valuable</t>
  </si>
  <si>
    <t>profitable</t>
  </si>
  <si>
    <t>A1386</t>
  </si>
  <si>
    <t>package</t>
  </si>
  <si>
    <t>responding</t>
  </si>
  <si>
    <t>A1392</t>
  </si>
  <si>
    <t>submit</t>
  </si>
  <si>
    <t>A1393</t>
  </si>
  <si>
    <t>A1395</t>
  </si>
  <si>
    <t>A261</t>
  </si>
  <si>
    <t>debit</t>
  </si>
  <si>
    <t>A1407</t>
  </si>
  <si>
    <t>moved</t>
  </si>
  <si>
    <t>A1408</t>
  </si>
  <si>
    <t>nametag</t>
  </si>
  <si>
    <t>zoning</t>
  </si>
  <si>
    <t>A1409</t>
  </si>
  <si>
    <t>audio</t>
  </si>
  <si>
    <t>selected</t>
  </si>
  <si>
    <t>A1410</t>
  </si>
  <si>
    <t>calender</t>
  </si>
  <si>
    <t>A694</t>
  </si>
  <si>
    <t>A699</t>
  </si>
  <si>
    <t>issues:</t>
  </si>
  <si>
    <t>A1417</t>
  </si>
  <si>
    <t>searches</t>
  </si>
  <si>
    <t>A704</t>
  </si>
  <si>
    <t>A1426</t>
  </si>
  <si>
    <t>shoot</t>
  </si>
  <si>
    <t>draw</t>
  </si>
  <si>
    <t>exposing</t>
  </si>
  <si>
    <t>screws</t>
  </si>
  <si>
    <t>A1428</t>
  </si>
  <si>
    <t>unnecessary</t>
  </si>
  <si>
    <t>lights</t>
  </si>
  <si>
    <t>janitor</t>
  </si>
  <si>
    <t>goodreads</t>
  </si>
  <si>
    <t>A1432</t>
  </si>
  <si>
    <t>A1434</t>
  </si>
  <si>
    <t>reads</t>
  </si>
  <si>
    <t>A1435</t>
  </si>
  <si>
    <t>A1436</t>
  </si>
  <si>
    <t>A1437</t>
  </si>
  <si>
    <t>safety</t>
  </si>
  <si>
    <t>intrested</t>
  </si>
  <si>
    <t>A1441</t>
  </si>
  <si>
    <t>outsanding</t>
  </si>
  <si>
    <t>A1442</t>
  </si>
  <si>
    <t>A1443</t>
  </si>
  <si>
    <t>brinks</t>
  </si>
  <si>
    <t>repacking</t>
  </si>
  <si>
    <t>A1444</t>
  </si>
  <si>
    <t>feeding</t>
  </si>
  <si>
    <t>A1445</t>
  </si>
  <si>
    <t>A1446</t>
  </si>
  <si>
    <t>covers</t>
  </si>
  <si>
    <t>A1447</t>
  </si>
  <si>
    <t>would</t>
  </si>
  <si>
    <t>him</t>
  </si>
  <si>
    <t>early</t>
  </si>
  <si>
    <t>A1450</t>
  </si>
  <si>
    <t>A1451</t>
  </si>
  <si>
    <t>decorations</t>
  </si>
  <si>
    <t>A1452</t>
  </si>
  <si>
    <t>A1454</t>
  </si>
  <si>
    <t>assessments</t>
  </si>
  <si>
    <t>A1461</t>
  </si>
  <si>
    <t>A1471</t>
  </si>
  <si>
    <t>A1473</t>
  </si>
  <si>
    <t>A1481</t>
  </si>
  <si>
    <t>@saclib</t>
  </si>
  <si>
    <t>device</t>
  </si>
  <si>
    <t>A1483</t>
  </si>
  <si>
    <t>scores</t>
  </si>
  <si>
    <t>A1484</t>
  </si>
  <si>
    <t>withdrawn</t>
  </si>
  <si>
    <t>introduced</t>
  </si>
  <si>
    <t>A1485</t>
  </si>
  <si>
    <t>production</t>
  </si>
  <si>
    <t>crawl</t>
  </si>
  <si>
    <t>adjusted</t>
  </si>
  <si>
    <t>A1488</t>
  </si>
  <si>
    <t>fire</t>
  </si>
  <si>
    <t>A3</t>
  </si>
  <si>
    <t>reserve</t>
  </si>
  <si>
    <t>A1492</t>
  </si>
  <si>
    <t>generic</t>
  </si>
  <si>
    <t>comers</t>
  </si>
  <si>
    <t>A1493</t>
  </si>
  <si>
    <t>A1494</t>
  </si>
  <si>
    <t>A1495</t>
  </si>
  <si>
    <t>A1496</t>
  </si>
  <si>
    <t>A1497</t>
  </si>
  <si>
    <t>A1498</t>
  </si>
  <si>
    <t>notification</t>
  </si>
  <si>
    <t>mi</t>
  </si>
  <si>
    <t>A1502</t>
  </si>
  <si>
    <t>aisle</t>
  </si>
  <si>
    <t>troubleshoot</t>
  </si>
  <si>
    <t>A1514</t>
  </si>
  <si>
    <t>A1515</t>
  </si>
  <si>
    <t>A1516</t>
  </si>
  <si>
    <t>resource</t>
  </si>
  <si>
    <t>spring</t>
  </si>
  <si>
    <t>A1520</t>
  </si>
  <si>
    <t>replenish</t>
  </si>
  <si>
    <t>A1521</t>
  </si>
  <si>
    <t>snacks</t>
  </si>
  <si>
    <t>A1525</t>
  </si>
  <si>
    <t>ledger</t>
  </si>
  <si>
    <t>A1529</t>
  </si>
  <si>
    <t>reimbursement</t>
  </si>
  <si>
    <t>A1530</t>
  </si>
  <si>
    <t>attention</t>
  </si>
  <si>
    <t>A1533</t>
  </si>
  <si>
    <t>shopping</t>
  </si>
  <si>
    <t>tomorrow;</t>
  </si>
  <si>
    <t>disinfected</t>
  </si>
  <si>
    <t>who</t>
  </si>
  <si>
    <t>A716</t>
  </si>
  <si>
    <t>repairman</t>
  </si>
  <si>
    <t>A1542</t>
  </si>
  <si>
    <t>A1543</t>
  </si>
  <si>
    <t>A1544</t>
  </si>
  <si>
    <t>pictures</t>
  </si>
  <si>
    <t>A1545</t>
  </si>
  <si>
    <t>A1546</t>
  </si>
  <si>
    <t>vouchers</t>
  </si>
  <si>
    <t>redistributment</t>
  </si>
  <si>
    <t>fridgeorator</t>
  </si>
  <si>
    <t>seeking</t>
  </si>
  <si>
    <t>A1547</t>
  </si>
  <si>
    <t>moms</t>
  </si>
  <si>
    <t>assign</t>
  </si>
  <si>
    <t>A1551</t>
  </si>
  <si>
    <t xml:space="preserve">comp </t>
  </si>
  <si>
    <t xml:space="preserve">mtg </t>
  </si>
  <si>
    <t xml:space="preserve">mgmt </t>
  </si>
  <si>
    <t xml:space="preserve">prog </t>
  </si>
  <si>
    <t xml:space="preserve">prob </t>
  </si>
  <si>
    <t xml:space="preserve">info </t>
  </si>
  <si>
    <t xml:space="preserve">prep </t>
  </si>
  <si>
    <t xml:space="preserve">circ </t>
  </si>
  <si>
    <t xml:space="preserve">rm </t>
  </si>
  <si>
    <t xml:space="preserve">tech </t>
  </si>
  <si>
    <t xml:space="preserve">apt </t>
  </si>
  <si>
    <t xml:space="preserve">mag </t>
  </si>
  <si>
    <t xml:space="preserve">ect </t>
  </si>
  <si>
    <t xml:space="preserve">appt </t>
  </si>
  <si>
    <t xml:space="preserve">items </t>
  </si>
  <si>
    <t xml:space="preserve">pg </t>
  </si>
  <si>
    <t xml:space="preserve">etc </t>
  </si>
  <si>
    <t xml:space="preserve">yr </t>
  </si>
  <si>
    <t xml:space="preserve">list </t>
  </si>
  <si>
    <t xml:space="preserve">etc  </t>
  </si>
  <si>
    <t xml:space="preserve">news </t>
  </si>
  <si>
    <t xml:space="preserve">doc </t>
  </si>
  <si>
    <t xml:space="preserve">hrs </t>
  </si>
  <si>
    <t xml:space="preserve">directions </t>
  </si>
  <si>
    <t xml:space="preserve">convo </t>
  </si>
  <si>
    <t xml:space="preserve">desk </t>
  </si>
  <si>
    <t xml:space="preserve">refr </t>
  </si>
  <si>
    <t xml:space="preserve">msg </t>
  </si>
  <si>
    <t xml:space="preserve">wks </t>
  </si>
  <si>
    <t xml:space="preserve">months </t>
  </si>
  <si>
    <t xml:space="preserve">shades </t>
  </si>
  <si>
    <t xml:space="preserve">alarm </t>
  </si>
  <si>
    <t xml:space="preserve">tour </t>
  </si>
  <si>
    <t xml:space="preserve">approx </t>
  </si>
  <si>
    <t xml:space="preserve">ref </t>
  </si>
  <si>
    <t xml:space="preserve">weekend </t>
  </si>
  <si>
    <t xml:space="preserve">app </t>
  </si>
  <si>
    <t xml:space="preserve">invoice </t>
  </si>
  <si>
    <t xml:space="preserve">hr </t>
  </si>
  <si>
    <t xml:space="preserve">ext </t>
  </si>
  <si>
    <t>code org</t>
  </si>
  <si>
    <t xml:space="preserve">dell </t>
  </si>
  <si>
    <t xml:space="preserve">monitors </t>
  </si>
  <si>
    <t xml:space="preserve">branch </t>
  </si>
  <si>
    <t xml:space="preserve">signs </t>
  </si>
  <si>
    <t xml:space="preserve">trans </t>
  </si>
  <si>
    <t xml:space="preserve">arrangements </t>
  </si>
  <si>
    <t xml:space="preserve">instructions </t>
  </si>
  <si>
    <t xml:space="preserve">shelver </t>
  </si>
  <si>
    <t xml:space="preserve">available </t>
  </si>
  <si>
    <t xml:space="preserve">mgr </t>
  </si>
  <si>
    <t xml:space="preserve">equipment </t>
  </si>
  <si>
    <t xml:space="preserve">coord </t>
  </si>
  <si>
    <t xml:space="preserve">assoc </t>
  </si>
  <si>
    <t xml:space="preserve">counts </t>
  </si>
  <si>
    <t xml:space="preserve">anvi </t>
  </si>
  <si>
    <t xml:space="preserve">visit </t>
  </si>
  <si>
    <t xml:space="preserve">misc </t>
  </si>
  <si>
    <t xml:space="preserve">access </t>
  </si>
  <si>
    <t xml:space="preserve">apts </t>
  </si>
  <si>
    <t xml:space="preserve">denied </t>
  </si>
  <si>
    <t xml:space="preserve">bldg </t>
  </si>
  <si>
    <t xml:space="preserve">email </t>
  </si>
  <si>
    <t xml:space="preserve">dept </t>
  </si>
  <si>
    <t xml:space="preserve">timecard </t>
  </si>
  <si>
    <t xml:space="preserve">vol </t>
  </si>
  <si>
    <t xml:space="preserve">working </t>
  </si>
  <si>
    <t xml:space="preserve">transfer </t>
  </si>
  <si>
    <t xml:space="preserve">sale </t>
  </si>
  <si>
    <t xml:space="preserve">morn </t>
  </si>
  <si>
    <t xml:space="preserve">temp </t>
  </si>
  <si>
    <t xml:space="preserve">storytimes </t>
  </si>
  <si>
    <t xml:space="preserve">times </t>
  </si>
  <si>
    <t>etc</t>
  </si>
  <si>
    <t>issue door</t>
  </si>
  <si>
    <t>coined</t>
  </si>
  <si>
    <t>technologist</t>
  </si>
  <si>
    <t>studying</t>
  </si>
  <si>
    <t xml:space="preserve">fiction </t>
  </si>
  <si>
    <t xml:space="preserve">shelf </t>
  </si>
  <si>
    <t xml:space="preserve">book </t>
  </si>
  <si>
    <t xml:space="preserve">reason! </t>
  </si>
  <si>
    <t>check in</t>
  </si>
  <si>
    <t>pick up</t>
  </si>
  <si>
    <t xml:space="preserve">s mtg </t>
  </si>
  <si>
    <t>tomorrow phoned</t>
  </si>
  <si>
    <t>clean up</t>
  </si>
  <si>
    <t>one on one</t>
  </si>
  <si>
    <t>check out</t>
  </si>
  <si>
    <t>in library</t>
  </si>
  <si>
    <t>1 on 1</t>
  </si>
  <si>
    <t>co worker</t>
  </si>
  <si>
    <t xml:space="preserve">laptop </t>
  </si>
  <si>
    <t>down teen</t>
  </si>
  <si>
    <t>re order</t>
  </si>
  <si>
    <t xml:space="preserve">prob  </t>
  </si>
  <si>
    <t>self checkout</t>
  </si>
  <si>
    <t>property called</t>
  </si>
  <si>
    <t>look up</t>
  </si>
  <si>
    <t>gone one</t>
  </si>
  <si>
    <t>shelf 12</t>
  </si>
  <si>
    <t xml:space="preserve">materials </t>
  </si>
  <si>
    <t>holds 38</t>
  </si>
  <si>
    <t>k 12</t>
  </si>
  <si>
    <t>holds 13</t>
  </si>
  <si>
    <t>non stock</t>
  </si>
  <si>
    <t>machines 200</t>
  </si>
  <si>
    <t>holds 37</t>
  </si>
  <si>
    <t>non fiction</t>
  </si>
  <si>
    <t xml:space="preserve">archived </t>
  </si>
  <si>
    <t xml:space="preserve">money </t>
  </si>
  <si>
    <t xml:space="preserve">volunteer </t>
  </si>
  <si>
    <t>call priority</t>
  </si>
  <si>
    <t>appointments called</t>
  </si>
  <si>
    <t>programm tables</t>
  </si>
  <si>
    <t>before hours</t>
  </si>
  <si>
    <t>holds 40items</t>
  </si>
  <si>
    <t>schedule made</t>
  </si>
  <si>
    <t>mail reg:</t>
  </si>
  <si>
    <t xml:space="preserve">system </t>
  </si>
  <si>
    <t>e cards</t>
  </si>
  <si>
    <t>e course</t>
  </si>
  <si>
    <t>fallow up</t>
  </si>
  <si>
    <t xml:space="preserve">treasurer </t>
  </si>
  <si>
    <t xml:space="preserve">patrons tech </t>
  </si>
  <si>
    <t xml:space="preserve">holds </t>
  </si>
  <si>
    <t>non profit</t>
  </si>
  <si>
    <t>system wide</t>
  </si>
  <si>
    <t>area wipe</t>
  </si>
  <si>
    <t>s email</t>
  </si>
  <si>
    <t>display photos</t>
  </si>
  <si>
    <t>changes inputted</t>
  </si>
  <si>
    <t>cartridge prep</t>
  </si>
  <si>
    <t>coordination refresh</t>
  </si>
  <si>
    <t>e book</t>
  </si>
  <si>
    <t>black</t>
  </si>
  <si>
    <t xml:space="preserve">new </t>
  </si>
  <si>
    <t>@city</t>
  </si>
  <si>
    <t>academy</t>
  </si>
  <si>
    <t>accept</t>
  </si>
  <si>
    <t>activated</t>
  </si>
  <si>
    <t xml:space="preserve">active </t>
  </si>
  <si>
    <t>adam</t>
  </si>
  <si>
    <t>adjust</t>
  </si>
  <si>
    <t>administration</t>
  </si>
  <si>
    <t>administrative</t>
  </si>
  <si>
    <t>adult fiction</t>
  </si>
  <si>
    <t>ala</t>
  </si>
  <si>
    <t>amhs</t>
  </si>
  <si>
    <t>andy</t>
  </si>
  <si>
    <t>ann</t>
  </si>
  <si>
    <t>announce</t>
  </si>
  <si>
    <t>appt</t>
  </si>
  <si>
    <t>april</t>
  </si>
  <si>
    <t>ar</t>
  </si>
  <si>
    <t>arc</t>
  </si>
  <si>
    <t>archive</t>
  </si>
  <si>
    <t>archived</t>
  </si>
  <si>
    <t>archives</t>
  </si>
  <si>
    <t>ard</t>
  </si>
  <si>
    <t>arranged</t>
  </si>
  <si>
    <t>attendees</t>
  </si>
  <si>
    <t>audrey</t>
  </si>
  <si>
    <t>autism</t>
  </si>
  <si>
    <t>b&amp;t</t>
  </si>
  <si>
    <t>banned</t>
  </si>
  <si>
    <t>barbara</t>
  </si>
  <si>
    <t>bciab</t>
  </si>
  <si>
    <t>bd</t>
  </si>
  <si>
    <t>bee</t>
  </si>
  <si>
    <t>block</t>
  </si>
  <si>
    <t>bonkowski</t>
  </si>
  <si>
    <t>brainfuse</t>
  </si>
  <si>
    <t>brian</t>
  </si>
  <si>
    <t>broke</t>
  </si>
  <si>
    <t>brs</t>
  </si>
  <si>
    <t>bruce</t>
  </si>
  <si>
    <t>bundled</t>
  </si>
  <si>
    <t>ca</t>
  </si>
  <si>
    <t>caitlin</t>
  </si>
  <si>
    <t>calculate</t>
  </si>
  <si>
    <t>caldecott</t>
  </si>
  <si>
    <t>calderon</t>
  </si>
  <si>
    <t>cancel</t>
  </si>
  <si>
    <t>carol</t>
  </si>
  <si>
    <t>carolyn</t>
  </si>
  <si>
    <t>carrier</t>
  </si>
  <si>
    <t>cat</t>
  </si>
  <si>
    <t>cd</t>
  </si>
  <si>
    <t>cen</t>
  </si>
  <si>
    <t xml:space="preserve">cen </t>
  </si>
  <si>
    <t>central</t>
  </si>
  <si>
    <t>choose</t>
  </si>
  <si>
    <t>chris</t>
  </si>
  <si>
    <t>chs</t>
  </si>
  <si>
    <t>cir</t>
  </si>
  <si>
    <t xml:space="preserve">cir </t>
  </si>
  <si>
    <t>circle</t>
  </si>
  <si>
    <t>client</t>
  </si>
  <si>
    <t>clock</t>
  </si>
  <si>
    <t>code</t>
  </si>
  <si>
    <t>cold</t>
  </si>
  <si>
    <t>cole</t>
  </si>
  <si>
    <t>committee</t>
  </si>
  <si>
    <t>communicate</t>
  </si>
  <si>
    <t>confirm</t>
  </si>
  <si>
    <t>consult</t>
  </si>
  <si>
    <t>contacting</t>
  </si>
  <si>
    <t>coo</t>
  </si>
  <si>
    <t>copied</t>
  </si>
  <si>
    <t>cordova</t>
  </si>
  <si>
    <t>corrected</t>
  </si>
  <si>
    <t>correcting</t>
  </si>
  <si>
    <t>counselling</t>
  </si>
  <si>
    <t>cranky</t>
  </si>
  <si>
    <t>csd</t>
  </si>
  <si>
    <t xml:space="preserve">csd </t>
  </si>
  <si>
    <t>damage</t>
  </si>
  <si>
    <t>databases</t>
  </si>
  <si>
    <t>dave</t>
  </si>
  <si>
    <t>david</t>
  </si>
  <si>
    <t>davis</t>
  </si>
  <si>
    <t>debi</t>
  </si>
  <si>
    <t>decorating</t>
  </si>
  <si>
    <t>del</t>
  </si>
  <si>
    <t>deleting</t>
  </si>
  <si>
    <t>denise</t>
  </si>
  <si>
    <t>design</t>
  </si>
  <si>
    <t>dial a story</t>
  </si>
  <si>
    <t>direct</t>
  </si>
  <si>
    <t>directing</t>
  </si>
  <si>
    <t>discarded</t>
  </si>
  <si>
    <t>discussing</t>
  </si>
  <si>
    <t>don</t>
  </si>
  <si>
    <t>dph</t>
  </si>
  <si>
    <t>drove</t>
  </si>
  <si>
    <t xml:space="preserve">drs </t>
  </si>
  <si>
    <t>dump</t>
  </si>
  <si>
    <t>duplos</t>
  </si>
  <si>
    <t>dvd</t>
  </si>
  <si>
    <t xml:space="preserve">dvd </t>
  </si>
  <si>
    <t>e reader</t>
  </si>
  <si>
    <t>ea</t>
  </si>
  <si>
    <t>ead</t>
  </si>
  <si>
    <t>ebm</t>
  </si>
  <si>
    <t>ebooks</t>
  </si>
  <si>
    <t>eden</t>
  </si>
  <si>
    <t>edge</t>
  </si>
  <si>
    <t>edit</t>
  </si>
  <si>
    <t>editing</t>
  </si>
  <si>
    <t>elk</t>
  </si>
  <si>
    <t>encoded</t>
  </si>
  <si>
    <t>encore</t>
  </si>
  <si>
    <t>espresso</t>
  </si>
  <si>
    <t>ethernet</t>
  </si>
  <si>
    <t>evance</t>
  </si>
  <si>
    <t>ex</t>
  </si>
  <si>
    <t>exp</t>
  </si>
  <si>
    <t>exp cen</t>
  </si>
  <si>
    <t>fac</t>
  </si>
  <si>
    <t>facebook</t>
  </si>
  <si>
    <t>facsurf</t>
  </si>
  <si>
    <t>fai</t>
  </si>
  <si>
    <t>faq</t>
  </si>
  <si>
    <t>fb</t>
  </si>
  <si>
    <t>fdlp</t>
  </si>
  <si>
    <t>fdlp gov</t>
  </si>
  <si>
    <t>fed</t>
  </si>
  <si>
    <t>federal</t>
  </si>
  <si>
    <t>fin</t>
  </si>
  <si>
    <t>finalized</t>
  </si>
  <si>
    <t>finishing</t>
  </si>
  <si>
    <t>floated</t>
  </si>
  <si>
    <t>flow</t>
  </si>
  <si>
    <t>fol</t>
  </si>
  <si>
    <t>fra</t>
  </si>
  <si>
    <t>fri</t>
  </si>
  <si>
    <t xml:space="preserve">fri </t>
  </si>
  <si>
    <t>friday</t>
  </si>
  <si>
    <t xml:space="preserve">friends </t>
  </si>
  <si>
    <t>frozen</t>
  </si>
  <si>
    <t>furlough</t>
  </si>
  <si>
    <t>ged</t>
  </si>
  <si>
    <t>gerry</t>
  </si>
  <si>
    <t>gone</t>
  </si>
  <si>
    <t>good</t>
  </si>
  <si>
    <t>goodreads pg</t>
  </si>
  <si>
    <t>harp</t>
  </si>
  <si>
    <t>held</t>
  </si>
  <si>
    <t>helen</t>
  </si>
  <si>
    <t>hepburn</t>
  </si>
  <si>
    <t>hicks</t>
  </si>
  <si>
    <t>high</t>
  </si>
  <si>
    <t>holdshelf</t>
  </si>
  <si>
    <t>holmberg</t>
  </si>
  <si>
    <t xml:space="preserve">housekeeping </t>
  </si>
  <si>
    <t>hq</t>
  </si>
  <si>
    <t xml:space="preserve">hs </t>
  </si>
  <si>
    <t>human</t>
  </si>
  <si>
    <t>hunted</t>
  </si>
  <si>
    <t>i 9</t>
  </si>
  <si>
    <t>id</t>
  </si>
  <si>
    <t>ill</t>
  </si>
  <si>
    <t xml:space="preserve">inactive  </t>
  </si>
  <si>
    <t>indulged</t>
  </si>
  <si>
    <t>inquiry</t>
  </si>
  <si>
    <t>investigated</t>
  </si>
  <si>
    <t>inviting</t>
  </si>
  <si>
    <t>ipad</t>
  </si>
  <si>
    <t>ipads</t>
  </si>
  <si>
    <t xml:space="preserve">ipads </t>
  </si>
  <si>
    <t>ipads created</t>
  </si>
  <si>
    <t>irs</t>
  </si>
  <si>
    <t>isl</t>
  </si>
  <si>
    <t>itunes</t>
  </si>
  <si>
    <t xml:space="preserve">jan mar </t>
  </si>
  <si>
    <t>janelle@</t>
  </si>
  <si>
    <t>janet</t>
  </si>
  <si>
    <t>java</t>
  </si>
  <si>
    <t>je1</t>
  </si>
  <si>
    <t>je2</t>
  </si>
  <si>
    <t>je3</t>
  </si>
  <si>
    <t>joanne</t>
  </si>
  <si>
    <t>johnson</t>
  </si>
  <si>
    <t>june</t>
  </si>
  <si>
    <t>justin</t>
  </si>
  <si>
    <t>juvenile</t>
  </si>
  <si>
    <t>kara</t>
  </si>
  <si>
    <t>karen</t>
  </si>
  <si>
    <t>kati</t>
  </si>
  <si>
    <t>keeping</t>
  </si>
  <si>
    <t>khan</t>
  </si>
  <si>
    <t>kin</t>
  </si>
  <si>
    <t>kinect</t>
  </si>
  <si>
    <t>king</t>
  </si>
  <si>
    <t>kirk</t>
  </si>
  <si>
    <t>kit</t>
  </si>
  <si>
    <t>korean</t>
  </si>
  <si>
    <t>kp</t>
  </si>
  <si>
    <t>lang</t>
  </si>
  <si>
    <t>laura</t>
  </si>
  <si>
    <t>lea</t>
  </si>
  <si>
    <t>learn</t>
  </si>
  <si>
    <t>learning</t>
  </si>
  <si>
    <t>leland</t>
  </si>
  <si>
    <t>lga</t>
  </si>
  <si>
    <t xml:space="preserve">lib </t>
  </si>
  <si>
    <t>lilja</t>
  </si>
  <si>
    <t>linik+</t>
  </si>
  <si>
    <t>lisa</t>
  </si>
  <si>
    <t>listed</t>
  </si>
  <si>
    <t>little</t>
  </si>
  <si>
    <t>load</t>
  </si>
  <si>
    <t>loading</t>
  </si>
  <si>
    <t>lois</t>
  </si>
  <si>
    <t>lori</t>
  </si>
  <si>
    <t>louis</t>
  </si>
  <si>
    <t>lsa</t>
  </si>
  <si>
    <t>lta</t>
  </si>
  <si>
    <t>luck</t>
  </si>
  <si>
    <t>mac</t>
  </si>
  <si>
    <t>maientance</t>
  </si>
  <si>
    <t>manage</t>
  </si>
  <si>
    <t>managed</t>
  </si>
  <si>
    <t>mango</t>
  </si>
  <si>
    <t>mapquest</t>
  </si>
  <si>
    <t>markd</t>
  </si>
  <si>
    <t>marked</t>
  </si>
  <si>
    <t>mary</t>
  </si>
  <si>
    <t>matsui</t>
  </si>
  <si>
    <t>mck</t>
  </si>
  <si>
    <t>merchandising</t>
  </si>
  <si>
    <t>mermaid</t>
  </si>
  <si>
    <t>metting</t>
  </si>
  <si>
    <t>mijures</t>
  </si>
  <si>
    <t>mileage</t>
  </si>
  <si>
    <t>minecraft</t>
  </si>
  <si>
    <t>mini</t>
  </si>
  <si>
    <t>movie:</t>
  </si>
  <si>
    <t xml:space="preserve">mr </t>
  </si>
  <si>
    <t>ms</t>
  </si>
  <si>
    <t xml:space="preserve">ms </t>
  </si>
  <si>
    <t>ms bonkowski</t>
  </si>
  <si>
    <t>multi</t>
  </si>
  <si>
    <t>nat</t>
  </si>
  <si>
    <t>nate</t>
  </si>
  <si>
    <t>nathan</t>
  </si>
  <si>
    <t>navigating</t>
  </si>
  <si>
    <t>nhi</t>
  </si>
  <si>
    <t>nnt</t>
  </si>
  <si>
    <t>noon</t>
  </si>
  <si>
    <t>note</t>
  </si>
  <si>
    <t>notified</t>
  </si>
  <si>
    <t>oasis</t>
  </si>
  <si>
    <t>obituary</t>
  </si>
  <si>
    <t>ojo surveillance</t>
  </si>
  <si>
    <t>opac</t>
  </si>
  <si>
    <t>openings</t>
  </si>
  <si>
    <t>ordering</t>
  </si>
  <si>
    <t>organizing</t>
  </si>
  <si>
    <t>oriented</t>
  </si>
  <si>
    <t>ots</t>
  </si>
  <si>
    <t xml:space="preserve">p o </t>
  </si>
  <si>
    <t>paso</t>
  </si>
  <si>
    <t>passes</t>
  </si>
  <si>
    <t>patrick</t>
  </si>
  <si>
    <t>patrol</t>
  </si>
  <si>
    <t>payroll</t>
  </si>
  <si>
    <t>pc</t>
  </si>
  <si>
    <t>peel</t>
  </si>
  <si>
    <t xml:space="preserve">perf </t>
  </si>
  <si>
    <t>periodical</t>
  </si>
  <si>
    <t>petting</t>
  </si>
  <si>
    <t>phone 3</t>
  </si>
  <si>
    <t xml:space="preserve">play </t>
  </si>
  <si>
    <t>playstation</t>
  </si>
  <si>
    <t>pr</t>
  </si>
  <si>
    <t>prepped</t>
  </si>
  <si>
    <t>problem</t>
  </si>
  <si>
    <t>program:</t>
  </si>
  <si>
    <t>pull</t>
  </si>
  <si>
    <t>purch</t>
  </si>
  <si>
    <t>push</t>
  </si>
  <si>
    <t>rancho</t>
  </si>
  <si>
    <t>ray</t>
  </si>
  <si>
    <t>re did</t>
  </si>
  <si>
    <t>re do</t>
  </si>
  <si>
    <t>rebecca</t>
  </si>
  <si>
    <t>rebox</t>
  </si>
  <si>
    <t>receiving</t>
  </si>
  <si>
    <t>redelivery</t>
  </si>
  <si>
    <t>redoing</t>
  </si>
  <si>
    <t>ref</t>
  </si>
  <si>
    <t>ref:</t>
  </si>
  <si>
    <t>refill</t>
  </si>
  <si>
    <t>renew</t>
  </si>
  <si>
    <t>replacing</t>
  </si>
  <si>
    <t>resolved</t>
  </si>
  <si>
    <t>resolving</t>
  </si>
  <si>
    <t>rested</t>
  </si>
  <si>
    <t>restock</t>
  </si>
  <si>
    <t>reviewed</t>
  </si>
  <si>
    <t>revising</t>
  </si>
  <si>
    <t>rfid</t>
  </si>
  <si>
    <t>rio</t>
  </si>
  <si>
    <t>rolling</t>
  </si>
  <si>
    <t>ross</t>
  </si>
  <si>
    <t>rosthuaite</t>
  </si>
  <si>
    <t>sac</t>
  </si>
  <si>
    <t>saclib</t>
  </si>
  <si>
    <t>sacramento</t>
  </si>
  <si>
    <t>sacroom</t>
  </si>
  <si>
    <t>sadie</t>
  </si>
  <si>
    <t>sam</t>
  </si>
  <si>
    <t xml:space="preserve">sat </t>
  </si>
  <si>
    <t>saturday</t>
  </si>
  <si>
    <t>scanning</t>
  </si>
  <si>
    <t>schedual</t>
  </si>
  <si>
    <t>sd</t>
  </si>
  <si>
    <t>secretary</t>
  </si>
  <si>
    <t>sending</t>
  </si>
  <si>
    <t>serials</t>
  </si>
  <si>
    <t>ses</t>
  </si>
  <si>
    <t>set out</t>
  </si>
  <si>
    <t>shifting</t>
  </si>
  <si>
    <t>showing</t>
  </si>
  <si>
    <t>slip</t>
  </si>
  <si>
    <t>sm</t>
  </si>
  <si>
    <t>spc</t>
  </si>
  <si>
    <t>special</t>
  </si>
  <si>
    <t>spl</t>
  </si>
  <si>
    <t>spl@</t>
  </si>
  <si>
    <t>spreadsheet</t>
  </si>
  <si>
    <t>sputnik</t>
  </si>
  <si>
    <t>sr</t>
  </si>
  <si>
    <t>srp</t>
  </si>
  <si>
    <t>stapled</t>
  </si>
  <si>
    <t>stay</t>
  </si>
  <si>
    <t>storytelling</t>
  </si>
  <si>
    <t>submitting</t>
  </si>
  <si>
    <t>sue</t>
  </si>
  <si>
    <t>sup</t>
  </si>
  <si>
    <t>supplied</t>
  </si>
  <si>
    <t>supply</t>
  </si>
  <si>
    <t>sups</t>
  </si>
  <si>
    <t>surfs</t>
  </si>
  <si>
    <t>susan</t>
  </si>
  <si>
    <t>suzy</t>
  </si>
  <si>
    <t>syl</t>
  </si>
  <si>
    <t>symposium</t>
  </si>
  <si>
    <t>teach</t>
  </si>
  <si>
    <t>teachers</t>
  </si>
  <si>
    <t>telephone</t>
  </si>
  <si>
    <t>telis patron</t>
  </si>
  <si>
    <t>tested</t>
  </si>
  <si>
    <t>thom</t>
  </si>
  <si>
    <t>threw</t>
  </si>
  <si>
    <t>tia</t>
  </si>
  <si>
    <t>timecard</t>
  </si>
  <si>
    <t>timecards</t>
  </si>
  <si>
    <t>tina</t>
  </si>
  <si>
    <t>to do</t>
  </si>
  <si>
    <t>toby</t>
  </si>
  <si>
    <t>told</t>
  </si>
  <si>
    <t>tossed</t>
  </si>
  <si>
    <t>touch</t>
  </si>
  <si>
    <t>tracked</t>
  </si>
  <si>
    <t>tracy</t>
  </si>
  <si>
    <t>traing</t>
  </si>
  <si>
    <t>transaction</t>
  </si>
  <si>
    <t>tucker</t>
  </si>
  <si>
    <t>tuesday</t>
  </si>
  <si>
    <t>tuesdays</t>
  </si>
  <si>
    <t>turning</t>
  </si>
  <si>
    <t>tutor com</t>
  </si>
  <si>
    <t>tv</t>
  </si>
  <si>
    <t>twitter</t>
  </si>
  <si>
    <t>type</t>
  </si>
  <si>
    <t>typing</t>
  </si>
  <si>
    <t>unloaded</t>
  </si>
  <si>
    <t>upload</t>
  </si>
  <si>
    <t>ups</t>
  </si>
  <si>
    <t>urban</t>
  </si>
  <si>
    <t>usb</t>
  </si>
  <si>
    <t>usps</t>
  </si>
  <si>
    <t>v2</t>
  </si>
  <si>
    <t>val</t>
  </si>
  <si>
    <t>verify</t>
  </si>
  <si>
    <t>veterans</t>
  </si>
  <si>
    <t xml:space="preserve">volunteers </t>
  </si>
  <si>
    <t>voucher</t>
  </si>
  <si>
    <t>voulunteer</t>
  </si>
  <si>
    <t>walkabout</t>
  </si>
  <si>
    <t>walking</t>
  </si>
  <si>
    <t>wallace</t>
  </si>
  <si>
    <t>waller</t>
  </si>
  <si>
    <t>ward</t>
  </si>
  <si>
    <t>watch</t>
  </si>
  <si>
    <t>water</t>
  </si>
  <si>
    <t>watering</t>
  </si>
  <si>
    <t>wedding</t>
  </si>
  <si>
    <t>wednesday</t>
  </si>
  <si>
    <t>white</t>
  </si>
  <si>
    <t>wi fi</t>
  </si>
  <si>
    <t>wifi</t>
  </si>
  <si>
    <t>wii</t>
  </si>
  <si>
    <t>withdrew</t>
  </si>
  <si>
    <t>women</t>
  </si>
  <si>
    <t>world</t>
  </si>
  <si>
    <t>wrap</t>
  </si>
  <si>
    <t>wrapped</t>
  </si>
  <si>
    <t>wwf</t>
  </si>
  <si>
    <t>xbox</t>
  </si>
  <si>
    <t>yin</t>
  </si>
  <si>
    <t>ys</t>
  </si>
  <si>
    <t>zone straightening</t>
  </si>
  <si>
    <t>Content</t>
  </si>
  <si>
    <t>Words Used More Than Once</t>
  </si>
  <si>
    <t>Words Used Once</t>
  </si>
  <si>
    <t>Unique Phrases</t>
  </si>
  <si>
    <t>Cell Found In</t>
  </si>
  <si>
    <t>A1550</t>
  </si>
  <si>
    <t>A1549</t>
  </si>
  <si>
    <t>Zoning in adult biography kids fiction and CD s</t>
  </si>
  <si>
    <t>A1548</t>
  </si>
  <si>
    <t>Zoning in adult biography and kids fiction seeking for books on picklist not on shelf</t>
  </si>
  <si>
    <t>Zoning in adult biography and kids fiction for books on picklist not on shelf</t>
  </si>
  <si>
    <t>Zoning CD s and prepare Jan-Mar. travel vouchers check redistributment request</t>
  </si>
  <si>
    <t>Zoning CD s and prepare travel check request</t>
  </si>
  <si>
    <t>Jan-Mar. vouchers redistributment</t>
  </si>
  <si>
    <t>Zoning and teen volunteers assign task</t>
  </si>
  <si>
    <t>Zoning and teen volunteers task</t>
  </si>
  <si>
    <t>Zoning adult fiction gathered staff pictures for display and 10 books for display</t>
  </si>
  <si>
    <t>Zoning adult fiction gathered staff for display and 10 books for display</t>
  </si>
  <si>
    <t>letter for volunteer</t>
  </si>
  <si>
    <t>Wrote</t>
  </si>
  <si>
    <t>Write library report for Friday s meeting and Volunteer mgmt.</t>
  </si>
  <si>
    <t>library report for s meeting and Volunteer mgmt.</t>
  </si>
  <si>
    <t>Write Friday</t>
  </si>
  <si>
    <t>wrapping up on desk work checking up on volunteer Complete volunteer name badge and update daily LEA sheet</t>
  </si>
  <si>
    <t>wrapping up on desk work checking up on volunteer Complete volunteer name and update daily LEA sheet</t>
  </si>
  <si>
    <t>Working with facilities staff phone</t>
  </si>
  <si>
    <t>repairman SPC</t>
  </si>
  <si>
    <t>Working w teen volunteers</t>
  </si>
  <si>
    <t>A1541</t>
  </si>
  <si>
    <t>Working w FAI staff</t>
  </si>
  <si>
    <t>A1540</t>
  </si>
  <si>
    <t>A1538</t>
  </si>
  <si>
    <t>A1539</t>
  </si>
  <si>
    <t>Worked on volunteer coordinator duties 30m and priority holds from TELIS 3m</t>
  </si>
  <si>
    <t>A1537</t>
  </si>
  <si>
    <t>A1536</t>
  </si>
  <si>
    <t>Worked on updating staff duties list</t>
  </si>
  <si>
    <t>A1535</t>
  </si>
  <si>
    <t>A1534</t>
  </si>
  <si>
    <t>Worked on story Created a purchase list for desk.</t>
  </si>
  <si>
    <t>times. shopping tomorrow; disinfected</t>
  </si>
  <si>
    <t>Worked on staff Schedule for tomorrow s sweep s look over efficiency instructions</t>
  </si>
  <si>
    <t>A1532</t>
  </si>
  <si>
    <t>A1531</t>
  </si>
  <si>
    <t>Worked on petty cash reimbursement with Suzy Holmberg and did approval delivered items that needed attention</t>
  </si>
  <si>
    <t>Worked on petty cash with Suzy Holmberg and did approval delivered items that needed</t>
  </si>
  <si>
    <t>reimbursement attention</t>
  </si>
  <si>
    <t>Worked on missing book list 30m Patron count sweep 0m Roam assist on desk- 1 patron checkout 0m</t>
  </si>
  <si>
    <t>Worked on missing book list 30m Patron count sweep 0m Roam assist on 1 patron checkout 0m</t>
  </si>
  <si>
    <t>desk-</t>
  </si>
  <si>
    <t>A1528</t>
  </si>
  <si>
    <t>A1527</t>
  </si>
  <si>
    <t>Worked on efficiency study logs Class prep Periodicals Scanning documents 20min printing books 10 min call back city directories Biz training @ ARD</t>
  </si>
  <si>
    <t>Worked on efficiency study logs Class prep Periodicals Scanning documents printing books 10 min call back city directories Biz training @ ARD</t>
  </si>
  <si>
    <t>20min</t>
  </si>
  <si>
    <t>A1526</t>
  </si>
  <si>
    <t>Worked on desk schedule for the week 30m Talked to Carolyn re: an LSA shadowing Mary and Lilja on 4 24 2014 0m Receipt ledger entry for EDEN 30m</t>
  </si>
  <si>
    <t>Worked on desk schedule for the week 30m Talked to Carolyn re: an LSA shadowing Mary and Lilja on 4 24 0m entry for 30m</t>
  </si>
  <si>
    <t>2014 Receipt ledger EDEN</t>
  </si>
  <si>
    <t>A1524</t>
  </si>
  <si>
    <t>Worked on "Off Desk" log</t>
  </si>
  <si>
    <t>A1523</t>
  </si>
  <si>
    <t>A1522</t>
  </si>
  <si>
    <t>Work on summer reading schedules</t>
  </si>
  <si>
    <t>replenish snacks</t>
  </si>
  <si>
    <t>Work on spring and summer storytimes.</t>
  </si>
  <si>
    <t>Work on and summer</t>
  </si>
  <si>
    <t>spring storytimes.</t>
  </si>
  <si>
    <t>work on "Off Desk" log 5m organize papers 7m Fix screen 5m</t>
  </si>
  <si>
    <t>A1519</t>
  </si>
  <si>
    <t>Women s drumming</t>
  </si>
  <si>
    <t>A1518</t>
  </si>
  <si>
    <t>A1517</t>
  </si>
  <si>
    <t>Withdrew</t>
  </si>
  <si>
    <t>Went thru our items on our "Missing on shelf" and database issue</t>
  </si>
  <si>
    <t>Went thru our items on our on shelf" and database issue</t>
  </si>
  <si>
    <t>"Missing</t>
  </si>
  <si>
    <t>Went online to the directions.</t>
  </si>
  <si>
    <t>troubleshoot iPads.Created</t>
  </si>
  <si>
    <t>A1513</t>
  </si>
  <si>
    <t>A1512</t>
  </si>
  <si>
    <t>Weeding office reference books</t>
  </si>
  <si>
    <t>A1511</t>
  </si>
  <si>
    <t>Weeding Contact Meet with volunteer Mr. Marks updated "about us" page on digital collection parted monitor and Trained volunteer for floor sweeps and booking 1 on 1 apt. s</t>
  </si>
  <si>
    <t>Weeding Contact Meet with volunteer updated on collection monitor and Trained volunteer for floor sweeps and booking 1 on 1 apt. s</t>
  </si>
  <si>
    <t>Mr. Marks "about us" page digital parted</t>
  </si>
  <si>
    <t>A1510</t>
  </si>
  <si>
    <t>A1509</t>
  </si>
  <si>
    <t>Webinar meeting prep for HR Efficiency study training Efficiency form and took a</t>
  </si>
  <si>
    <t>A1508</t>
  </si>
  <si>
    <t>A1507</t>
  </si>
  <si>
    <t>A1505</t>
  </si>
  <si>
    <t>A1503</t>
  </si>
  <si>
    <t>A1504</t>
  </si>
  <si>
    <t>A1506</t>
  </si>
  <si>
    <t>Watering plants</t>
  </si>
  <si>
    <t>Watering</t>
  </si>
  <si>
    <t>Water plants 5m mail returned 2m and donations 5m</t>
  </si>
  <si>
    <t>A1501</t>
  </si>
  <si>
    <t>A1499</t>
  </si>
  <si>
    <t>A1500</t>
  </si>
  <si>
    <t>Watch desk 3m Check restroom 2m filled out emergency notification 10m signed into staff mi circ. share point 4m and straightened shelves 10m Gathering and collecting attendance from prog. s-mtg. room stats volunteer input 30m</t>
  </si>
  <si>
    <t>desk 3m Check restroom 2m filled out emergency 10m signed into staff circ. share point 4m and straightened shelves 10m Gathering and collecting attendance from prog. s-mtg. room stats volunteer input 30m</t>
  </si>
  <si>
    <t>Watch notification mi</t>
  </si>
  <si>
    <t>Wall display 15m Patron count Sweep 30m</t>
  </si>
  <si>
    <t>display 15m Patron count Sweep 30m</t>
  </si>
  <si>
    <t>Wall</t>
  </si>
  <si>
    <t>Walking Shelves</t>
  </si>
  <si>
    <t>Walkabout 3pm school s out and Zoning oversize adult magazines</t>
  </si>
  <si>
    <t>school s out and Zoning oversize adult magazines</t>
  </si>
  <si>
    <t>Walkabout 3pm</t>
  </si>
  <si>
    <t>Walk library w Lois</t>
  </si>
  <si>
    <t>library w Lois</t>
  </si>
  <si>
    <t>Walk</t>
  </si>
  <si>
    <t>Voulunteer</t>
  </si>
  <si>
    <t>Volunteer supervision 5m Efficiency chart 15m Patron count 30m Patron count 10m inform on how to reserve comp. 2m generic volunteer name tags 16m Teen volunteer orientation- no new comers therefore worked on completing verification forms for senior project and letter confirming volunteer hours 15m</t>
  </si>
  <si>
    <t>Volunteer supervision 5m Efficiency chart 15m Patron count 30m Patron count 10m inform on how to comp. 2m volunteer name tags 16m Teen volunteer orientation- no new therefore worked on completing verification forms for senior project and letter confirming volunteer hours 15m</t>
  </si>
  <si>
    <t>reserve generic comers</t>
  </si>
  <si>
    <t>A1490</t>
  </si>
  <si>
    <t>A1491</t>
  </si>
  <si>
    <t>A1489</t>
  </si>
  <si>
    <t>Volunteer search 1m adjusted schedule printed and posted 15m</t>
  </si>
  <si>
    <t>Volunteer search 1m schedule printed and posted 15m</t>
  </si>
  <si>
    <t>Volunteer schedule and training</t>
  </si>
  <si>
    <t>A1487</t>
  </si>
  <si>
    <t>A1486</t>
  </si>
  <si>
    <t>Volunteer Orientation Video s 2 Filling out efficiency study logs introduced to video production room by Gerry Ward Blog post for Archives crawl</t>
  </si>
  <si>
    <t>Volunteer Orientation Video s 2 Filling out efficiency study logs to video room by Gerry Ward post for</t>
  </si>
  <si>
    <t>introduced production Blog Archives crawl</t>
  </si>
  <si>
    <t>Volunteer Orientation Federal documents mtg. Learn about Fed Documents from Gerry Ward Research patron questions scan email answer return book to scan room</t>
  </si>
  <si>
    <t>Volunteer Orientation Federal documents mtg. about Fed Documents from Gerry Ward Research patron questions scan email answer return book to scan room</t>
  </si>
  <si>
    <t>Learn</t>
  </si>
  <si>
    <t>Volunteer Mtg. email summary assignment s 2 check-in with interns Phone On call timesheet update and approval contact messages meat with another college to discuss prob. with volunteer Patron issues emailed to patron re: large fine OTS Training put device away for OTS entered scores on chart OTS quiz Bus website demo for Caitlin</t>
  </si>
  <si>
    <t>Volunteer Mtg. email summary assignment s 2 check-in with interns Phone On call timesheet update and approval contact messages meat with another college to discuss prob. with volunteer Patron issues emailed to patron re: large fine OTS Training put away for OTS entered on chart OTS quiz Bus website demo for</t>
  </si>
  <si>
    <t>device scores Caitlin</t>
  </si>
  <si>
    <t>Volunteer mgmt. database cleanup and Sort</t>
  </si>
  <si>
    <t>A1482</t>
  </si>
  <si>
    <t>Volunteer management full of returned items</t>
  </si>
  <si>
    <t>A1478</t>
  </si>
  <si>
    <t>Volunteer management Dial-a-story @saclib Twitter</t>
  </si>
  <si>
    <t>Volunteer management Twitter</t>
  </si>
  <si>
    <t>Dial-a-story @saclib</t>
  </si>
  <si>
    <t>Volunteer Management and Webinar</t>
  </si>
  <si>
    <t>A1479</t>
  </si>
  <si>
    <t>Volunteer management and took a</t>
  </si>
  <si>
    <t>A1480</t>
  </si>
  <si>
    <t>Volunteer instructions</t>
  </si>
  <si>
    <t>A1477</t>
  </si>
  <si>
    <t>A1476</t>
  </si>
  <si>
    <t>Volunteer info.</t>
  </si>
  <si>
    <t>A1475</t>
  </si>
  <si>
    <t>Volunteer data entry database issue and sweep</t>
  </si>
  <si>
    <t>A1474</t>
  </si>
  <si>
    <t>Volunteer coordination-refresh new teen books and helped with an e-book d l</t>
  </si>
  <si>
    <t>Volunteer new teen books and helped with an d l</t>
  </si>
  <si>
    <t>coordination-refresh e-book</t>
  </si>
  <si>
    <t>Volunteer coordination Training staff on V2</t>
  </si>
  <si>
    <t>Volunteer coordination Training staff on</t>
  </si>
  <si>
    <t>V2</t>
  </si>
  <si>
    <t>Volunteer Coordination answering staff question</t>
  </si>
  <si>
    <t>A1470</t>
  </si>
  <si>
    <t>Volunteer coordination and completed one shelf of hold items in 30min time</t>
  </si>
  <si>
    <t>Volunteer coordination and completed one shelf of hold items in time</t>
  </si>
  <si>
    <t>30min</t>
  </si>
  <si>
    <t>A1472</t>
  </si>
  <si>
    <t>A1463</t>
  </si>
  <si>
    <t>A1469</t>
  </si>
  <si>
    <t>A1467</t>
  </si>
  <si>
    <t>A1466</t>
  </si>
  <si>
    <t>A1465</t>
  </si>
  <si>
    <t>A1464</t>
  </si>
  <si>
    <t>A1468</t>
  </si>
  <si>
    <t>A1462</t>
  </si>
  <si>
    <t>A1460</t>
  </si>
  <si>
    <t>Volunteer and staff training efficiency study</t>
  </si>
  <si>
    <t>A1459</t>
  </si>
  <si>
    <t>A1458</t>
  </si>
  <si>
    <t>A1457</t>
  </si>
  <si>
    <t>Virtual quiz and requested training materials for staff</t>
  </si>
  <si>
    <t>A1456</t>
  </si>
  <si>
    <t>Virtual 1 branch Quiz</t>
  </si>
  <si>
    <t>A1455</t>
  </si>
  <si>
    <t>email list</t>
  </si>
  <si>
    <t>Verify</t>
  </si>
  <si>
    <t>A1453</t>
  </si>
  <si>
    <t>Urban fiction list printing and cutting 10m and filled out efficiencies analysis form 8m bulletin board display 5m phone call -mtg. rm. 5m branch calendar 15m Form 0m</t>
  </si>
  <si>
    <t>Urban fiction list printing and cutting 10m and filled out efficiencies analysis form 8m bulletin board display 5m phone call rm. 5m branch calendar 15m Form 0m</t>
  </si>
  <si>
    <t>-mtg.</t>
  </si>
  <si>
    <t>KP and signage</t>
  </si>
  <si>
    <t>Upload decorations</t>
  </si>
  <si>
    <t>Updating PTO calendar</t>
  </si>
  <si>
    <t>PTO calendar</t>
  </si>
  <si>
    <t>Updating</t>
  </si>
  <si>
    <t>Updated ban form to 12 month ban submitted to Brian spoke to him re: early morn. Patron and submitted a surf ticket on building temp.</t>
  </si>
  <si>
    <t>Updated form to 12 month submitted to Brian spoke to re: Patron and submitted a surf ticket on building</t>
  </si>
  <si>
    <t>ban ban him early morn. temp.</t>
  </si>
  <si>
    <t>Update weekly log Research Efficiency study logs Phone call returned materials checked World share for request placed holds sent emails out to link + libraries processed payment for damaged materials and shipped out items.</t>
  </si>
  <si>
    <t>A1448</t>
  </si>
  <si>
    <t>Update Daily LEA sheets clean returned book covers and dealt with missing pieces 2</t>
  </si>
  <si>
    <t>Update Daily LEA sheets clean returned book and dealt with missing pieces 2</t>
  </si>
  <si>
    <t>Update Chart</t>
  </si>
  <si>
    <t>Update</t>
  </si>
  <si>
    <t>Chart</t>
  </si>
  <si>
    <t>Update calendar w meeting 20m and feeding fish 5m</t>
  </si>
  <si>
    <t>Update calendar w meeting 20m and fish 5m</t>
  </si>
  <si>
    <t>unpacking repacking outreach bag</t>
  </si>
  <si>
    <t>unpacking outreach bag</t>
  </si>
  <si>
    <t>Unlock safe s and sign deposit logs for brinks pick-up</t>
  </si>
  <si>
    <t>safe s and sign deposit logs for pick-up</t>
  </si>
  <si>
    <t>Unlock brinks</t>
  </si>
  <si>
    <t>unlock patio for window cleaners Brinks deposit pickup check volunteer applications 2 and Clean up common rm. By putting away equipment.</t>
  </si>
  <si>
    <t>for deposit check volunteer applications 2 and Clean up common rm. putting away</t>
  </si>
  <si>
    <t>unlock patio window cleaners Brinks pickup By equipment.</t>
  </si>
  <si>
    <t>Unloaded delivery of 13 bins 450 bks w bin labels for outgoing 45m Phone call w Telis 5m Loaded outgoing bins 0m</t>
  </si>
  <si>
    <t>delivery of 13 bins bks w bin labels for outgoing Phone call w Telis 5m outgoing bins 0m</t>
  </si>
  <si>
    <t>Unloaded 450 45m Loaded</t>
  </si>
  <si>
    <t>Typing email to branch staff planning the shelvers time off May display s and about program tomorrow-phoned supervisor BRS and Had a discussion w a patron put up May displays on Audrey Hepburn answered questions and made suggestions also worked on outsanding hold s list.</t>
  </si>
  <si>
    <t>Typing email to branch staff planning the shelvers time off May display s and about program tomorrow-phoned supervisor BRS and Had a discussion w a patron put up May displays on answered questions and made suggestions also worked on hold s list.</t>
  </si>
  <si>
    <t>Audrey Hepburn outsanding</t>
  </si>
  <si>
    <t>Typing email to branch staff planning the shelvers time off and about program tomorrow-phoned supervisor BRS also worked on outstanding hold s list.</t>
  </si>
  <si>
    <t>A1440</t>
  </si>
  <si>
    <t>Typing email to branch staff planning the shelvers time off and about program tomorrow-phoned supervisor BRS also worked on branch outstanding holds list.</t>
  </si>
  <si>
    <t>A1439</t>
  </si>
  <si>
    <t>Typing email to branch staff planning the shelvers time off and about program tomorrow-phoned supervisor BRS also worked on branch outstanding holds list</t>
  </si>
  <si>
    <t>A1438</t>
  </si>
  <si>
    <t>up mtg. notes</t>
  </si>
  <si>
    <t>Type safety</t>
  </si>
  <si>
    <t>Two phone calls 15m phone assistance to VAL 10m Open Hr. count greeting 10m</t>
  </si>
  <si>
    <t>phone calls 15m phone assistance to VAL 10m count greeting 10m</t>
  </si>
  <si>
    <t>Two Open Hr.</t>
  </si>
  <si>
    <t>Twitter Sweep phone call w SES parent regarding behavior issue and went on</t>
  </si>
  <si>
    <t>Twitter Sweep phone call w parent regarding behavior issue and went on</t>
  </si>
  <si>
    <t>SES</t>
  </si>
  <si>
    <t>Twitter Good reads and took s</t>
  </si>
  <si>
    <t>Twitter and took s</t>
  </si>
  <si>
    <t>Good reads</t>
  </si>
  <si>
    <t>Twitter and took a &amp; a</t>
  </si>
  <si>
    <t>A1433</t>
  </si>
  <si>
    <t>Twitter and</t>
  </si>
  <si>
    <t>A1429</t>
  </si>
  <si>
    <t>A1430</t>
  </si>
  <si>
    <t>A1431</t>
  </si>
  <si>
    <t>Turned off unnecessary lights left on by janitor and turned on comp. s</t>
  </si>
  <si>
    <t>off left on by and turned on comp. s</t>
  </si>
  <si>
    <t>Turned unnecessary lights janitor</t>
  </si>
  <si>
    <t>A1427</t>
  </si>
  <si>
    <t>Trouble shoot computer monitor and fixed draw with exposing screws @ reference desk</t>
  </si>
  <si>
    <t>computer monitor and fixed with @ reference desk</t>
  </si>
  <si>
    <t>Trouble shoot draw exposing screws</t>
  </si>
  <si>
    <t>Travel time to NAT branch</t>
  </si>
  <si>
    <t>A1425</t>
  </si>
  <si>
    <t>A1424</t>
  </si>
  <si>
    <t>Travel Time to CEN</t>
  </si>
  <si>
    <t>A1423</t>
  </si>
  <si>
    <t>Travel from FAI back to ELK</t>
  </si>
  <si>
    <t>A1422</t>
  </si>
  <si>
    <t>A1421</t>
  </si>
  <si>
    <t>A1420</t>
  </si>
  <si>
    <t>Travel</t>
  </si>
  <si>
    <t>A1419</t>
  </si>
  <si>
    <t>A1418</t>
  </si>
  <si>
    <t>Transferring holds on picklist 10m and checking in on staff 30m</t>
  </si>
  <si>
    <t>A1416</t>
  </si>
  <si>
    <t>Transferring holds and sorting picklist 35m sorting 5m Sort cart 20m Notifying staff about appt. w Lori King 15m</t>
  </si>
  <si>
    <t>Transferring holds and sorting picklist 35m sorting 5m Sort cart 20m staff about appt. w Lori King 15m</t>
  </si>
  <si>
    <t>Notifying</t>
  </si>
  <si>
    <t>Transfer holds</t>
  </si>
  <si>
    <t>A1415</t>
  </si>
  <si>
    <t>Training with cash circ. Sup on processing weekly deposit EXP-CEN weeding weekly out to SD Paperwork</t>
  </si>
  <si>
    <t>A1413</t>
  </si>
  <si>
    <t>Training with cash circ. Sup on processing weekly deposit EXP-CEN weeding weekly out to SD 1.5 carts total Paperwork</t>
  </si>
  <si>
    <t>Training with cash circ. Sup on processing weekly deposit EXP-CEN weeding weekly out to SD carts total Paperwork</t>
  </si>
  <si>
    <t>A1414</t>
  </si>
  <si>
    <t>Training w Louis 30m and asked if "On Desk" staff needed 4m Rough sorting 60 items and took full delivery bins to the delivery area 10m</t>
  </si>
  <si>
    <t>A1412</t>
  </si>
  <si>
    <t>A1411</t>
  </si>
  <si>
    <t>Training shelvers and volunteers on assessment forms 15m and selected supplies for staples order 10m Rebox cartridge-prep for delivery 5m and talked to Sups about staples order 5m</t>
  </si>
  <si>
    <t>Training shelvers and volunteers on assessment forms 15m and supplies for staples order 10m for delivery 5m and talked to Sups about staples order 5m</t>
  </si>
  <si>
    <t>selected Rebox cartridge-prep</t>
  </si>
  <si>
    <t>Training People info. Online and zoning adult audio books</t>
  </si>
  <si>
    <t>Training People info. Online and adult books</t>
  </si>
  <si>
    <t>zoning audio</t>
  </si>
  <si>
    <t>Training paperwork moved furniture newspapers and made nametag for new employee</t>
  </si>
  <si>
    <t>Training paperwork furniture newspapers and made for new employee</t>
  </si>
  <si>
    <t>moved nametag</t>
  </si>
  <si>
    <t>Training on counts and forms 30m issue w debit purchase 0m</t>
  </si>
  <si>
    <t>Training on counts and forms 30m issue w purchase 0m</t>
  </si>
  <si>
    <t>Training on counts and forms 30m Assisted patron w printing 5m</t>
  </si>
  <si>
    <t>A1406</t>
  </si>
  <si>
    <t>A1404</t>
  </si>
  <si>
    <t>Training new shelver patron count sweep and organize efficiency forms</t>
  </si>
  <si>
    <t>A1405</t>
  </si>
  <si>
    <t>Training for efficiency analysis project prepare circulation desk</t>
  </si>
  <si>
    <t>A1403</t>
  </si>
  <si>
    <t>Training for efficiency analysis project</t>
  </si>
  <si>
    <t>A1402</t>
  </si>
  <si>
    <t>Training 5m Volunteer data base 30m</t>
  </si>
  <si>
    <t>A1401</t>
  </si>
  <si>
    <t>Training 10m</t>
  </si>
  <si>
    <t>A1400</t>
  </si>
  <si>
    <t>A1399</t>
  </si>
  <si>
    <t>A1397</t>
  </si>
  <si>
    <t>A1398</t>
  </si>
  <si>
    <t>Trained volunteer on asstment and meat with job coach</t>
  </si>
  <si>
    <t>A1396</t>
  </si>
  <si>
    <t>Trained for patron count</t>
  </si>
  <si>
    <t>Sadie</t>
  </si>
  <si>
    <t>Trained on how to complete assessment</t>
  </si>
  <si>
    <t>A1394</t>
  </si>
  <si>
    <t>Trained LTA how to submit tech SURF</t>
  </si>
  <si>
    <t>Trained LTA how to tech SURF</t>
  </si>
  <si>
    <t>Trained Debi for patron count s</t>
  </si>
  <si>
    <t>Trained for patron count s</t>
  </si>
  <si>
    <t>Debi</t>
  </si>
  <si>
    <t>Trained Bruce the volunteer on assessment analysis how to complete a sweep and took a s</t>
  </si>
  <si>
    <t>A1391</t>
  </si>
  <si>
    <t>Train and set up for efficiency analysis study and prepare daily schedule Turn on screens</t>
  </si>
  <si>
    <t>A1390</t>
  </si>
  <si>
    <t>A1389</t>
  </si>
  <si>
    <t>A1388</t>
  </si>
  <si>
    <t>A1387</t>
  </si>
  <si>
    <t>Tracked package for program and learned how to complete a patron count sweep</t>
  </si>
  <si>
    <t>for program and learned how to complete a patron count sweep</t>
  </si>
  <si>
    <t>Tracked package</t>
  </si>
  <si>
    <t>Tour library and spoke to patrons</t>
  </si>
  <si>
    <t>A1385</t>
  </si>
  <si>
    <t>Tossed out materials old bk s mag. s ect. non valuable or profitable to book sale.</t>
  </si>
  <si>
    <t>out materials old s mag. s ect. non or to book</t>
  </si>
  <si>
    <t>Tossed bk valuable profitable sale.</t>
  </si>
  <si>
    <t>Took picture photo release 5 yr. old getting first library card and posted teen book review on website and tumbler</t>
  </si>
  <si>
    <t>Took picture photo 5 yr. old getting first library card and posted teen book review on website and</t>
  </si>
  <si>
    <t>release tumbler</t>
  </si>
  <si>
    <t>A1382</t>
  </si>
  <si>
    <t>Took down program banner shut down computers and walked floor to close</t>
  </si>
  <si>
    <t>Took down program banner shut down computers and walked floor to</t>
  </si>
  <si>
    <t>Took a and cleaned out lost and found</t>
  </si>
  <si>
    <t>A1380</t>
  </si>
  <si>
    <t>co-worker about suggestion</t>
  </si>
  <si>
    <t>Told</t>
  </si>
  <si>
    <t>work plan of the day</t>
  </si>
  <si>
    <t>To-do</t>
  </si>
  <si>
    <t>Timesheets catalog monthly lost and found and took a</t>
  </si>
  <si>
    <t>Timesheets monthly lost and found and took a</t>
  </si>
  <si>
    <t>Timesheets and went on</t>
  </si>
  <si>
    <t>A1376</t>
  </si>
  <si>
    <t>Timesheets 2 s 4 contact s 2 Phone Wedding s 2</t>
  </si>
  <si>
    <t>Timesheets 2 s 4 contact s 2 Phone s 2</t>
  </si>
  <si>
    <t>Wedding</t>
  </si>
  <si>
    <t>A1374</t>
  </si>
  <si>
    <t>Statistics</t>
  </si>
  <si>
    <t>Timesheet Contact s EXP weeding Espresso Book machine Update and post daily schedule Serials holdings Scheduling circ. prepare log sheets get pencil sort cart so I can have one to do the money Timesheet entry Email contact services only Touch base with staff</t>
  </si>
  <si>
    <t>Timesheet Contact s EXP weeding Book machine Update and post daily schedule Scheduling circ. prepare log sheets get pencil sort cart so I have one to do the money Timesheet entry contact services only base with staff</t>
  </si>
  <si>
    <t>Espresso Serials holdings can Email Touch</t>
  </si>
  <si>
    <t>Timesheet staff hours</t>
  </si>
  <si>
    <t>changes-inputted</t>
  </si>
  <si>
    <t>Timesheet and Perf. Mgmt.</t>
  </si>
  <si>
    <t>Timesheet and Perf.</t>
  </si>
  <si>
    <t>Mgmt.</t>
  </si>
  <si>
    <t>Timesheet 5m Locate Link+ items 0m Print and address labels 0m and changed status of two items and shelved them 0m</t>
  </si>
  <si>
    <t>Timesheet 5m Locate Link+ items 0m Print and labels 0m and changed status of two items and shelved them 0m</t>
  </si>
  <si>
    <t>Timesheet 10m Removing new stickers 20m Put out toys for kids due to no story times 5m and called patron re: a prob. 5m</t>
  </si>
  <si>
    <t>Timesheet 10m Removing new stickers 20m Put out toys for kids due to no story 5m and called patron re: a prob. 5m</t>
  </si>
  <si>
    <t>Timesheet 0m E-reader help 30m Training staff on assessment 15m</t>
  </si>
  <si>
    <t>A1367</t>
  </si>
  <si>
    <t>A1366</t>
  </si>
  <si>
    <t>A1364</t>
  </si>
  <si>
    <t>A1365</t>
  </si>
  <si>
    <t>A1362</t>
  </si>
  <si>
    <t>A1363</t>
  </si>
  <si>
    <t>Time sheets staff error</t>
  </si>
  <si>
    <t>Time sheets staff</t>
  </si>
  <si>
    <t>Time</t>
  </si>
  <si>
    <t>Sheets</t>
  </si>
  <si>
    <t>A1360</t>
  </si>
  <si>
    <t>A1358</t>
  </si>
  <si>
    <t>Time Sheet Calendar</t>
  </si>
  <si>
    <t>A1357</t>
  </si>
  <si>
    <t>A1356</t>
  </si>
  <si>
    <t>A1354</t>
  </si>
  <si>
    <t>A1355</t>
  </si>
  <si>
    <t>time crowd control and sorted 85 books on carts</t>
  </si>
  <si>
    <t>time crowd control and sorted books on carts</t>
  </si>
  <si>
    <t>A10</t>
  </si>
  <si>
    <t>Threw out two students Crowd control 30m Walked floor 10m</t>
  </si>
  <si>
    <t>out two students Crowd control 30m Walked floor 10m</t>
  </si>
  <si>
    <t>Threw</t>
  </si>
  <si>
    <t>Tested Wifi branch netbooks and took a</t>
  </si>
  <si>
    <t>branch and took a</t>
  </si>
  <si>
    <t>Tested Wifi netbooks</t>
  </si>
  <si>
    <t>Test planning prog. comp. assistance and walked around helping patrons find items</t>
  </si>
  <si>
    <t>A1349</t>
  </si>
  <si>
    <t>Test help patron with tax forms and sweep at 1p for assessment</t>
  </si>
  <si>
    <t>Test help patron with tax forms and sweep at for assessment</t>
  </si>
  <si>
    <t>1p</t>
  </si>
  <si>
    <t>A1351</t>
  </si>
  <si>
    <t>Test checkin tallying up hours and put out new Adult and kids magazines</t>
  </si>
  <si>
    <t>Test tallying up hours and put out new Adult and kids magazines</t>
  </si>
  <si>
    <t>Test and tallying up efficiency sheets</t>
  </si>
  <si>
    <t>A1350</t>
  </si>
  <si>
    <t>Telis tax form call</t>
  </si>
  <si>
    <t>A1348</t>
  </si>
  <si>
    <t>Telis priority hold Helped patron Print log on to computers create Facebook photo album and DVD s CD s. Helped girl with her research project using kids search</t>
  </si>
  <si>
    <t>A1347</t>
  </si>
  <si>
    <t>Telis callback PC help call Paperwork 2</t>
  </si>
  <si>
    <t>A1346</t>
  </si>
  <si>
    <t>A1345</t>
  </si>
  <si>
    <t>Telephone priority 10m Finish teen bulletin board 4m Teen volunteer instruction 1m</t>
  </si>
  <si>
    <t>priority 10m Finish teen bulletin board 4m Teen volunteer instruction 1m</t>
  </si>
  <si>
    <t>Telephone</t>
  </si>
  <si>
    <t>Teen Volunteers- new applicants count print management Zoning</t>
  </si>
  <si>
    <t>Teen new applicants count print management Zoning</t>
  </si>
  <si>
    <t>Volunteers-</t>
  </si>
  <si>
    <t>A1342</t>
  </si>
  <si>
    <t>A1341</t>
  </si>
  <si>
    <t>Teen Volunteer with Cir. Help and comp. help</t>
  </si>
  <si>
    <t>A1340</t>
  </si>
  <si>
    <t>A1339</t>
  </si>
  <si>
    <t>Teen volunteer statistics new stats</t>
  </si>
  <si>
    <t>A1338</t>
  </si>
  <si>
    <t>A1337</t>
  </si>
  <si>
    <t>Teen volunteer instruction 10m and emailed to teen volunteer TELIS 10m</t>
  </si>
  <si>
    <t>A1336</t>
  </si>
  <si>
    <t>A1335</t>
  </si>
  <si>
    <t>Assignment</t>
  </si>
  <si>
    <t>Teen program 15</t>
  </si>
  <si>
    <t>Attendees</t>
  </si>
  <si>
    <t>Teen to &amp; social Media drive</t>
  </si>
  <si>
    <t>divergent display-photos Susan</t>
  </si>
  <si>
    <t>Teen book club displays</t>
  </si>
  <si>
    <t>A1331</t>
  </si>
  <si>
    <t>Tech.</t>
  </si>
  <si>
    <t>Symposium</t>
  </si>
  <si>
    <t>Tech. Help Patron Count and ordered supplies</t>
  </si>
  <si>
    <t>A1329</t>
  </si>
  <si>
    <t>A1328</t>
  </si>
  <si>
    <t>Tech. aid volunteer file preparation and emails 0m Tech. help 15m</t>
  </si>
  <si>
    <t>Tech. aid volunteer file and emails 0m Tech. help 15m</t>
  </si>
  <si>
    <t>Tech assistance w copy and pasting a document</t>
  </si>
  <si>
    <t>Tech assistance w copy and a document</t>
  </si>
  <si>
    <t>Tech assistance @ adult comp. s-email question 5m made a phone call to CEN 5m</t>
  </si>
  <si>
    <t>Tech assistance @ adult comp. question 5m made a phone call to CEN 5m</t>
  </si>
  <si>
    <t>s-email</t>
  </si>
  <si>
    <t>Teachers droped in gave tour planed class visits</t>
  </si>
  <si>
    <t>in gave tour planed class visits</t>
  </si>
  <si>
    <t>Teachers droped</t>
  </si>
  <si>
    <t>Tax form boxes reload</t>
  </si>
  <si>
    <t>Tax form boxes</t>
  </si>
  <si>
    <t>Tax 20m and move donations 10m Phone call volunteer 5m</t>
  </si>
  <si>
    <t>Tax 20m and donations 10m Phone call volunteer 5m</t>
  </si>
  <si>
    <t>Talking to staff about weeding project how to do a customer count and ideas for branch improvement</t>
  </si>
  <si>
    <t>Talking to staff about weeding project how to do a customer count and for branch</t>
  </si>
  <si>
    <t>ideas improvement</t>
  </si>
  <si>
    <t>Talking to patron about covered CA insurance</t>
  </si>
  <si>
    <t>Talking to patron about covered CA</t>
  </si>
  <si>
    <t>Talking to Louis Meeting No description Desk set-up comp. throughout branch including filling printers</t>
  </si>
  <si>
    <t>A1319</t>
  </si>
  <si>
    <t>Talked with homework coach re: summer schedule</t>
  </si>
  <si>
    <t>A1318</t>
  </si>
  <si>
    <t>Talked to making loud</t>
  </si>
  <si>
    <t>teenagers noises</t>
  </si>
  <si>
    <t>Talked to Lilja re: work issues work opportunities and transfer.</t>
  </si>
  <si>
    <t>Talked to Lilja re: work issues work opportunities and</t>
  </si>
  <si>
    <t>transfer.</t>
  </si>
  <si>
    <t>Talk with Nathan new COO youth services librarian</t>
  </si>
  <si>
    <t>A1314</t>
  </si>
  <si>
    <t>A1315</t>
  </si>
  <si>
    <t>Talk to Toby Johnson 30m and changed receipt paper 1m</t>
  </si>
  <si>
    <t>A1313</t>
  </si>
  <si>
    <t>Talk over facilities issues with Louis</t>
  </si>
  <si>
    <t>Ross</t>
  </si>
  <si>
    <t>Take iPads down as they are not</t>
  </si>
  <si>
    <t>working.</t>
  </si>
  <si>
    <t>Sweeps Passes</t>
  </si>
  <si>
    <t>Sweeps</t>
  </si>
  <si>
    <t>Passes</t>
  </si>
  <si>
    <t>Sweep Volunteer Management and SRP Outreach Planning</t>
  </si>
  <si>
    <t>A54</t>
  </si>
  <si>
    <t>Sweep prioritizing holds explaining efficiency to volunteers &amp; give assignment</t>
  </si>
  <si>
    <t>Sweep holds explaining efficiency to volunteers &amp; assignment</t>
  </si>
  <si>
    <t>prioritizing give</t>
  </si>
  <si>
    <t>Sweep Opening Count and telis AR college info.</t>
  </si>
  <si>
    <t>Sweep Opening Count and college info.</t>
  </si>
  <si>
    <t>telis AR</t>
  </si>
  <si>
    <t>Sweep open count and staff meeting prep.</t>
  </si>
  <si>
    <t>A1308</t>
  </si>
  <si>
    <t>A1305</t>
  </si>
  <si>
    <t>A1304</t>
  </si>
  <si>
    <t>Sweep for efficiencies analysis</t>
  </si>
  <si>
    <t>A1303</t>
  </si>
  <si>
    <t>Sweep and Zoning childrens area</t>
  </si>
  <si>
    <t>A1307</t>
  </si>
  <si>
    <t>Sweep and took a</t>
  </si>
  <si>
    <t>A1306</t>
  </si>
  <si>
    <t>sweep and</t>
  </si>
  <si>
    <t>A1302</t>
  </si>
  <si>
    <t>A1299</t>
  </si>
  <si>
    <t>A1293</t>
  </si>
  <si>
    <t>A1298</t>
  </si>
  <si>
    <t>A1300</t>
  </si>
  <si>
    <t>A1296</t>
  </si>
  <si>
    <t>A1292</t>
  </si>
  <si>
    <t>A1295</t>
  </si>
  <si>
    <t>A1294</t>
  </si>
  <si>
    <t>A1297</t>
  </si>
  <si>
    <t>Surf request to replace keyboard 0m and roaming the floor 15m</t>
  </si>
  <si>
    <t>Surf request to 0m and roaming the floor 15m</t>
  </si>
  <si>
    <t>replace keyboard</t>
  </si>
  <si>
    <t>Surf Request IT and Count</t>
  </si>
  <si>
    <t>A1290</t>
  </si>
  <si>
    <t>Supply check-in</t>
  </si>
  <si>
    <t>check-in</t>
  </si>
  <si>
    <t>Supply</t>
  </si>
  <si>
    <t>Supplies and took a</t>
  </si>
  <si>
    <t>A1288</t>
  </si>
  <si>
    <t>Supplied order and restocked emailed Human Resources and spoke to circ. Staff re: regular schedules</t>
  </si>
  <si>
    <t>order and restocked emailed and spoke to circ. Staff re: schedules</t>
  </si>
  <si>
    <t>Supplied Human Resources regular</t>
  </si>
  <si>
    <t>Supervising rest of time 30m Phone call self check 5m Surf for laptop office programs 10m</t>
  </si>
  <si>
    <t>A1286</t>
  </si>
  <si>
    <t>Study website database</t>
  </si>
  <si>
    <t>A1284</t>
  </si>
  <si>
    <t>A1285</t>
  </si>
  <si>
    <t>study the logo and went to bathroom</t>
  </si>
  <si>
    <t>study the and went to bathroom</t>
  </si>
  <si>
    <t>Straightening up cleaning</t>
  </si>
  <si>
    <t>up cleaning</t>
  </si>
  <si>
    <t>Straightening</t>
  </si>
  <si>
    <t>Straighten shelves books to carts</t>
  </si>
  <si>
    <t>A1282</t>
  </si>
  <si>
    <t>Straighten Order picture books and Spanish picture books</t>
  </si>
  <si>
    <t>Straighten picture books and picture books</t>
  </si>
  <si>
    <t>Order Spanish</t>
  </si>
  <si>
    <t>Straighten children s area and New books</t>
  </si>
  <si>
    <t>A1281</t>
  </si>
  <si>
    <t>time and prep</t>
  </si>
  <si>
    <t>Story craft</t>
  </si>
  <si>
    <t>Stats prob. In public bathroom and worked with new shelver</t>
  </si>
  <si>
    <t>A1278</t>
  </si>
  <si>
    <t>Stats Filling out efficiency analysis forms Training with Matt Hill on E-Reader and overdrive and H W zone vol.</t>
  </si>
  <si>
    <t>Stats Filling out efficiency analysis forms Training with Matt Hill on E-Reader and overdrive and H W zone</t>
  </si>
  <si>
    <t>vol.</t>
  </si>
  <si>
    <t>Stats Donations</t>
  </si>
  <si>
    <t>A1273</t>
  </si>
  <si>
    <t>Stats and took a</t>
  </si>
  <si>
    <t>A1276</t>
  </si>
  <si>
    <t>A1277</t>
  </si>
  <si>
    <t>Stats and clear holds</t>
  </si>
  <si>
    <t>A1275</t>
  </si>
  <si>
    <t>Stats</t>
  </si>
  <si>
    <t>A1272</t>
  </si>
  <si>
    <t>Started teen volunteer on a task and took a</t>
  </si>
  <si>
    <t>A1271</t>
  </si>
  <si>
    <t>A1270</t>
  </si>
  <si>
    <t>Stapled newspapers and put on cart 5m and Rough sorted 99 books 10m</t>
  </si>
  <si>
    <t>newspapers and put on cart 5m and Rough sorted books 10m</t>
  </si>
  <si>
    <t>Stapled 99</t>
  </si>
  <si>
    <t>Staffing issues</t>
  </si>
  <si>
    <t>A1268</t>
  </si>
  <si>
    <t>A1267</t>
  </si>
  <si>
    <t>Staffing calendar Furlough s</t>
  </si>
  <si>
    <t>A1266</t>
  </si>
  <si>
    <t>staffing agenda phone call regarding free magazine distributation and sweep</t>
  </si>
  <si>
    <t>staffing agenda phone call regarding free magazine and sweep</t>
  </si>
  <si>
    <t>Staff Volunteer issues</t>
  </si>
  <si>
    <t>A1258</t>
  </si>
  <si>
    <t>Staff training on cash handling issues and had laptop printing help IT surf</t>
  </si>
  <si>
    <t>Staff training on cash issues and had laptop printing help IT surf</t>
  </si>
  <si>
    <t>Staff scheduling 20m Efficiency analysis form 7m</t>
  </si>
  <si>
    <t>A1263</t>
  </si>
  <si>
    <t>Staff scheduling 15m Sorted carts 10m</t>
  </si>
  <si>
    <t>A1262</t>
  </si>
  <si>
    <t>Staff meet notes</t>
  </si>
  <si>
    <t>Staff notes</t>
  </si>
  <si>
    <t>Staff friends issues</t>
  </si>
  <si>
    <t>A1257</t>
  </si>
  <si>
    <t>A1260</t>
  </si>
  <si>
    <t>Staff appreciation project</t>
  </si>
  <si>
    <t>A95</t>
  </si>
  <si>
    <t>A1259</t>
  </si>
  <si>
    <t>A1255</t>
  </si>
  <si>
    <t>A1256</t>
  </si>
  <si>
    <t>SR Calendar s April programs and took a</t>
  </si>
  <si>
    <t>A1254</t>
  </si>
  <si>
    <t>A1253</t>
  </si>
  <si>
    <t>A1252</t>
  </si>
  <si>
    <t>Spreadsheet</t>
  </si>
  <si>
    <t>Spoke w repair men fixing the swipe lock Lilja paged to inform myself she is available to work the desk and prepared Lilja s timecard.</t>
  </si>
  <si>
    <t>Spoke w repair men fixing the swipe lock Lilja to inform myself she is available to work the desk and Lilja s</t>
  </si>
  <si>
    <t>paged prepared timecard.</t>
  </si>
  <si>
    <t>Spoke w Ms.Bonkowski re: the possibility of author Barbara Hicks Frozen booking a prog. @ ELK Ms. Bonkowski is a friend of the author and called to promote ELK</t>
  </si>
  <si>
    <t>Spoke w re: the of author booking a prog. @ ELK is a of the author and called to ELK</t>
  </si>
  <si>
    <t>Ms.Bonkowski possibility Barbara Hicks Frozen Ms. Bonkowski friend promote</t>
  </si>
  <si>
    <t>Spoke w Janet W. re: Autism prog.</t>
  </si>
  <si>
    <t>Spoke w W. re: Autism prog.</t>
  </si>
  <si>
    <t>Janet</t>
  </si>
  <si>
    <t>SPL Stickers and Zoning</t>
  </si>
  <si>
    <t>SPL and Zoning</t>
  </si>
  <si>
    <t>Stickers</t>
  </si>
  <si>
    <t>Special Project and helped with check out s at front desk</t>
  </si>
  <si>
    <t>A1246</t>
  </si>
  <si>
    <t>Special Project and driving back to branch</t>
  </si>
  <si>
    <t>Special Project and back to branch</t>
  </si>
  <si>
    <t>A1244</t>
  </si>
  <si>
    <t>A1241</t>
  </si>
  <si>
    <t>A1239</t>
  </si>
  <si>
    <t>A1243</t>
  </si>
  <si>
    <t>A1242</t>
  </si>
  <si>
    <t>A1240</t>
  </si>
  <si>
    <t>Sorting Twitter and Outreach Planning Summer Reading</t>
  </si>
  <si>
    <t>A1238</t>
  </si>
  <si>
    <t>Sorting thru items left and checking area</t>
  </si>
  <si>
    <t>A1237</t>
  </si>
  <si>
    <t>sorting picklist</t>
  </si>
  <si>
    <t>A1216</t>
  </si>
  <si>
    <t>Sorting on carts 15m and checking in on staff 30m</t>
  </si>
  <si>
    <t>A1236</t>
  </si>
  <si>
    <t>Sorting new books 20m phone priority 5m</t>
  </si>
  <si>
    <t>A1235</t>
  </si>
  <si>
    <t>Sorting materials 10m display picks 15m</t>
  </si>
  <si>
    <t>A1234</t>
  </si>
  <si>
    <t>Sorting for bins</t>
  </si>
  <si>
    <t>A1233</t>
  </si>
  <si>
    <t>Sorting efficiency study forms</t>
  </si>
  <si>
    <t>A1232</t>
  </si>
  <si>
    <t>Sorting Carts</t>
  </si>
  <si>
    <t>Carts</t>
  </si>
  <si>
    <t>Sorting books to be shelved 35m and sorting carts 20m</t>
  </si>
  <si>
    <t>A1229</t>
  </si>
  <si>
    <t>Sorting books filling out forms and assisting with picking up and closing</t>
  </si>
  <si>
    <t>A1230</t>
  </si>
  <si>
    <t>A1228</t>
  </si>
  <si>
    <t>Sorting bookdrop 20m Sending laptop to IT 5m Eden report deposit 15m</t>
  </si>
  <si>
    <t>Sorting bookdrop 20m laptop to IT 5m Eden report deposit 15m</t>
  </si>
  <si>
    <t>Sending</t>
  </si>
  <si>
    <t>A1226</t>
  </si>
  <si>
    <t>Sorting and picking books off of the floor and placed on cart</t>
  </si>
  <si>
    <t>A1225</t>
  </si>
  <si>
    <t>Sorting 8m and going over programming procedures w intern 20m</t>
  </si>
  <si>
    <t>Sorting 8m and going over procedures w intern 20m</t>
  </si>
  <si>
    <t>Sorting 5m writing memos on staff member 20m and help clear program from CIR mtg. 20m</t>
  </si>
  <si>
    <t>Sorting 5m writing on staff member 20m and help clear program from mtg. 20m</t>
  </si>
  <si>
    <t>memos CIR</t>
  </si>
  <si>
    <t>Sorting 5m Training and talking about issues 15m and working w intern on assignments 15m</t>
  </si>
  <si>
    <t>Sorting 5m Training and about issues 15m and working w intern on assignments 15m</t>
  </si>
  <si>
    <t>Sorting 5m discussion w patron about a missing laptop 0m</t>
  </si>
  <si>
    <t>A1221</t>
  </si>
  <si>
    <t>Sorting 5m and performance evaluation 30m</t>
  </si>
  <si>
    <t>A1219</t>
  </si>
  <si>
    <t>A1220</t>
  </si>
  <si>
    <t>Sorting 10m Outstanding hold 20m</t>
  </si>
  <si>
    <t>Sorting 10m hold 20m</t>
  </si>
  <si>
    <t>Outstanding</t>
  </si>
  <si>
    <t>Sorting 10m Eden report 10m</t>
  </si>
  <si>
    <t>A1217</t>
  </si>
  <si>
    <t>A1215</t>
  </si>
  <si>
    <t>A1213</t>
  </si>
  <si>
    <t>A1212</t>
  </si>
  <si>
    <t>A1214</t>
  </si>
  <si>
    <t>Sorted Children DVD s Central and holds</t>
  </si>
  <si>
    <t>Sorted Children DVD s and holds</t>
  </si>
  <si>
    <t>Central</t>
  </si>
  <si>
    <t>Sorted books</t>
  </si>
  <si>
    <t>A1210</t>
  </si>
  <si>
    <t>Sorted 31 items 0m virtual shelf selection and printing 30m Loading picture books 8m Changed paper in printer and loaded outgoing bins 0m assisted two patrons w printing assisted an additional two w comp. helped another patron w self checkout and received a donation 30m</t>
  </si>
  <si>
    <t>Sorted 31 items 0m virtual shelf selection and printing 30m Loading picture books 8m Changed paper in printer and outgoing bins 0m assisted two patrons w printing assisted an additional two w comp. helped another patron w self checkout and received a donation 30m</t>
  </si>
  <si>
    <t>Sorted 27 items 0m assisting patron w doc. Scanning and printing 10m After school floating 30m assisted two patrons w printing assisted an additional two w comp. helped another patron w self checkout and received a donation 30m</t>
  </si>
  <si>
    <t>Sorted items 0m assisting patron w doc. Scanning and printing 10m After school floating 30m assisted two patrons w printing assisted an additional two w comp. helped another patron w self checkout and received a donation 30m</t>
  </si>
  <si>
    <t>A1208</t>
  </si>
  <si>
    <t>sort pick missing list and was on the floor</t>
  </si>
  <si>
    <t>A52</t>
  </si>
  <si>
    <t>A1204</t>
  </si>
  <si>
    <t>Sort DVD s and children s books</t>
  </si>
  <si>
    <t>A1203</t>
  </si>
  <si>
    <t>Sort check-in s to carts in back room non-profit 80 items and also checked-in book drop FOL items before having to return to on desk.</t>
  </si>
  <si>
    <t>Sort check-in s to carts in back room 80 items and also checked-in book drop FOL items before to return to on desk.</t>
  </si>
  <si>
    <t>non-profit having</t>
  </si>
  <si>
    <t>Sort carts when bookdrop slows down 10 and performed customer activity count sweep 15</t>
  </si>
  <si>
    <t>A1201</t>
  </si>
  <si>
    <t>Sort carts when bookdrop slows down 10 and filling forms 1</t>
  </si>
  <si>
    <t>A1200</t>
  </si>
  <si>
    <t>Sort and Volunteer management</t>
  </si>
  <si>
    <t>A1207</t>
  </si>
  <si>
    <t>Sort and took a</t>
  </si>
  <si>
    <t>A1205</t>
  </si>
  <si>
    <t>A1206</t>
  </si>
  <si>
    <t>sort and put away Staples orders restocked desk w pens and supplies and lastly organized work station</t>
  </si>
  <si>
    <t>sort and put away Staples restocked desk w pens and supplies and lastly organized work station</t>
  </si>
  <si>
    <t>Sort and filling out summary Log forms</t>
  </si>
  <si>
    <t>A51</t>
  </si>
  <si>
    <t>Sort 8m Assisting at self-check 5m Preparing newspapers 10m</t>
  </si>
  <si>
    <t>A1197</t>
  </si>
  <si>
    <t>Sort 8m Assisted patrons-tech. support 10m explaining forms to Volunteers 10m Organizing car pools for volunteer event 30m</t>
  </si>
  <si>
    <t>Sort 8m Assisted support 10m explaining forms to Volunteers 10m Organizing car for volunteer event 30m</t>
  </si>
  <si>
    <t>patrons-tech. pools</t>
  </si>
  <si>
    <t>Sort 58 books 5m and RFID of 12 books 2m</t>
  </si>
  <si>
    <t>Sort books 5m and RFID of 12 books 2m</t>
  </si>
  <si>
    <t>A1199</t>
  </si>
  <si>
    <t>Sort 43 books 5m and RFID of 11 books 2m</t>
  </si>
  <si>
    <t>A1198</t>
  </si>
  <si>
    <t>Sort</t>
  </si>
  <si>
    <t>A1194</t>
  </si>
  <si>
    <t>A1193</t>
  </si>
  <si>
    <t>A1195</t>
  </si>
  <si>
    <t>Social Media</t>
  </si>
  <si>
    <t>Media</t>
  </si>
  <si>
    <t>Social</t>
  </si>
  <si>
    <t>Signed up patron for a library card</t>
  </si>
  <si>
    <t>A1191</t>
  </si>
  <si>
    <t>Sierra Test Reset cash register after paper jam</t>
  </si>
  <si>
    <t>Sierra Test cash register after paper</t>
  </si>
  <si>
    <t>Reset jam</t>
  </si>
  <si>
    <t>Sierra Test and Timesheet</t>
  </si>
  <si>
    <t>A1190</t>
  </si>
  <si>
    <t>Sierra Test and spoke with FRI treasurer- getting her info for volunteer log</t>
  </si>
  <si>
    <t>Sierra Test and spoke with getting her info for volunteer log</t>
  </si>
  <si>
    <t>FRI treasurer-</t>
  </si>
  <si>
    <t>A1187</t>
  </si>
  <si>
    <t>A1186</t>
  </si>
  <si>
    <t>A1185</t>
  </si>
  <si>
    <t>Showing Nate evanced events room reservations and branch calendar common pg. templets shadowing from COO SPL@ tutorial Reservations evanced</t>
  </si>
  <si>
    <t>A1184</t>
  </si>
  <si>
    <t>A1183</t>
  </si>
  <si>
    <t>Show volunteer how to stamp envelopes</t>
  </si>
  <si>
    <t>volunteer how to</t>
  </si>
  <si>
    <t>Show stamp envelopes</t>
  </si>
  <si>
    <t>Shifting moving furniture</t>
  </si>
  <si>
    <t>A1179</t>
  </si>
  <si>
    <t>A1180</t>
  </si>
  <si>
    <t>A1181</t>
  </si>
  <si>
    <t>Shelver hire initial paperwork</t>
  </si>
  <si>
    <t>Shelver hire paperwork</t>
  </si>
  <si>
    <t>Shelver app review 30m CEN to complete I-9 30m</t>
  </si>
  <si>
    <t>A1177</t>
  </si>
  <si>
    <t>Shelver app review 15m CEN to complete I-9 10m</t>
  </si>
  <si>
    <t>A1176</t>
  </si>
  <si>
    <t>Shelved new holds 17m and took a full bin out 5m</t>
  </si>
  <si>
    <t>Shelved new holds and took a full bin out 5m</t>
  </si>
  <si>
    <t>17m</t>
  </si>
  <si>
    <t>A1175</t>
  </si>
  <si>
    <t>Shelved 5 rows 150 items of holds SPL@ tutorial reservations evanced</t>
  </si>
  <si>
    <t>A1174</t>
  </si>
  <si>
    <t>shelve week task with interns and took a</t>
  </si>
  <si>
    <t>week task with interns and took a</t>
  </si>
  <si>
    <t>Shelf reading and check-in triplicates 20m Donated 40 items 10m movie stopped had to fix 10m</t>
  </si>
  <si>
    <t>Shelf reading and check-in 20m 40 items 10m movie stopped had to fix 10m</t>
  </si>
  <si>
    <t>triplicates Donated</t>
  </si>
  <si>
    <t>Shelf read</t>
  </si>
  <si>
    <t>A1171</t>
  </si>
  <si>
    <t>Several meetings one-on-one w staff Denise and Joanne ect.. 30m Fine sort 39 items 0m taking full outgoing bins to delivery area rough sorting and refilling printers w paper 30m</t>
  </si>
  <si>
    <t>Several meetings one-on-one w staff Denise and Joanne ect.. 30m Fine sort 39 items 0m full outgoing bins to delivery area rough sorting and printers w paper 30m</t>
  </si>
  <si>
    <t>taking refilling</t>
  </si>
  <si>
    <t>Setup story time area and toys for teen volunteer to clean 3 for baby story time</t>
  </si>
  <si>
    <t>set-up express comp. and entered volunteer stats into volunteer quared</t>
  </si>
  <si>
    <t>set-up comp. and entered volunteer stats into volunteer</t>
  </si>
  <si>
    <t>express quared</t>
  </si>
  <si>
    <t>Set-up Card teen fiction set and reference</t>
  </si>
  <si>
    <t>Set-up teen fiction set and reference</t>
  </si>
  <si>
    <t>Card</t>
  </si>
  <si>
    <t>Setup banner in park</t>
  </si>
  <si>
    <t>Setup banner in</t>
  </si>
  <si>
    <t>Set up staff questions and sorting into bins and carts</t>
  </si>
  <si>
    <t>A1166</t>
  </si>
  <si>
    <t>Set up new shelver and did paperwork</t>
  </si>
  <si>
    <t>A1165</t>
  </si>
  <si>
    <t>set up for teen program</t>
  </si>
  <si>
    <t>Wii</t>
  </si>
  <si>
    <t>A1163</t>
  </si>
  <si>
    <t>Set up assessment sheets Organize prioritize holds carts in workroom and train new shelver</t>
  </si>
  <si>
    <t>Set up assessment sheets Organize holds carts in and train new shelver</t>
  </si>
  <si>
    <t>prioritize workroom</t>
  </si>
  <si>
    <t>Set out and play food</t>
  </si>
  <si>
    <t>Duplos</t>
  </si>
  <si>
    <t>Sent in 3 Surf request related to PC prob. s and bldg. prob. s</t>
  </si>
  <si>
    <t>Sent in 3 Surf request to PC prob. s and prob. s</t>
  </si>
  <si>
    <t>related bldg.</t>
  </si>
  <si>
    <t>Self Ready and emailing correspondence</t>
  </si>
  <si>
    <t>Self and emailing</t>
  </si>
  <si>
    <t>Ready correspondence</t>
  </si>
  <si>
    <t>Self check Furlough Help patron find book</t>
  </si>
  <si>
    <t>A1158</t>
  </si>
  <si>
    <t>Security 20m</t>
  </si>
  <si>
    <t>20m</t>
  </si>
  <si>
    <t>Security</t>
  </si>
  <si>
    <t>Searching google for picture book images for summer reading -children s area wall display</t>
  </si>
  <si>
    <t>A1156</t>
  </si>
  <si>
    <t>A1155</t>
  </si>
  <si>
    <t>Searched for "black wet erase board" online to purchase for KIN to use as a "trivia board" @ desk 20M Missing pieces 10m prep nook for hold 5m put away knitwits stuff 5m</t>
  </si>
  <si>
    <t>for wet online to purchase for KIN to use as a @ desk Missing pieces 10m prep nook for hold 5m put away knitwits stuff 5m</t>
  </si>
  <si>
    <t>Searched "black erase board" "trivia board" 20M</t>
  </si>
  <si>
    <t>Search on Microfilm Callback Scheduling Maientance and planning and scheduling and processing Misc. Paperwork</t>
  </si>
  <si>
    <t>Search on Scheduling and planning and scheduling and processing Misc. Paperwork</t>
  </si>
  <si>
    <t>Microfilm Callback Maientance</t>
  </si>
  <si>
    <t>Search for patrons lost school book and placed holds</t>
  </si>
  <si>
    <t>A1152</t>
  </si>
  <si>
    <t>School prep 5m moving furniture 20m Moved furniture such as tables on public floor lucky day table and new books shelf 30m</t>
  </si>
  <si>
    <t>School prep 5m moving furniture 20m furniture such as tables on public floor lucky day and new books shelf 30m</t>
  </si>
  <si>
    <t>Moved table</t>
  </si>
  <si>
    <t>Scheduling upcoming visits</t>
  </si>
  <si>
    <t>A1143</t>
  </si>
  <si>
    <t>Scheduling staff mtg. s and updating on circulation manual with damaged items procedures</t>
  </si>
  <si>
    <t>Scheduling staff mtg. s and updating on circulation with damaged items procedures</t>
  </si>
  <si>
    <t>Scheduling s 3 Opening circulation desk</t>
  </si>
  <si>
    <t>A1146</t>
  </si>
  <si>
    <t>Scheduling s 2</t>
  </si>
  <si>
    <t>A48</t>
  </si>
  <si>
    <t>Scheduling PTO request 15m Assisted patron 15m Volunteers 15m</t>
  </si>
  <si>
    <t>A1140</t>
  </si>
  <si>
    <t>Scheduling Print shipping labels for outgoing Link + material</t>
  </si>
  <si>
    <t>A1149</t>
  </si>
  <si>
    <t>Scheduling Paperwork</t>
  </si>
  <si>
    <t>A1148</t>
  </si>
  <si>
    <t>Scheduling Link + problems review redirect items that were mislabeled and misdelivered E-book phone help Paperwork</t>
  </si>
  <si>
    <t>Scheduling Link + problems review items that were and E-book phone help Paperwork</t>
  </si>
  <si>
    <t>redirect mislabeled misdelivered</t>
  </si>
  <si>
    <t>Scheduling daily PTO request</t>
  </si>
  <si>
    <t>A1142</t>
  </si>
  <si>
    <t>Scheduling 20m prog. Minecraft 15m</t>
  </si>
  <si>
    <t>Scheduling 20m prog. 15m</t>
  </si>
  <si>
    <t>Minecraft</t>
  </si>
  <si>
    <t>A1144</t>
  </si>
  <si>
    <t>A1145</t>
  </si>
  <si>
    <t>A1139</t>
  </si>
  <si>
    <t>Schedules week</t>
  </si>
  <si>
    <t>A1138</t>
  </si>
  <si>
    <t>A1137</t>
  </si>
  <si>
    <t>Schedule training</t>
  </si>
  <si>
    <t>A1135</t>
  </si>
  <si>
    <t>Schedule review</t>
  </si>
  <si>
    <t>A1134</t>
  </si>
  <si>
    <t>Schedule and was on duty at Front Desk</t>
  </si>
  <si>
    <t>A1136</t>
  </si>
  <si>
    <t>A1130</t>
  </si>
  <si>
    <t>A1133</t>
  </si>
  <si>
    <t>A1132</t>
  </si>
  <si>
    <t>A1131</t>
  </si>
  <si>
    <t>Schedual Traing RFID</t>
  </si>
  <si>
    <t>Schedual RFID</t>
  </si>
  <si>
    <t>Traing</t>
  </si>
  <si>
    <t>Schedual and staff issues questions</t>
  </si>
  <si>
    <t>A1128</t>
  </si>
  <si>
    <t>Scenario Training s 4x s Monthly report writing 20m</t>
  </si>
  <si>
    <t>Scenario Training s s Monthly report writing 20m</t>
  </si>
  <si>
    <t>4x</t>
  </si>
  <si>
    <t>A1127</t>
  </si>
  <si>
    <t>A1126</t>
  </si>
  <si>
    <t>Scanning documents sweep count 3rd floor sweeps help volunteer do sweep count on lower level and EXP</t>
  </si>
  <si>
    <t>A1125</t>
  </si>
  <si>
    <t>Scanning documents and worked on paperwork</t>
  </si>
  <si>
    <t>A1124</t>
  </si>
  <si>
    <t>Scanning documents 4:25-5:15 Research</t>
  </si>
  <si>
    <t>A1123</t>
  </si>
  <si>
    <t>Scanning documents 4:25-5:15 Floor sweeps 2 Research</t>
  </si>
  <si>
    <t>A1122</t>
  </si>
  <si>
    <t>Sam Read and took a</t>
  </si>
  <si>
    <t>Read and took a</t>
  </si>
  <si>
    <t>Sam</t>
  </si>
  <si>
    <t>A1120</t>
  </si>
  <si>
    <t>A1119</t>
  </si>
  <si>
    <t>s x s 2 Checked in link+ returned 0m 40m</t>
  </si>
  <si>
    <t>A69</t>
  </si>
  <si>
    <t>s Twitter stats for outreach and Volunteer mgmt.</t>
  </si>
  <si>
    <t>A93</t>
  </si>
  <si>
    <t>s Twitter and Patrol</t>
  </si>
  <si>
    <t>A92</t>
  </si>
  <si>
    <t>s Sweep and Made props for story time</t>
  </si>
  <si>
    <t>s Sweep and Made for story time</t>
  </si>
  <si>
    <t>s sort and had a phone call</t>
  </si>
  <si>
    <t>A90</t>
  </si>
  <si>
    <t>s Scanning documents Timesheet Paperwork contact email ILL Link +</t>
  </si>
  <si>
    <t>A89</t>
  </si>
  <si>
    <t>s Scanning documents Evaluated efficiency analysis forms</t>
  </si>
  <si>
    <t>A70</t>
  </si>
  <si>
    <t>s s contact efficiency analysis form s</t>
  </si>
  <si>
    <t>A60</t>
  </si>
  <si>
    <t>s Roaming the floor</t>
  </si>
  <si>
    <t>A88</t>
  </si>
  <si>
    <t>s Printing making rounds on floors and researching in periodicals Sputnik</t>
  </si>
  <si>
    <t>s Printing making rounds on floors and in periodicals</t>
  </si>
  <si>
    <t>researching Sputnik</t>
  </si>
  <si>
    <t>s printing and had OTS Training</t>
  </si>
  <si>
    <t>A87</t>
  </si>
  <si>
    <t>s Phone call with shelver about new hire Contact printing books and light machine maintenance phone calls</t>
  </si>
  <si>
    <t>A86</t>
  </si>
  <si>
    <t>s Patron count sweep Update fast facts Scanning Documents Efficiency analysis logs</t>
  </si>
  <si>
    <t>A85</t>
  </si>
  <si>
    <t>s OTS Training Administration phone Reviewing CA fiction collection and selecting items for transfer</t>
  </si>
  <si>
    <t>s OTS Training phone CA fiction collection and items for transfer</t>
  </si>
  <si>
    <t>Administration Reviewing selecting</t>
  </si>
  <si>
    <t>s OTS on the spot ereader Reading old articles fallow-up on emails Contact texting schedule Preparing Wednesday s announcement and took Phone call</t>
  </si>
  <si>
    <t>s OTS on the spot ereader Reading old on emails Contact schedule Preparing s announcement and took Phone call</t>
  </si>
  <si>
    <t>articles fallow-up texting Wednesday</t>
  </si>
  <si>
    <t>s email prospective volunteers entered volunteer hrs. and did some paperwork</t>
  </si>
  <si>
    <t>s email volunteers entered volunteer hrs. and did some paperwork</t>
  </si>
  <si>
    <t>s Contact class prep Paperwork disciplinary documentation Evaluated efficiency forms</t>
  </si>
  <si>
    <t>A82</t>
  </si>
  <si>
    <t>s completing data for effiecncy analysis project and volunteer project</t>
  </si>
  <si>
    <t>s completing data for analysis project and volunteer project</t>
  </si>
  <si>
    <t>s bins repair barcode and mended items</t>
  </si>
  <si>
    <t>s bins repair and items</t>
  </si>
  <si>
    <t>barcode mended</t>
  </si>
  <si>
    <t>s and timesheet</t>
  </si>
  <si>
    <t>A79</t>
  </si>
  <si>
    <t>s and Stats</t>
  </si>
  <si>
    <t>A78</t>
  </si>
  <si>
    <t>s and had Petting zoo</t>
  </si>
  <si>
    <t>s and had</t>
  </si>
  <si>
    <t>Petting zoo</t>
  </si>
  <si>
    <t>s and callback Video take down reported on past months w circ. Staff Lock schedules for REF staff for circ. Staff and personally gave those passwords to all 10 approvers prepare sign shelver new hire paperwork</t>
  </si>
  <si>
    <t>s and callback Video take down on w circ. Staff Lock schedules for staff for circ. Staff and gave to all 10 prepare sign shelver new hire paperwork</t>
  </si>
  <si>
    <t>reported past months REF personally those passwords approvers</t>
  </si>
  <si>
    <t>s and a</t>
  </si>
  <si>
    <t>A76</t>
  </si>
  <si>
    <t>s 60m 15m</t>
  </si>
  <si>
    <t>s 15m</t>
  </si>
  <si>
    <t>60m</t>
  </si>
  <si>
    <t>A68</t>
  </si>
  <si>
    <t>s 5 Reference missing list Scanning documents</t>
  </si>
  <si>
    <t>A67</t>
  </si>
  <si>
    <t>s 5 Phone Timesheet Contact Obituary search</t>
  </si>
  <si>
    <t>A66</t>
  </si>
  <si>
    <t>s 5 Phone calls Maintenance planning scheduling processing picking up flyers from 211 contact Obituary search</t>
  </si>
  <si>
    <t>A65</t>
  </si>
  <si>
    <t>s 4</t>
  </si>
  <si>
    <t>A64</t>
  </si>
  <si>
    <t>s 30m Sorted flyers and bookmarks that had been previously displayed on the counter distributed some bookmarks and flyers throughout library also sorted flyers to be laminated and printed on counter 15m Set teen volunteer up w equipment for gaming worked w another teen volunteer to display artwork in teen area put books on poetry display Teen display children s displays ect... gave materials to decorate displays 25m 5m</t>
  </si>
  <si>
    <t>s 30m Sorted flyers and bookmarks that had been previously displayed on the distributed some bookmarks and flyers throughout library also sorted flyers to be and printed on 15m Set teen volunteer up w equipment for gaming worked w another teen volunteer to display artwork in teen area put books on poetry display Teen display children s displays ect... gave materials to decorate displays 25m 5m</t>
  </si>
  <si>
    <t>counter laminated counter</t>
  </si>
  <si>
    <t>s 3 Researched book for June</t>
  </si>
  <si>
    <t>s 3 book for</t>
  </si>
  <si>
    <t>Researched June</t>
  </si>
  <si>
    <t>s 3 contact email</t>
  </si>
  <si>
    <t>A61</t>
  </si>
  <si>
    <t>s 2nd floor patron count sweep Scanning documents Help staff with efficiency study</t>
  </si>
  <si>
    <t>A75</t>
  </si>
  <si>
    <t>s 2 @ 15m each organized work station 15m Databases: students k-12 40m</t>
  </si>
  <si>
    <t>s 2 @ 15m each organized work station 15m students 40m</t>
  </si>
  <si>
    <t>Databases: k-12</t>
  </si>
  <si>
    <t>Running schedules</t>
  </si>
  <si>
    <t>Running</t>
  </si>
  <si>
    <t>Run clear hold shelf</t>
  </si>
  <si>
    <t>clear hold shelf</t>
  </si>
  <si>
    <t>Run</t>
  </si>
  <si>
    <t>Rough sorting 92 items and pushing full carts to "ready to shelf" area</t>
  </si>
  <si>
    <t>Rough sorting items and full carts to to shelf" area</t>
  </si>
  <si>
    <t>92 pushing "ready</t>
  </si>
  <si>
    <t>Rough sorting 19 items and working w volunteers</t>
  </si>
  <si>
    <t>A1115</t>
  </si>
  <si>
    <t>Rough sorted book carts</t>
  </si>
  <si>
    <t>A1114</t>
  </si>
  <si>
    <t>Rough sort 30m fine sorted 21 items 4m and took a full bin to the delivery area 4m</t>
  </si>
  <si>
    <t>A1113</t>
  </si>
  <si>
    <t>A1110</t>
  </si>
  <si>
    <t>A1112</t>
  </si>
  <si>
    <t>A1111</t>
  </si>
  <si>
    <t>Room set up for movie work with custodian</t>
  </si>
  <si>
    <t>Room set up for movie work with</t>
  </si>
  <si>
    <t>Room reservation cancellations in person</t>
  </si>
  <si>
    <t>Room reservation in</t>
  </si>
  <si>
    <t>cancellations person</t>
  </si>
  <si>
    <t>Room request reservation maintenance system 7 pending request denied.</t>
  </si>
  <si>
    <t>Room request reservation maintenance system request</t>
  </si>
  <si>
    <t>7 pending denied.</t>
  </si>
  <si>
    <t>A9</t>
  </si>
  <si>
    <t>Rolling carts in order</t>
  </si>
  <si>
    <t>Rolling</t>
  </si>
  <si>
    <t>A1105</t>
  </si>
  <si>
    <t>A1104</t>
  </si>
  <si>
    <t>Roaming reference</t>
  </si>
  <si>
    <t>A1103</t>
  </si>
  <si>
    <t>Roaming crowd 16m students 0m Checked out textbooks and spoke with patron on phone about one-on-one tech. apts. 2m</t>
  </si>
  <si>
    <t>Roaming crowd 16m students 0m Checked out and spoke with patron on phone about one-on-one tech. 2m</t>
  </si>
  <si>
    <t>textbooks apts.</t>
  </si>
  <si>
    <t>Roam the floor</t>
  </si>
  <si>
    <t>A1101</t>
  </si>
  <si>
    <t>Roam Push chairs in pick-up litter and stray books and cleaned comp. labs 30m and filling in Efficiency Analysis study forms w data 5m</t>
  </si>
  <si>
    <t>A1099</t>
  </si>
  <si>
    <t>Roam Push chairs in pick-up litter and stray books and cleaned comp. labs 30m and filling in Efficiency Analysis study forms w data 30m</t>
  </si>
  <si>
    <t>A1098</t>
  </si>
  <si>
    <t>Roam Push chairs in pick-up litter and stray books and cleaned comp. labs</t>
  </si>
  <si>
    <t>A1097</t>
  </si>
  <si>
    <t>Roam customer service</t>
  </si>
  <si>
    <t>A1096</t>
  </si>
  <si>
    <t>Roam Crowd control</t>
  </si>
  <si>
    <t>A1100</t>
  </si>
  <si>
    <t>A1095</t>
  </si>
  <si>
    <t>A1094</t>
  </si>
  <si>
    <t>RFID Training</t>
  </si>
  <si>
    <t>A1093</t>
  </si>
  <si>
    <t>A1092</t>
  </si>
  <si>
    <t>RFID tagging 5m and sorting on carts 15m</t>
  </si>
  <si>
    <t>A1091</t>
  </si>
  <si>
    <t>A1088</t>
  </si>
  <si>
    <t>RFID Code and was on the floor</t>
  </si>
  <si>
    <t>RFID and was on the floor</t>
  </si>
  <si>
    <t>Code</t>
  </si>
  <si>
    <t>RFID 10m Cleaning 20m</t>
  </si>
  <si>
    <t>A1089</t>
  </si>
  <si>
    <t>Review results of sierra test with Sue and took a</t>
  </si>
  <si>
    <t>Review of with and took a</t>
  </si>
  <si>
    <t>results sierra test Sue</t>
  </si>
  <si>
    <t>Review plan support w Kati 0m and had a visitation from a 24 yr. old and talked 5m</t>
  </si>
  <si>
    <t>Review plan support w 0m and had a from a 24 yr. old and talked 5m</t>
  </si>
  <si>
    <t>Kati visitation</t>
  </si>
  <si>
    <t>Review 5m and roamed the floor 30m</t>
  </si>
  <si>
    <t>A1084</t>
  </si>
  <si>
    <t>Review 2 week calendar planning and sweep and processed 10 mag.</t>
  </si>
  <si>
    <t>A1085</t>
  </si>
  <si>
    <t>Returned mail and mailed library card</t>
  </si>
  <si>
    <t>A1083</t>
  </si>
  <si>
    <t>A1082</t>
  </si>
  <si>
    <t>Restock supplies of book marks bus schedules placed an order Door count Opening Count unpack shipment and retrieve cart from downstairs Contact messages Opening count on 1st floor Printing books and light machine maintenance Timesheet entry</t>
  </si>
  <si>
    <t>Restock supplies of book bus schedules placed an order Door count Opening Count and cart from Contact messages Opening count on 1st floor Printing books and light machine maintenance Timesheet entry</t>
  </si>
  <si>
    <t>marks unpack shipment retrieve downstairs</t>
  </si>
  <si>
    <t>Rested Metting rm. Clock and running fixing scheduals</t>
  </si>
  <si>
    <t>rm. Clock and fixing</t>
  </si>
  <si>
    <t>Rested Metting running scheduals</t>
  </si>
  <si>
    <t>Resolving patron issue re: damaged book</t>
  </si>
  <si>
    <t>patron issue re: damaged book</t>
  </si>
  <si>
    <t>Resolving</t>
  </si>
  <si>
    <t>Resolved museum pass issue with patron</t>
  </si>
  <si>
    <t>pass issue with patron</t>
  </si>
  <si>
    <t>Resolved museum</t>
  </si>
  <si>
    <t>Request Display books staff picks placecards &amp; display</t>
  </si>
  <si>
    <t>Request Display books staff picks &amp; display</t>
  </si>
  <si>
    <t>Replenish teen lounge displays and revised weekly volunteer schedule</t>
  </si>
  <si>
    <t>teen displays and weekly volunteer schedule</t>
  </si>
  <si>
    <t>Replenish lounge revised</t>
  </si>
  <si>
    <t>Replacing full carts at check-in station w empty ones</t>
  </si>
  <si>
    <t>full carts at check-in station w</t>
  </si>
  <si>
    <t>Replacing empty ones</t>
  </si>
  <si>
    <t>Replace toner cartridge</t>
  </si>
  <si>
    <t>A1074</t>
  </si>
  <si>
    <t>Replace batteries in video game units for teen prog. 10m Roam floor reference 0m</t>
  </si>
  <si>
    <t>Replace in video for teen prog. 10m Roam floor reference 0m</t>
  </si>
  <si>
    <t>batteries game units</t>
  </si>
  <si>
    <t>Renew Center High School e-cards and also talked to a patron about behavior loud phone causing dispute</t>
  </si>
  <si>
    <t>School and also talked to a patron about behavior loud phone</t>
  </si>
  <si>
    <t>Renew Center High e-cards causing dispute</t>
  </si>
  <si>
    <t>Removing new stickers</t>
  </si>
  <si>
    <t>A1070</t>
  </si>
  <si>
    <t>A1069</t>
  </si>
  <si>
    <t>Remove old newspapers and phone call for patron</t>
  </si>
  <si>
    <t>A1068</t>
  </si>
  <si>
    <t>Remove "New" stickers</t>
  </si>
  <si>
    <t>A1067</t>
  </si>
  <si>
    <t>Refresh free newspaper rack in lobby</t>
  </si>
  <si>
    <t>free newspaper in lobby</t>
  </si>
  <si>
    <t>Refresh rack</t>
  </si>
  <si>
    <t>Refilling printers with paper print mgmt. staff receipt printer</t>
  </si>
  <si>
    <t>printers with paper print mgmt. staff receipt printer</t>
  </si>
  <si>
    <t>Refilling</t>
  </si>
  <si>
    <t>Refill print station print notices</t>
  </si>
  <si>
    <t>print station print</t>
  </si>
  <si>
    <t>Refill notices</t>
  </si>
  <si>
    <t>Reference questions on floor 15m and fixed floor directional sticker 10m</t>
  </si>
  <si>
    <t>Reference questions on floor 15m and fixed floor sticker 10m</t>
  </si>
  <si>
    <t>Reference question w patron</t>
  </si>
  <si>
    <t>A1062</t>
  </si>
  <si>
    <t>A1061</t>
  </si>
  <si>
    <t>Reference in Children s Helped patron Print log on to computers create Facebook photo album and DVD s CD s. Helped girl with her research project using kids search</t>
  </si>
  <si>
    <t>A1060</t>
  </si>
  <si>
    <t>Reference 10m Surf ticket due to toilet overflow in public men s restroom Checked on surf ticket status for air conditioning system- opened doors and turned on fans in building and meeting room 15m Approval and print out 15m</t>
  </si>
  <si>
    <t>Reference 10m Surf ticket due to toilet in public men s restroom Checked on surf ticket status for opened and turned on in building and meeting room 15m and print out 15m</t>
  </si>
  <si>
    <t>overflow air conditioning system- doors fans Approval</t>
  </si>
  <si>
    <t>A1</t>
  </si>
  <si>
    <t>A1058</t>
  </si>
  <si>
    <t>A1057</t>
  </si>
  <si>
    <t>A1055</t>
  </si>
  <si>
    <t>A1056</t>
  </si>
  <si>
    <t>Redoing schedules 5m checked programing card in Sierra renewed ect. As necessary 15m</t>
  </si>
  <si>
    <t>schedules 5m checked programing card in Sierra renewed ect. 15m</t>
  </si>
  <si>
    <t>Redoing As necessary</t>
  </si>
  <si>
    <t>Re-do schedules and distribute 15m Send mail-reg: patron send missing part to NNT work on form 0m</t>
  </si>
  <si>
    <t>schedules and distribute 15m patron send missing to work on form 0m</t>
  </si>
  <si>
    <t>Re-do Send mail-reg: part NNT</t>
  </si>
  <si>
    <t>Re-did schedules 12.5m and Called Rancho Cordova branch re: blind date w a book 10m</t>
  </si>
  <si>
    <t>Re-did schedules 12.5m and Called branch re: date w a book 10m</t>
  </si>
  <si>
    <t>Rancho Cordova blind</t>
  </si>
  <si>
    <t>Recording newspapers updating records</t>
  </si>
  <si>
    <t>newspapers updating records</t>
  </si>
  <si>
    <t>Recording</t>
  </si>
  <si>
    <t>Receive stack donations 10m and sorting carts 10m</t>
  </si>
  <si>
    <t>donations 10m and sorting carts 10m</t>
  </si>
  <si>
    <t>Receive stack</t>
  </si>
  <si>
    <t>Reading paperwork</t>
  </si>
  <si>
    <t>A1049</t>
  </si>
  <si>
    <t>A1048</t>
  </si>
  <si>
    <t>Reading EA instructions putting out efficency study signs and greeting patrons answering questions</t>
  </si>
  <si>
    <t>A1047</t>
  </si>
  <si>
    <t>Reading B&amp;T forecast took and resend complete priority</t>
  </si>
  <si>
    <t>Reading took and complete priority</t>
  </si>
  <si>
    <t>B&amp;T forecast resend</t>
  </si>
  <si>
    <t>read efficiencies paperwork 15 explained self check to volunteer 10m</t>
  </si>
  <si>
    <t>A1045</t>
  </si>
  <si>
    <t>Read "New librarians institute hand book" get supplies and walk to 2nd floor s Adam picked up buss pass had phone call Learning how to fill out assessment Logs reviewing desk logs procedures and obtain research</t>
  </si>
  <si>
    <t>Read "New librarians get supplies and walk to 2nd floor s picked up pass had phone call Learning how to fill out assessment desk logs procedures and research</t>
  </si>
  <si>
    <t>institute hand book" Adam buss Logs reviewing obtain</t>
  </si>
  <si>
    <t>A1043</t>
  </si>
  <si>
    <t>A1042</t>
  </si>
  <si>
    <t>Question about iTunes</t>
  </si>
  <si>
    <t>about</t>
  </si>
  <si>
    <t>Question iTunes</t>
  </si>
  <si>
    <t>Putting out fires</t>
  </si>
  <si>
    <t>A1040</t>
  </si>
  <si>
    <t>Putting carts in order</t>
  </si>
  <si>
    <t>A1039</t>
  </si>
  <si>
    <t>Put up posters 0m Document for resetting date time on phones created and added to s: King Kin technology 15m and took a 15m</t>
  </si>
  <si>
    <t>Put up posters 0m for date time on phones created and added to King 15m and took a 15m</t>
  </si>
  <si>
    <t>Document resetting s: Kin technology</t>
  </si>
  <si>
    <t>Put out new Luck Day 10m Form 5m</t>
  </si>
  <si>
    <t>Put out new Day 10m Form 5m</t>
  </si>
  <si>
    <t>Luck</t>
  </si>
  <si>
    <t>Put out Put out directions. Talked to staff members about setting the iPads in</t>
  </si>
  <si>
    <t>iPads. guided access.</t>
  </si>
  <si>
    <t>Put out "new" books</t>
  </si>
  <si>
    <t>Put out books</t>
  </si>
  <si>
    <t>"new"</t>
  </si>
  <si>
    <t>Put in an order purchase request 10m worked on sat schedule-made changes 15m Checked counts and printing for display 0m Floated on floor 15m</t>
  </si>
  <si>
    <t>Put in an order purchase request 10m worked on changes 15m Checked counts and printing for display 0m on floor 15m</t>
  </si>
  <si>
    <t>sat schedule-made Floated</t>
  </si>
  <si>
    <t>Put book cart in order oversize truck</t>
  </si>
  <si>
    <t>Put book cart in order oversize</t>
  </si>
  <si>
    <t>Put away the other supplies in</t>
  </si>
  <si>
    <t>proper locations</t>
  </si>
  <si>
    <t>Put away program and send it back</t>
  </si>
  <si>
    <t>Put away food</t>
  </si>
  <si>
    <t>Put away misc. cart behind desk and turned in emergency contact sheet 5m Marked damaged item 5m</t>
  </si>
  <si>
    <t>Put away cart behind desk and turned in emergency contact sheet 5m damaged item 5m</t>
  </si>
  <si>
    <t>misc. Marked</t>
  </si>
  <si>
    <t>Put away chess boxes 0m Checking w teen volunteer gaming prog. Putting away equipment cleanup and planned for next week 15m</t>
  </si>
  <si>
    <t>A1028</t>
  </si>
  <si>
    <t>Put away candy</t>
  </si>
  <si>
    <t>Push chairs in pick-up litter and stray books and cleaned comp. labs</t>
  </si>
  <si>
    <t>A1026</t>
  </si>
  <si>
    <t>A1025</t>
  </si>
  <si>
    <t>Purch refr. For teen program and adult book club including travel time back to ISL</t>
  </si>
  <si>
    <t>A1024</t>
  </si>
  <si>
    <t>Purch refr. For teen prog. And adult book club including travel time back to ISL</t>
  </si>
  <si>
    <t>Purch refr. For teen prog. adult book club including travel time back to ISL</t>
  </si>
  <si>
    <t>And</t>
  </si>
  <si>
    <t>A1023</t>
  </si>
  <si>
    <t>Pulling shelving</t>
  </si>
  <si>
    <t>A1022</t>
  </si>
  <si>
    <t>Pulling Clear holds 32 items Zoning children s area It Consult</t>
  </si>
  <si>
    <t>Pulling Clear holds items Zoning children s area Consult</t>
  </si>
  <si>
    <t>32 It</t>
  </si>
  <si>
    <t>Pulled expired holds-40items 15m Several meetings one-on-one w staff Denise and Joanne ect.. 30m and rough sorted four items 5m</t>
  </si>
  <si>
    <t>Pulled expired 15m Several meetings one-on-one w staff Denise and Joanne ect.. 30m and rough sorted four items 5m</t>
  </si>
  <si>
    <t>holds-40items</t>
  </si>
  <si>
    <t>Pulled check-in expired holds 40 items 0m Taking two bins w outgoing items to delivery area and removing "New" labels using Goo Gone five books total 6m</t>
  </si>
  <si>
    <t>Pulled check-in expired holds 40 items 0m two bins w outgoing items to delivery area and removing "New" labels using books total 6m</t>
  </si>
  <si>
    <t>Taking Goo Gone five</t>
  </si>
  <si>
    <t>Pull weeds and order more artist books answered phone calls from FAC</t>
  </si>
  <si>
    <t>A1018</t>
  </si>
  <si>
    <t>A1017</t>
  </si>
  <si>
    <t>Pull old "New"</t>
  </si>
  <si>
    <t>Adult-Fiction</t>
  </si>
  <si>
    <t>Pull Link+ picklist</t>
  </si>
  <si>
    <t>A1015</t>
  </si>
  <si>
    <t>A1014</t>
  </si>
  <si>
    <t>Publicity on FAI holds 10m and Put out New Lucky Day 10m</t>
  </si>
  <si>
    <t>A1013</t>
  </si>
  <si>
    <t>Publicity flyer 15m and Pack Pick List 15m</t>
  </si>
  <si>
    <t>Publicity flyer 15m and Pick List 15m</t>
  </si>
  <si>
    <t>Pack</t>
  </si>
  <si>
    <t>A1009</t>
  </si>
  <si>
    <t>PTO Staff</t>
  </si>
  <si>
    <t>A1011</t>
  </si>
  <si>
    <t>PTO Request</t>
  </si>
  <si>
    <t>A1007</t>
  </si>
  <si>
    <t>A1008</t>
  </si>
  <si>
    <t>PTO Customer activity log</t>
  </si>
  <si>
    <t>A1010</t>
  </si>
  <si>
    <t>A1006</t>
  </si>
  <si>
    <t>A1005</t>
  </si>
  <si>
    <t>A1004</t>
  </si>
  <si>
    <t>Project 2 meeting phone calls contact email Link + library s and assisted security</t>
  </si>
  <si>
    <t>A1003</t>
  </si>
  <si>
    <t>Program: with</t>
  </si>
  <si>
    <t>Storytelling Kirk Waller</t>
  </si>
  <si>
    <t>Program: Time find more artist books</t>
  </si>
  <si>
    <t>Music Circle Attendees: 81
Weed</t>
  </si>
  <si>
    <t>A1000</t>
  </si>
  <si>
    <t>Program ends attendees: 29
Help pack</t>
  </si>
  <si>
    <t>A998</t>
  </si>
  <si>
    <t>A997</t>
  </si>
  <si>
    <t>Processing incoming new teen books -volunteer coordination</t>
  </si>
  <si>
    <t>Processing new teen books coordination</t>
  </si>
  <si>
    <t>incoming -volunteer</t>
  </si>
  <si>
    <t>Processing 14 RFID 5m Zone-straightening weeding fiction 30m Desk delinquency issue 20m</t>
  </si>
  <si>
    <t>Processing 14 RFID 5m weeding fiction 30m Desk issue 20m</t>
  </si>
  <si>
    <t>Zone-straightening delinquency</t>
  </si>
  <si>
    <t>Processed P.O. for H W zone cleaned toys set-up assessment sheets for the rest of the week for friends book store</t>
  </si>
  <si>
    <t>Processed for H W zone cleaned toys set-up assessment sheets for the rest of the week for friends book</t>
  </si>
  <si>
    <t>P.O. store</t>
  </si>
  <si>
    <t>Processed newspapers and cleared lobby w Ray and Tina 0m Set-up for knitwits programm-tables chairs and refreshments 30m completed yesterdays LEA sheet 6m and reset time on phones 9m</t>
  </si>
  <si>
    <t>Processed newspapers and cleared lobby w Ray and Tina 0m Set-up for knitwits chairs and 30m completed yesterdays LEA sheet 6m and time on phones 9m</t>
  </si>
  <si>
    <t>programm-tables refreshments reset</t>
  </si>
  <si>
    <t>Processed new magazines and took a</t>
  </si>
  <si>
    <t>A47</t>
  </si>
  <si>
    <t>A992</t>
  </si>
  <si>
    <t>Process library mail card apps from outreach event</t>
  </si>
  <si>
    <t>Process library mail card from outreach event</t>
  </si>
  <si>
    <t>Process in New Adult books 20m Mail 15m and gathered logs 5m explained form to volunteer 3m straightened desk 7m and called driver to make sure she had correct parking info. volunteer had not picked up map for parking garage to carpool 5m</t>
  </si>
  <si>
    <t>Process in New Adult books 20m Mail 15m and gathered logs 5m explained form to volunteer 3m straightened desk 7m and called to make she had parking info. volunteer had not picked up for parking to carpool 5m</t>
  </si>
  <si>
    <t>driver sure correct map garage</t>
  </si>
  <si>
    <t>Procedures</t>
  </si>
  <si>
    <t>Priority Sorting</t>
  </si>
  <si>
    <t>A988</t>
  </si>
  <si>
    <t>Priority phone call for book materials couldn t locate one</t>
  </si>
  <si>
    <t>Priority phone call for book materials one</t>
  </si>
  <si>
    <t>couldn t locate</t>
  </si>
  <si>
    <t>Priority phone call 5m find and add Caldecott sticker 5m and replaced display books 5m</t>
  </si>
  <si>
    <t>Priority phone call 5m find and add Caldecott sticker 5m and display books 5m</t>
  </si>
  <si>
    <t>Priority holds and timesheets</t>
  </si>
  <si>
    <t>A984</t>
  </si>
  <si>
    <t>Priority holds</t>
  </si>
  <si>
    <t>A983</t>
  </si>
  <si>
    <t>Priority hold and took a</t>
  </si>
  <si>
    <t>A982</t>
  </si>
  <si>
    <t>A981</t>
  </si>
  <si>
    <t>A980</t>
  </si>
  <si>
    <t>A979</t>
  </si>
  <si>
    <t>Priority Encore performed a patron count Sweep and took a</t>
  </si>
  <si>
    <t>Priority performed a patron count Sweep and took a</t>
  </si>
  <si>
    <t>Encore</t>
  </si>
  <si>
    <t>Priority delete items send CSD shelf read</t>
  </si>
  <si>
    <t>A977</t>
  </si>
  <si>
    <t>Priority check 4m priority 5m From 11:30-1:30pm duration a series of task such as Supervising Counselling planning putting out fires 30m and talked with OJO-Surveillance camera 5m</t>
  </si>
  <si>
    <t>Priority check 4m priority 5m From 11:30-1:30pm duration a series of task such as Supervising Counselling planning putting out fires 30m and talked with camera 5m</t>
  </si>
  <si>
    <t>OJO-Surveillance</t>
  </si>
  <si>
    <t>A975</t>
  </si>
  <si>
    <t>Priority and took a</t>
  </si>
  <si>
    <t>A987</t>
  </si>
  <si>
    <t>Printing schedules</t>
  </si>
  <si>
    <t>A974</t>
  </si>
  <si>
    <t>A973</t>
  </si>
  <si>
    <t>A972</t>
  </si>
  <si>
    <t>Printing labels for outgoing bins and 2 requested Link+ items were not available so I cancelled holds on them</t>
  </si>
  <si>
    <t>A971</t>
  </si>
  <si>
    <t>Printer paper for AMHS</t>
  </si>
  <si>
    <t>paper for</t>
  </si>
  <si>
    <t>Printer AMHS</t>
  </si>
  <si>
    <t>Printed and explained shelver paperwork</t>
  </si>
  <si>
    <t>A969</t>
  </si>
  <si>
    <t>Print routing slips</t>
  </si>
  <si>
    <t>Print slips</t>
  </si>
  <si>
    <t>Print out material for new bulletin board in teen area 15m and reading about circulation change FAQ s 15m</t>
  </si>
  <si>
    <t>Print out material for new bulletin board in teen area 15m and reading about circulation change s 15m</t>
  </si>
  <si>
    <t>FAQ</t>
  </si>
  <si>
    <t>Print mgmt. 30m and disaster training 30m</t>
  </si>
  <si>
    <t>A966</t>
  </si>
  <si>
    <t>A965</t>
  </si>
  <si>
    <t>A963</t>
  </si>
  <si>
    <t>A964</t>
  </si>
  <si>
    <t>Prepped and scheduled FB post for next week Paperwork Notes Wrapped up Take down display</t>
  </si>
  <si>
    <t>and scheduled post for next week Paperwork Notes up Take down display</t>
  </si>
  <si>
    <t>Prepped FB Wrapped</t>
  </si>
  <si>
    <t>Preparing posters for children s area Updated tax form booklet info. On Telis form finished LEA forms from previously and meeting to discuss patron counts.</t>
  </si>
  <si>
    <t>Preparing posters for children s area Updated tax form info. On Telis form finished LEA forms from previously and meeting to discuss patron</t>
  </si>
  <si>
    <t>booklet counts.</t>
  </si>
  <si>
    <t>Preparing for Chris s party Chris s retirement party Chris Davis retirement party</t>
  </si>
  <si>
    <t>A960</t>
  </si>
  <si>
    <t>Prepare staples order</t>
  </si>
  <si>
    <t>A959</t>
  </si>
  <si>
    <t>Prepare for efficiency analysis study</t>
  </si>
  <si>
    <t>A958</t>
  </si>
  <si>
    <t>Prepare daily schedule help HARP setup</t>
  </si>
  <si>
    <t>Prepare daily schedule help setup</t>
  </si>
  <si>
    <t>HARP</t>
  </si>
  <si>
    <t>Prep. Assessments log</t>
  </si>
  <si>
    <t>Prep. Assessments</t>
  </si>
  <si>
    <t>Prep volunteer regarding sweeps for assessment s print management and sorting</t>
  </si>
  <si>
    <t>A955</t>
  </si>
  <si>
    <t>A954</t>
  </si>
  <si>
    <t>Prep rm. Set-up for Fri. mtg.</t>
  </si>
  <si>
    <t>Prep rm. Set-up for mtg.</t>
  </si>
  <si>
    <t>Fri.</t>
  </si>
  <si>
    <t>Prep for Fri mtg. Collection titles for library book groups for Goodreads post self check and took s</t>
  </si>
  <si>
    <t>Prep for mtg. Collection for library book for post self check and took s</t>
  </si>
  <si>
    <t>Fri titles groups Goodreads</t>
  </si>
  <si>
    <t>Posting signage assisted three patrons -1 print help 1 PC sign on 1 teen reading suggestion 15m Organized tech. class materials 10m prep for 1-on-1 apt. @ 2p 5m Volunteer 2m Changed printer paper 1m</t>
  </si>
  <si>
    <t>signage assisted three patrons print help 1 PC sign on 1 teen reading suggestion 15m Organized tech. class materials 10m prep for 1-on-1 apt. @ 5m Volunteer 2m Changed printer paper 1m</t>
  </si>
  <si>
    <t>Posting -1 2p</t>
  </si>
  <si>
    <t>Post</t>
  </si>
  <si>
    <t>in comp. for</t>
  </si>
  <si>
    <t>Plug moblie USB adaptor</t>
  </si>
  <si>
    <t>Planning staff mtg. 20m Phone call for Kara re: security system 5m and teen volunteer evaluations 5m</t>
  </si>
  <si>
    <t>Planning staff mtg. 20m Phone call for re: security system 5m and teen volunteer evaluations 5m</t>
  </si>
  <si>
    <t>Kara</t>
  </si>
  <si>
    <t>Planning and developing adult book display for May</t>
  </si>
  <si>
    <t>Planning and adult book display for May</t>
  </si>
  <si>
    <t>Plan for tomorrow</t>
  </si>
  <si>
    <t>Plan</t>
  </si>
  <si>
    <t>Placed staples order and CSD forms order helped on service desk and worked on asstment paperwork</t>
  </si>
  <si>
    <t>A945</t>
  </si>
  <si>
    <t>Placed a staples order and CSD forms order</t>
  </si>
  <si>
    <t>A944</t>
  </si>
  <si>
    <t>Place hold</t>
  </si>
  <si>
    <t>A943</t>
  </si>
  <si>
    <t>Place 21 books into bins 5m Rough sorted 15m</t>
  </si>
  <si>
    <t>A942</t>
  </si>
  <si>
    <t>Picklist issue and placed holds</t>
  </si>
  <si>
    <t>A941</t>
  </si>
  <si>
    <t>Picklist 23 items</t>
  </si>
  <si>
    <t>Picklist items</t>
  </si>
  <si>
    <t>A940</t>
  </si>
  <si>
    <t>Picklist 1shelf 30items</t>
  </si>
  <si>
    <t>1shelf 30items</t>
  </si>
  <si>
    <t>A939</t>
  </si>
  <si>
    <t>A938</t>
  </si>
  <si>
    <t>Phone-3 calls and performed shelf check</t>
  </si>
  <si>
    <t>calls and performed shelf check</t>
  </si>
  <si>
    <t>Phone-3</t>
  </si>
  <si>
    <t>Phone with and HR</t>
  </si>
  <si>
    <t>Phone s 3 Maintenance planning scheduling processing Efficiency study log forms Administrative Talked with patron on phone performance review contact email</t>
  </si>
  <si>
    <t>Phone s 3 Maintenance planning scheduling processing Efficiency study log forms Talked with patron on phone performance review contact email</t>
  </si>
  <si>
    <t>Administrative</t>
  </si>
  <si>
    <t>Phone newspapers 15m Copied laptop agreements 5m Display wall in children s area -removing old staples measuring and cutting background paper and stapling paper to wall 20m</t>
  </si>
  <si>
    <t>Phone newspapers 15m laptop 5m Display wall in children s area -removing old staples measuring and cutting background paper and stapling paper to wall 20m</t>
  </si>
  <si>
    <t>Copied agreements</t>
  </si>
  <si>
    <t>Phone message contact Business Training Process newspapers Prepare demo for website d l demo Website training on yahoo for finance Training Update and post daily schedule Turn on EBM book machine get it set up and warming up maintenance planning scheduling processing Training CSD staff on efficiency analysis study phone calls invoicing Phone messages Returned calls Circulation desk scheduling Pick up bus pass and bus website demo contact email Link + ILL</t>
  </si>
  <si>
    <t>Phone message contact Business Training Process newspapers Prepare demo for website d l demo Website training on yahoo for finance Training Update and post daily schedule Turn on book machine get it set up and up maintenance planning scheduling processing Training CSD staff on efficiency analysis study phone calls Phone messages Returned calls desk scheduling Pick up bus pass and bus website demo contact email Link + ILL</t>
  </si>
  <si>
    <t>EBM warming invoicing Circulation</t>
  </si>
  <si>
    <t>Phone Job coach sign-up 10m and changed printer cartridge 10m and display 25m</t>
  </si>
  <si>
    <t>Phone Job coach 10m and changed printer cartridge 10m and display 25m</t>
  </si>
  <si>
    <t>sign-up</t>
  </si>
  <si>
    <t>Phone Invoicing Call back Contact Dealt with patron disciplinary issue Phone calls</t>
  </si>
  <si>
    <t>A46</t>
  </si>
  <si>
    <t>Phone FIN</t>
  </si>
  <si>
    <t>FIN</t>
  </si>
  <si>
    <t>Phone Door count s 3 3rd floor patron count sweep s performance review Efficiency Evaluation form</t>
  </si>
  <si>
    <t>A935</t>
  </si>
  <si>
    <t>Phone convo. w BRS</t>
  </si>
  <si>
    <t>A929</t>
  </si>
  <si>
    <t>Phone Consult</t>
  </si>
  <si>
    <t>A928</t>
  </si>
  <si>
    <t>A927</t>
  </si>
  <si>
    <t>Phone Check request</t>
  </si>
  <si>
    <t>A934</t>
  </si>
  <si>
    <t>Phone calls Transfer books s 3 Time sheets with interpretations Obituary search approving timesheets</t>
  </si>
  <si>
    <t>A926</t>
  </si>
  <si>
    <t>phone calls 10m count explained by Sup 15m print labels explained to volunteers including self check 15m</t>
  </si>
  <si>
    <t>A925</t>
  </si>
  <si>
    <t>Phone call-priority hold 5m and updated fridge schedule 10m</t>
  </si>
  <si>
    <t>Phone hold 5m and updated schedule 10m</t>
  </si>
  <si>
    <t>call-priority fridge</t>
  </si>
  <si>
    <t>Phone call with SPL staff and took</t>
  </si>
  <si>
    <t>A922</t>
  </si>
  <si>
    <t>Phone call w CHS</t>
  </si>
  <si>
    <t>A921</t>
  </si>
  <si>
    <t>A920</t>
  </si>
  <si>
    <t>Phone call Staff comunication</t>
  </si>
  <si>
    <t>Phone call Staff</t>
  </si>
  <si>
    <t>Phone call room planning talked with Lois at Branch</t>
  </si>
  <si>
    <t>Regarding</t>
  </si>
  <si>
    <t>Phone call Noon time program announcement Maintenance planning schedule processing and Tour group of 120 students and 30 adults</t>
  </si>
  <si>
    <t>Phone call time program announcement Maintenance planning schedule processing and Tour group of 120 students and 30 adults</t>
  </si>
  <si>
    <t>Noon</t>
  </si>
  <si>
    <t>A915</t>
  </si>
  <si>
    <t>A916</t>
  </si>
  <si>
    <t>A917</t>
  </si>
  <si>
    <t>Phone and Priority</t>
  </si>
  <si>
    <t>A933</t>
  </si>
  <si>
    <t>A914</t>
  </si>
  <si>
    <t>A911</t>
  </si>
  <si>
    <t>Transaction</t>
  </si>
  <si>
    <t>Petty cash signing Logging 30m Reviewed and signed off on petty cash log 10m Schedules 10m</t>
  </si>
  <si>
    <t>Petty cash 30m and signed off on petty cash log 10m Schedules 10m</t>
  </si>
  <si>
    <t>signing Logging Reviewed</t>
  </si>
  <si>
    <t>Petty cash for patron</t>
  </si>
  <si>
    <t>A907</t>
  </si>
  <si>
    <t>Petty cash Custodian RFID</t>
  </si>
  <si>
    <t>Petty cash RFID</t>
  </si>
  <si>
    <t>Custodian</t>
  </si>
  <si>
    <t>A906</t>
  </si>
  <si>
    <t>Periodical newspaper Move tax forms phone Phone msg. Schedule PTO Setting up efficiency analysis form listen to FDLP webinar Correcting log from previous day preparing local document for cataloging</t>
  </si>
  <si>
    <t>newspaper Move tax forms phone Phone msg. Schedule PTO up efficiency analysis form to FDLP webinar log from previous day preparing local document for cataloging</t>
  </si>
  <si>
    <t>Periodical Setting listen Correcting</t>
  </si>
  <si>
    <t>Performance review s Sup Mtg. prep s 3 and on call timesheet update and approval documenting prob. With volunteer- book a genealogist contact email reference questions OTS quiz efficiency evaluation form</t>
  </si>
  <si>
    <t>Performance review s Sup Mtg. prep s 3 and on call timesheet update and approval prob. book a contact email reference questions OTS quiz efficiency evaluation form</t>
  </si>
  <si>
    <t>documenting With volunteer- genealogist</t>
  </si>
  <si>
    <t>Performance Review s s Efficiency analysis logs phone</t>
  </si>
  <si>
    <t>A902</t>
  </si>
  <si>
    <t>Performance Review s first 10 minutes on circulation desk filling out efficiency analysis forms Printing books and light machine maintenance floor sweeps Class prep Paperwork</t>
  </si>
  <si>
    <t>A903</t>
  </si>
  <si>
    <t>A901</t>
  </si>
  <si>
    <t>A900</t>
  </si>
  <si>
    <t>Perf. reviews Class Prep and scanned documents</t>
  </si>
  <si>
    <t>A899</t>
  </si>
  <si>
    <t>PC Listed activates on sheets 0m Cleaned all accepted and inactive short and long term volunteers to archived- quit or Archived - never started RE: saving SPL money- cathy Rosthuaite emailed requesting this task 30m Patron count sweep 30m</t>
  </si>
  <si>
    <t>PC on sheets 0m Cleaned all and short and long term volunteers to or saving SPL emailed this task 30m Patron count sweep 30m</t>
  </si>
  <si>
    <t>Listed activates accepted inactive archived- quit Archived - never started RE: money- cathy Rosthuaite requesting</t>
  </si>
  <si>
    <t>PC holds for patron link+ Patron count Sweep and called district 8 neighborhood assoc. left msg. introducing myself and took a</t>
  </si>
  <si>
    <t>PC holds for patron link+ Patron count Sweep and called district 8 left msg. myself and took a</t>
  </si>
  <si>
    <t>neighborhood assoc. introducing</t>
  </si>
  <si>
    <t>PC helped child and</t>
  </si>
  <si>
    <t>A898</t>
  </si>
  <si>
    <t>Payroll and priority book 5m Efficiency analysis 15m Scheduling 15m</t>
  </si>
  <si>
    <t>and priority book 5m Efficiency analysis 15m Scheduling 15m</t>
  </si>
  <si>
    <t>Payroll</t>
  </si>
  <si>
    <t>patron suspension and issued a patron an account</t>
  </si>
  <si>
    <t>patron and issued a patron an</t>
  </si>
  <si>
    <t>suspension account</t>
  </si>
  <si>
    <t>Patron Problem</t>
  </si>
  <si>
    <t>Patron</t>
  </si>
  <si>
    <t>Problem</t>
  </si>
  <si>
    <t>Patron new magazines and ordered branch supplies from staples</t>
  </si>
  <si>
    <t>A893</t>
  </si>
  <si>
    <t>Patron counts Sweeps for activity log 2 x s 30m ea. Sent packing Slip 4m</t>
  </si>
  <si>
    <t>Patron counts Sweeps for activity log 2 x s 30m ea. Sent 4m</t>
  </si>
  <si>
    <t>packing Slip</t>
  </si>
  <si>
    <t>Patron counts Sweeps for activity log 2 x s 30m ea.</t>
  </si>
  <si>
    <t>A889</t>
  </si>
  <si>
    <t>Patron Counts Sweeps</t>
  </si>
  <si>
    <t>A887</t>
  </si>
  <si>
    <t>A888</t>
  </si>
  <si>
    <t>A878</t>
  </si>
  <si>
    <t>A876</t>
  </si>
  <si>
    <t>Patron counts Sweeps</t>
  </si>
  <si>
    <t>A884</t>
  </si>
  <si>
    <t>A886</t>
  </si>
  <si>
    <t>A885</t>
  </si>
  <si>
    <t>A882</t>
  </si>
  <si>
    <t>A883</t>
  </si>
  <si>
    <t>Patron counts sweeps</t>
  </si>
  <si>
    <t>A879</t>
  </si>
  <si>
    <t>A881</t>
  </si>
  <si>
    <t>A880</t>
  </si>
  <si>
    <t>Patron counts Sweep</t>
  </si>
  <si>
    <t>A877</t>
  </si>
  <si>
    <t>Patron Count took a Filling in for MCK supervisor at desk</t>
  </si>
  <si>
    <t>A875</t>
  </si>
  <si>
    <t>Patron count Sweeps</t>
  </si>
  <si>
    <t>A872</t>
  </si>
  <si>
    <t>Patron count Sweep biz reference Client Mtg. HR Phone Staff scheduling Obituary search 3rd floor sweep patron count Evaluation form</t>
  </si>
  <si>
    <t>Patron count Sweep reference Client Mtg. HR Phone Staff scheduling Obituary search 3rd floor sweep patron count Evaluation form</t>
  </si>
  <si>
    <t>Patron count Sweep and did stats</t>
  </si>
  <si>
    <t>A854</t>
  </si>
  <si>
    <t>Patron count Sweep 30m Staples order 0m FAC order 0m</t>
  </si>
  <si>
    <t>A869</t>
  </si>
  <si>
    <t>Patron count Sweep 30m Phone call 10m</t>
  </si>
  <si>
    <t>A868</t>
  </si>
  <si>
    <t>Patron count Sweep 30m entering prog. Stats 10m and worked on leave request 10m</t>
  </si>
  <si>
    <t>A867</t>
  </si>
  <si>
    <t>Patron count sweep 30m 15m collect fine 2m</t>
  </si>
  <si>
    <t>Patron count sweep 30m 15m fine 2m</t>
  </si>
  <si>
    <t>Patron count Sweep 2nd floor</t>
  </si>
  <si>
    <t>A870</t>
  </si>
  <si>
    <t>Patron count Sweep 25 30m</t>
  </si>
  <si>
    <t>A866</t>
  </si>
  <si>
    <t>Patron count Sweep 0m Efficiency analysis form 15m</t>
  </si>
  <si>
    <t>A865</t>
  </si>
  <si>
    <t>Patron Count Sweep</t>
  </si>
  <si>
    <t>A858</t>
  </si>
  <si>
    <t>A856</t>
  </si>
  <si>
    <t>A857</t>
  </si>
  <si>
    <t>A864</t>
  </si>
  <si>
    <t>A863</t>
  </si>
  <si>
    <t>A862</t>
  </si>
  <si>
    <t>A861</t>
  </si>
  <si>
    <t>A860</t>
  </si>
  <si>
    <t>A859</t>
  </si>
  <si>
    <t>Patron count sweep</t>
  </si>
  <si>
    <t>A853</t>
  </si>
  <si>
    <t>Patron count s 2 and covered desk due to line wich included a library card</t>
  </si>
  <si>
    <t>Patron count s 2 and covered desk due to line a library card</t>
  </si>
  <si>
    <t>wich included</t>
  </si>
  <si>
    <t>Patron Count and took a</t>
  </si>
  <si>
    <t>A874</t>
  </si>
  <si>
    <t>Patron Count and refresh book cart behind front desk</t>
  </si>
  <si>
    <t>Patron Count and book cart behind front desk</t>
  </si>
  <si>
    <t>Patron count 30m get ready for chess 0m</t>
  </si>
  <si>
    <t>A873</t>
  </si>
  <si>
    <t>A848</t>
  </si>
  <si>
    <t>A852</t>
  </si>
  <si>
    <t>A851</t>
  </si>
  <si>
    <t>A850</t>
  </si>
  <si>
    <t>A849</t>
  </si>
  <si>
    <t>A839</t>
  </si>
  <si>
    <t>A847</t>
  </si>
  <si>
    <t>A846</t>
  </si>
  <si>
    <t>A845</t>
  </si>
  <si>
    <t>A844</t>
  </si>
  <si>
    <t>A843</t>
  </si>
  <si>
    <t>A842</t>
  </si>
  <si>
    <t>A840</t>
  </si>
  <si>
    <t>A838</t>
  </si>
  <si>
    <t>A841</t>
  </si>
  <si>
    <t>Patron branch count 0m Roam 30m</t>
  </si>
  <si>
    <t>A837</t>
  </si>
  <si>
    <t>Patron asked if service desk could look at some reviews of a book non-fiction that critics say is based on unfounded facts and has been dismissed as "fiction."</t>
  </si>
  <si>
    <t>Patron asked if service desk could look at some reviews of a book that say is based on facts and been as</t>
  </si>
  <si>
    <t>non-fiction critics unfounded has dismissed "fiction."</t>
  </si>
  <si>
    <t>Patrol and straightening Sort and Reference</t>
  </si>
  <si>
    <t>A834</t>
  </si>
  <si>
    <t>Patrol and straightening and damaged list</t>
  </si>
  <si>
    <t>A833</t>
  </si>
  <si>
    <t>Patrol and straightening</t>
  </si>
  <si>
    <t>A835</t>
  </si>
  <si>
    <t>Paperwork picked up flyers from 211 s 5 Sm. Bus</t>
  </si>
  <si>
    <t>Paperwork picked up flyers from 211 s 5 Bus</t>
  </si>
  <si>
    <t>Sm.</t>
  </si>
  <si>
    <t>A832</t>
  </si>
  <si>
    <t>Paperwork Notes s 2 Scanning documents 15min wrapping up filling out efficiency analysis form 10min</t>
  </si>
  <si>
    <t>Paperwork Notes s 2 Scanning documents wrapping up filling out efficiency analysis form 10min</t>
  </si>
  <si>
    <t>15min</t>
  </si>
  <si>
    <t>A824</t>
  </si>
  <si>
    <t>Paperwork Notes reference question Tech. question 3rd floor sweep for efficiency analysis 1st and 2nd and 4th floor sweeps</t>
  </si>
  <si>
    <t>Paperwork Notes reference question Tech. question 3rd floor sweep for efficiency analysis 1st and 2nd and floor sweeps</t>
  </si>
  <si>
    <t>4th</t>
  </si>
  <si>
    <t>A830</t>
  </si>
  <si>
    <t>Paperwork Notes Local document work spoke with supervisor weekly report Restock bookmark</t>
  </si>
  <si>
    <t>Paperwork Notes Local document work spoke with supervisor weekly report Restock</t>
  </si>
  <si>
    <t>Paperwork Notes Job coach prob. Discussed with Cole and returned laptop to 2nd floor catch up on efficiency logs reference question Restock bookmarks</t>
  </si>
  <si>
    <t>Paperwork Notes Job coach prob. Discussed with Cole and returned laptop to 2nd floor up on efficiency logs reference question Restock bookmarks</t>
  </si>
  <si>
    <t>Paperwork Notes Filling out weekly reports s 2</t>
  </si>
  <si>
    <t>A827</t>
  </si>
  <si>
    <t>Paperwork Notes Contact Make floor rounds Scanning documents Review webpages and take virtual May quiz</t>
  </si>
  <si>
    <t>Paperwork Notes Contact Make floor rounds Scanning documents Review and take virtual May quiz</t>
  </si>
  <si>
    <t>Paperwork Notes Cleaned desk Take down display Cleaning up email and staff desk +studying mind tools online for upcoming review</t>
  </si>
  <si>
    <t>Paperwork Notes Cleaned desk Take down display Cleaning up email and staff desk online for upcoming review</t>
  </si>
  <si>
    <t>+studying mind tools</t>
  </si>
  <si>
    <t>Paperwork Circ. Schedule</t>
  </si>
  <si>
    <t>A831</t>
  </si>
  <si>
    <t>Outreach planning for school visits</t>
  </si>
  <si>
    <t>A822</t>
  </si>
  <si>
    <t>Outreach Planning and Volunteer Management</t>
  </si>
  <si>
    <t>A823</t>
  </si>
  <si>
    <t>Organizing lost and found</t>
  </si>
  <si>
    <t>A821</t>
  </si>
  <si>
    <t>A820</t>
  </si>
  <si>
    <t>Organized tax forms</t>
  </si>
  <si>
    <t>A819</t>
  </si>
  <si>
    <t>Organized daily logs</t>
  </si>
  <si>
    <t>A818</t>
  </si>
  <si>
    <t>Organize work for rest of week</t>
  </si>
  <si>
    <t>A817</t>
  </si>
  <si>
    <t>Organize personal desk Turn on comp screens and process a few newspapers desk ready!</t>
  </si>
  <si>
    <t>Organize personal desk Turn on screens and process a newspapers desk</t>
  </si>
  <si>
    <t>comp few ready!</t>
  </si>
  <si>
    <t>Organize personal desk</t>
  </si>
  <si>
    <t>A815</t>
  </si>
  <si>
    <t>Organize periodicals and huddel staff mtg.</t>
  </si>
  <si>
    <t>Organize periodicals and staff mtg.</t>
  </si>
  <si>
    <t>Organize forms and paperwork on desk</t>
  </si>
  <si>
    <t>A813</t>
  </si>
  <si>
    <t>Organize bins 5m check bulletin board for expired items 5m and replenished P slips 4m</t>
  </si>
  <si>
    <t>Organize bins 5m check bulletin board for expired items 5m and slips 4m</t>
  </si>
  <si>
    <t>replenished P</t>
  </si>
  <si>
    <t>A811</t>
  </si>
  <si>
    <t>Ordering supplies from staples 20m recycled name tags of volunteers no longer here 5m</t>
  </si>
  <si>
    <t>Ordering supplies from staples 20m name tags of volunteers no longer here 5m</t>
  </si>
  <si>
    <t>Ordering supplies distributing ect...</t>
  </si>
  <si>
    <t>Ordering supplies ect...</t>
  </si>
  <si>
    <t>Ordering supplies and copying netbook ID s</t>
  </si>
  <si>
    <t>Ordering supplies and s</t>
  </si>
  <si>
    <t>copying netbook ID</t>
  </si>
  <si>
    <t>Ordering supplies 10m phone call re: community room 3m and and teen volunteer instructions 5m</t>
  </si>
  <si>
    <t>A807</t>
  </si>
  <si>
    <t>Ordering Supplies</t>
  </si>
  <si>
    <t>A809</t>
  </si>
  <si>
    <t>Ordered supplies 15m Staff appreciation project 30m</t>
  </si>
  <si>
    <t>A805</t>
  </si>
  <si>
    <t>Ordered supplies 12.5m Patron count Sweep 25m</t>
  </si>
  <si>
    <t>A804</t>
  </si>
  <si>
    <t>Openings and RFID setup</t>
  </si>
  <si>
    <t>and RFID setup</t>
  </si>
  <si>
    <t>Openings</t>
  </si>
  <si>
    <t>A802</t>
  </si>
  <si>
    <t>Opening Patron Count Sweep called about book mobile and had a meeting with COO friends member</t>
  </si>
  <si>
    <t>Opening Patron Count Sweep called about book and had a meeting with COO friends member</t>
  </si>
  <si>
    <t>Opening Door Count assisted security and Project 2 meeting</t>
  </si>
  <si>
    <t>A789</t>
  </si>
  <si>
    <t>Opening counts Greeting patrons</t>
  </si>
  <si>
    <t>Opening counts patrons</t>
  </si>
  <si>
    <t>Greeting</t>
  </si>
  <si>
    <t>Opening count Research Contact rail Door count Printing books Door count and contact email Travel</t>
  </si>
  <si>
    <t>Opening count Research Contact Door count Printing books Door count and contact email Travel</t>
  </si>
  <si>
    <t>Opening count Patron sweep 5m and opened Drs. 8m</t>
  </si>
  <si>
    <t>Opening count Patron sweep 5m and opened 8m</t>
  </si>
  <si>
    <t>Drs.</t>
  </si>
  <si>
    <t>Opening count and Customer activity counts</t>
  </si>
  <si>
    <t>A798</t>
  </si>
  <si>
    <t>Opening count 5m Checked on job coach reservations 5m and display 15m</t>
  </si>
  <si>
    <t>A797</t>
  </si>
  <si>
    <t>Opening count 10m Patron count Sweep 15m Volunteer 5m Opening count 1st floor sweep 30m</t>
  </si>
  <si>
    <t>A796</t>
  </si>
  <si>
    <t>A791</t>
  </si>
  <si>
    <t>A794</t>
  </si>
  <si>
    <t>A793</t>
  </si>
  <si>
    <t>A792</t>
  </si>
  <si>
    <t>Opening and activites and dealt with Staff Patron issue</t>
  </si>
  <si>
    <t>Opening and and dealt with Staff Patron issue</t>
  </si>
  <si>
    <t>Opened and checked new equipment for YS program discussed volunteers w supervisor and merchandized children s area 20m helped at desk and counted greeted patrons entering issued a new card and looked on the self for missing items 25m</t>
  </si>
  <si>
    <t>and checked new equipment for YS program discussed volunteers w supervisor and children s area 20m helped at desk and counted patrons entering issued a new card and looked on the self for missing items 25m</t>
  </si>
  <si>
    <t>Opened merchandized greeted</t>
  </si>
  <si>
    <t>A787</t>
  </si>
  <si>
    <t>Online PTO request 2m wrote up mtg. minutes 15m restocked pens sharpened and restocked pencils out front 10m talked to Ray about where to display prog. and event flyers 20m Revising doc for phone time date change 13m checking pencil sharpener that stopped working 5m 15m Teen volunteer orientation- no newcomers therefore worked on completing verification forms for senior project and letter confirming volunteer hours 20m 10m</t>
  </si>
  <si>
    <t>Online PTO request 2m up mtg. minutes 15m restocked pens and restocked pencils out front 10m talked to Ray about where to display prog. and event flyers 20m for phone time date change 13m checking pencil that stopped working 5m 15m Teen volunteer orientation- no therefore worked on completing verification forms for senior project and letter confirming volunteer hours 20m 10m</t>
  </si>
  <si>
    <t>wrote sharpened Revising doc sharpener newcomers</t>
  </si>
  <si>
    <t>On the way to copy machine helped a patron waiting at desk w donations checkouts holds and reference questions</t>
  </si>
  <si>
    <t>On the way to copy machine helped a patron waiting at desk w donations holds and reference questions</t>
  </si>
  <si>
    <t>A784</t>
  </si>
  <si>
    <t>On desk shelved 100 holds</t>
  </si>
  <si>
    <t>On desk shelved holds</t>
  </si>
  <si>
    <t>A779</t>
  </si>
  <si>
    <t>On Desk no time recorded</t>
  </si>
  <si>
    <t>A781</t>
  </si>
  <si>
    <t>A782</t>
  </si>
  <si>
    <t>A783</t>
  </si>
  <si>
    <t>On desk 10m Patron count Sweep 20m Drive to CEN carpool for poppy field picnic event handed out awards returned with carpool from 3:15p-6:15p 30m</t>
  </si>
  <si>
    <t>A780</t>
  </si>
  <si>
    <t>A778</t>
  </si>
  <si>
    <t>A774</t>
  </si>
  <si>
    <t>A773</t>
  </si>
  <si>
    <t>A777</t>
  </si>
  <si>
    <t>A776</t>
  </si>
  <si>
    <t>A775</t>
  </si>
  <si>
    <t>On call roam reference</t>
  </si>
  <si>
    <t>A766</t>
  </si>
  <si>
    <t>On Call librarian to cover es @ desk to assist patrons check-in s and check-out s</t>
  </si>
  <si>
    <t>On Call librarian to @ desk to assist patrons check-in s and check-out s</t>
  </si>
  <si>
    <t>cover es</t>
  </si>
  <si>
    <t>On call librarian print and reform resume</t>
  </si>
  <si>
    <t>On call librarian print and resume</t>
  </si>
  <si>
    <t>On call librarian greeting patrons</t>
  </si>
  <si>
    <t>A770</t>
  </si>
  <si>
    <t>On call librarian assisted Andy with legal forms</t>
  </si>
  <si>
    <t>On call librarian assisted with forms</t>
  </si>
  <si>
    <t>Andy legal</t>
  </si>
  <si>
    <t>A768</t>
  </si>
  <si>
    <t>On call Greet patrons</t>
  </si>
  <si>
    <t>A765</t>
  </si>
  <si>
    <t>On call greet customers 0m</t>
  </si>
  <si>
    <t>A767</t>
  </si>
  <si>
    <t>Obituary search Paperwork</t>
  </si>
  <si>
    <t>A764</t>
  </si>
  <si>
    <t>Notified staff that PTO bids were complete</t>
  </si>
  <si>
    <t>staff that PTO bids were complete</t>
  </si>
  <si>
    <t>Notified</t>
  </si>
  <si>
    <t>Notes Prep work Phone Scheduling Webinar Contacting schools and organizations on outreach visits discussed prob. with stapler with mark and got another box of staples Evaluation form</t>
  </si>
  <si>
    <t>Notes Prep work Phone Scheduling Webinar Contacting schools and organizations on outreach visits discussed prob. with with and got another of staples Evaluation form</t>
  </si>
  <si>
    <t>stapler mark box</t>
  </si>
  <si>
    <t>Notes for meeting with Lisa</t>
  </si>
  <si>
    <t>Notes for meeting with</t>
  </si>
  <si>
    <t>Lisa</t>
  </si>
  <si>
    <t>Notes and going over virtual reference 30m Mtg. w Mary Mijures 30m</t>
  </si>
  <si>
    <t>A761</t>
  </si>
  <si>
    <t>Note for staff and coding off desk log</t>
  </si>
  <si>
    <t>A758</t>
  </si>
  <si>
    <t>A759</t>
  </si>
  <si>
    <t>Not scheduled on desk however assisted while proceeding to perform another task assigned</t>
  </si>
  <si>
    <t>Not scheduled on desk assisted while to perform another task</t>
  </si>
  <si>
    <t>however proceeding assigned</t>
  </si>
  <si>
    <t>Not scheduled at desk but covered Justin so that he may take a call from a teacher arranging a class visit and spoke with a school librarian about summer reading outreach</t>
  </si>
  <si>
    <t>Not scheduled at desk but covered so that take a call from a teacher a class visit and spoke with a school librarian about summer reading outreach</t>
  </si>
  <si>
    <t>Justin he may arranging</t>
  </si>
  <si>
    <t>No descriptions 3</t>
  </si>
  <si>
    <t>No 3</t>
  </si>
  <si>
    <t>No description 5 and filling out Off desk log 5</t>
  </si>
  <si>
    <t>A753</t>
  </si>
  <si>
    <t>No description 20m and entered data onto "On Desk Log" 5m</t>
  </si>
  <si>
    <t>A752</t>
  </si>
  <si>
    <t>No description 1m clearing expired holds-37 items and printing pick lists 20m</t>
  </si>
  <si>
    <t>No description 1m clearing expired items and printing pick 20m</t>
  </si>
  <si>
    <t>holds-37 lists</t>
  </si>
  <si>
    <t>No description 10m Orientation for new employee 30m Library walk thru before opening and putting cart back in order 10m</t>
  </si>
  <si>
    <t>A750</t>
  </si>
  <si>
    <t>A747</t>
  </si>
  <si>
    <t>A749</t>
  </si>
  <si>
    <t>A748</t>
  </si>
  <si>
    <t>A746</t>
  </si>
  <si>
    <t>Newspapers display issues 0m completed yesterday s LEA sheets 10m Preparing for teen volunteer orientation 25m</t>
  </si>
  <si>
    <t>A744</t>
  </si>
  <si>
    <t>Newspapers 20m and evaluated 4 books for discard transfer 11m</t>
  </si>
  <si>
    <t>Newspapers 20m and evaluated 4 books for transfer</t>
  </si>
  <si>
    <t>discard 11m</t>
  </si>
  <si>
    <t>A2</t>
  </si>
  <si>
    <t>A743</t>
  </si>
  <si>
    <t>Newspaper data base and took s 2</t>
  </si>
  <si>
    <t>data base and took s 2</t>
  </si>
  <si>
    <t>Newspaper</t>
  </si>
  <si>
    <t>A741</t>
  </si>
  <si>
    <t>Mystery book drop items BD mystery items and dealt with staff issue</t>
  </si>
  <si>
    <t>Mystery book drop items items and dealt with staff issue</t>
  </si>
  <si>
    <t>BD mystery</t>
  </si>
  <si>
    <t>Mtg. prep Circ. Sups</t>
  </si>
  <si>
    <t>A739</t>
  </si>
  <si>
    <t>A738</t>
  </si>
  <si>
    <t>MS librarian 20m Took CAT and SPL mgr. to campus to see display and discuss job responsibilities etc.. 30m and Fine sorted 30 items 30m</t>
  </si>
  <si>
    <t>librarian 20m Took and SPL to to display and discuss job etc.. 30m and Fine sorted 30 items 30m</t>
  </si>
  <si>
    <t>MS CAT mgr. campus see responsibilities</t>
  </si>
  <si>
    <t>attendance 24</t>
  </si>
  <si>
    <t>Movie: The Little Mermaid
Program</t>
  </si>
  <si>
    <t>Move tax forms Clean up PTO Listen to FDLP webinar Local documents for cataloging Collect and report TELIS April statistics</t>
  </si>
  <si>
    <t>A735</t>
  </si>
  <si>
    <t>Move tables around 10m while ing down the volunteer a shelver came for her check spent time looking for the check and had to email Lori asking other staff finally found were the check were and than distributed them to mailboxes and created new mailbox for new shelver. Emailed Lori back and staff about unpacking the yellow bag and lastly emailed shelver to tell her check was available. 30m</t>
  </si>
  <si>
    <t>Move tables around 10m while ing down the volunteer a shelver for her check spent time looking for the check and had to email Lori other staff found were the check were and than distributed them to and created new for new Emailed Lori back and staff about unpacking the bag and lastly emailed shelver to her check was 30m</t>
  </si>
  <si>
    <t>came asking finally mailboxes mailbox shelver. yellow tell available.</t>
  </si>
  <si>
    <t>A733</t>
  </si>
  <si>
    <t>Monthly stats</t>
  </si>
  <si>
    <t>A732</t>
  </si>
  <si>
    <t>Monthly statistics and complete data for staff forms</t>
  </si>
  <si>
    <t>A731</t>
  </si>
  <si>
    <t>Monthly Safety topic Count</t>
  </si>
  <si>
    <t>Monthly Safety Count</t>
  </si>
  <si>
    <t>A728</t>
  </si>
  <si>
    <t>Missing Pieces and Mystery Item</t>
  </si>
  <si>
    <t>Missing and Mystery</t>
  </si>
  <si>
    <t>Pieces Item</t>
  </si>
  <si>
    <t>Missing disk 0m Opening counts 10m</t>
  </si>
  <si>
    <t>A727</t>
  </si>
  <si>
    <t>Missing Damage list and collecting info from volunteer</t>
  </si>
  <si>
    <t>A726</t>
  </si>
  <si>
    <t>Misc. duties Sorting trans. Hold 10m outstanding holds 20m From 11:30-1:30pm duration a series of task such as Supervising Counselling planning putting out fires 30m</t>
  </si>
  <si>
    <t>Misc. duties Sorting Hold 10m outstanding holds 20m From 11:30-1:30pm duration a series of task such as Supervising Counselling planning putting out fires 30m</t>
  </si>
  <si>
    <t>trans.</t>
  </si>
  <si>
    <t>Misc. duties filling out efficiency form "off desk log" 15m 20m and helped patron w tech. 5m</t>
  </si>
  <si>
    <t>A724</t>
  </si>
  <si>
    <t>Mini Mtg. delivery 10m Training staff on assessment 5m Print mgmt. money count 20m</t>
  </si>
  <si>
    <t>Mtg. delivery 10m Training staff on assessment 5m Print mgmt. money count 20m</t>
  </si>
  <si>
    <t>Mini</t>
  </si>
  <si>
    <t>Mileage for self and ISL staff Suzy Holmberg</t>
  </si>
  <si>
    <t>Voucher</t>
  </si>
  <si>
    <t>A721</t>
  </si>
  <si>
    <t>Merchandising teen area 5m and finished 15m filled out efficency s form 10m Opening prep. 20m</t>
  </si>
  <si>
    <t>teen area 5m and finished 15m filled out efficency s form 10m Opening prep. 20m</t>
  </si>
  <si>
    <t>Merchandising</t>
  </si>
  <si>
    <t>Meeting with supervisor</t>
  </si>
  <si>
    <t>A719</t>
  </si>
  <si>
    <t>Meeting with branch fallow up worker s door contractor</t>
  </si>
  <si>
    <t>Meeting with branch up s door</t>
  </si>
  <si>
    <t>fallow worker contractor</t>
  </si>
  <si>
    <t>Meeting w Mary Mijures</t>
  </si>
  <si>
    <t>A717</t>
  </si>
  <si>
    <t>meeting scheduling completing time sheet FACSURF</t>
  </si>
  <si>
    <t>meeting scheduling completing time sheet</t>
  </si>
  <si>
    <t>FACSURF</t>
  </si>
  <si>
    <t>Meeting 20m Assisting patron who was in branch because of program 5m priority call 1m lost and found 1 phone 5m and Cleaning fridgeorator 25m</t>
  </si>
  <si>
    <t>Meeting 20m Assisting patron was in branch because of program 5m priority call 1m lost and found 1 phone 5m and Cleaning 25m</t>
  </si>
  <si>
    <t>who fridgeorator</t>
  </si>
  <si>
    <t>Meet w veteran s from Tracy for appt. appt. almost over looked due to tardiness re: mislocation of Veterans resource center vs. library and lack of directions</t>
  </si>
  <si>
    <t>Meet w s from for appt. appt. over looked due to re: of library and of</t>
  </si>
  <si>
    <t>veteran Tracy almost tardiness mislocation Veterans resource center vs. lack directions</t>
  </si>
  <si>
    <t>Meet new job coach made publicity</t>
  </si>
  <si>
    <t>A714</t>
  </si>
  <si>
    <t>Measuring aisle finalizing staff schedules and emailing info. For efficiency study</t>
  </si>
  <si>
    <t>staff schedules and emailing info. For efficiency study</t>
  </si>
  <si>
    <t>Measuring aisle finalizing</t>
  </si>
  <si>
    <t>Markd grubby old items withdrawn or sent them to CSD.</t>
  </si>
  <si>
    <t>old items or sent them to</t>
  </si>
  <si>
    <t>Markd grubby withdrawn CSD.</t>
  </si>
  <si>
    <t>MapQuest for itinerary to 21 schools Shelved 5 rows 150 items of holds SPL@ tutorial- reservations evanced</t>
  </si>
  <si>
    <t>for to 21 schools Shelved 5 rows 150 items of holds SPL@ reservations evanced</t>
  </si>
  <si>
    <t>MapQuest itinerary tutorial-</t>
  </si>
  <si>
    <t>to but spent an of time to get around to this point I say to because of that</t>
  </si>
  <si>
    <t>Managed finish Tutor.com inordinate amount trying JAVA access BrainFuse "At would NO brainFuse very reason!"</t>
  </si>
  <si>
    <t>Manage</t>
  </si>
  <si>
    <t>Making desk schedules for next week closing procedures for branch</t>
  </si>
  <si>
    <t>A708</t>
  </si>
  <si>
    <t>Make phone calls</t>
  </si>
  <si>
    <t>A707</t>
  </si>
  <si>
    <t>Make items missing on picklist</t>
  </si>
  <si>
    <t>A706</t>
  </si>
  <si>
    <t>A705</t>
  </si>
  <si>
    <t>Maintenance planning scheduling processing s 3 weeding ILL searches</t>
  </si>
  <si>
    <t>Maintenance planning scheduling processing s 3 weeding ILL</t>
  </si>
  <si>
    <t>Mailbox full- deleted older emails</t>
  </si>
  <si>
    <t>A702</t>
  </si>
  <si>
    <t>A703</t>
  </si>
  <si>
    <t>Mail returned circular issues with mail damaged letter for patrons damaged materials</t>
  </si>
  <si>
    <t>Mail returned issues with mail damaged letter for patrons damaged materials</t>
  </si>
  <si>
    <t>Mail and PTO request</t>
  </si>
  <si>
    <t>A701</t>
  </si>
  <si>
    <t>Mag. s collection mgmt. looking up item to add to system 0m Prep staff schedules for next week 30m</t>
  </si>
  <si>
    <t>s collection mgmt. looking up item to add to system 0m Prep staff schedules for next week 30m</t>
  </si>
  <si>
    <t>Mag.</t>
  </si>
  <si>
    <t>Made schedule dealt with incident report and went on</t>
  </si>
  <si>
    <t>A698</t>
  </si>
  <si>
    <t>Made rounds on floors s 2 put away display</t>
  </si>
  <si>
    <t>A696</t>
  </si>
  <si>
    <t>Made rounds on floors discussed display with volunteer</t>
  </si>
  <si>
    <t>A697</t>
  </si>
  <si>
    <t>Made Phone Call and Volunteer to database</t>
  </si>
  <si>
    <t>A695</t>
  </si>
  <si>
    <t>Made copies of May and displayed</t>
  </si>
  <si>
    <t>Made changes to daily schedule printed posted it 0m double checked all library efficiencies forms and staff logs 0m Checked program boxes Xbox w Kinect projector and shrinky dinks that arrived and stowed them out of the way planed for the day completed "Receiving non-stock items " instructions for purchase request and sent to Carol M 30m</t>
  </si>
  <si>
    <t>Made changes to daily schedule printed posted it 0m checked all library efficiencies forms and staff logs 0m Checked program boxes w projector and that and them out of the way planed for the day completed items " instructions for purchase request and sent to 30m</t>
  </si>
  <si>
    <t>double Xbox Kinect shrinky dinks arrived stowed "Receiving non-stock Carol M</t>
  </si>
  <si>
    <t>Lucky day book selection</t>
  </si>
  <si>
    <t>Lucky Day</t>
  </si>
  <si>
    <t>A691</t>
  </si>
  <si>
    <t>Lost library cards mailed returns 5m and roam float floors crowd control prob. 20m Floating 15m and previewed books for storytime 10m</t>
  </si>
  <si>
    <t>Lost library cards mailed 5m and roam floors crowd control prob. 20m Floating 15m and books for storytime 10m</t>
  </si>
  <si>
    <t>returns float previewed</t>
  </si>
  <si>
    <t>Lost</t>
  </si>
  <si>
    <t>Lost Found for patron</t>
  </si>
  <si>
    <t>Lost for patron</t>
  </si>
  <si>
    <t>Found</t>
  </si>
  <si>
    <t>Looking for lost DVD case 2m and interview new teen volunteer sign up 6m</t>
  </si>
  <si>
    <t>Looking for lost DVD 2m and new teen volunteer sign up 6m</t>
  </si>
  <si>
    <t>case interview</t>
  </si>
  <si>
    <t>Look for hold 10m Assist w donations 10m and talked w an upset patron 5m</t>
  </si>
  <si>
    <t>Look for hold 10m Assist w donations 10m and talked w an patron 5m</t>
  </si>
  <si>
    <t>Look for book w inventory call #and email CSD regards 5m and requested for DVD- have no copies 2m</t>
  </si>
  <si>
    <t>Look for book w call email CSD 5m and requested for have no copies 2m</t>
  </si>
  <si>
    <t>inventory #and regards DVD-</t>
  </si>
  <si>
    <t>Log non SPL material</t>
  </si>
  <si>
    <t>A684</t>
  </si>
  <si>
    <t>Log count</t>
  </si>
  <si>
    <t>A683</t>
  </si>
  <si>
    <t>Log</t>
  </si>
  <si>
    <t>A681</t>
  </si>
  <si>
    <t>A682</t>
  </si>
  <si>
    <t>Lock and plan calendar with middle school</t>
  </si>
  <si>
    <t>Lock and plan calendar with school</t>
  </si>
  <si>
    <t>Locate books Readers advisor and assisted w comp. 30m</t>
  </si>
  <si>
    <t>A679</t>
  </si>
  <si>
    <t>Locate books Readers advisor and assisted w comp.</t>
  </si>
  <si>
    <t>A678</t>
  </si>
  <si>
    <t>Loading picture books on cart</t>
  </si>
  <si>
    <t>A677</t>
  </si>
  <si>
    <t>A676</t>
  </si>
  <si>
    <t>Loading books on carts 10m Teach Yin how to open the safe 10m</t>
  </si>
  <si>
    <t>Loading books on carts 10m how to open the safe 10m</t>
  </si>
  <si>
    <t>Teach Yin</t>
  </si>
  <si>
    <t>Listen to phone messages print opening reports and talked to two volunteers about efficiency analysis logs</t>
  </si>
  <si>
    <t>A674</t>
  </si>
  <si>
    <t>Listen to FDLP webinar Planning my day</t>
  </si>
  <si>
    <t>Listen to FDLP webinar Planning day</t>
  </si>
  <si>
    <t>A672</t>
  </si>
  <si>
    <t>Learning where are on SPL @</t>
  </si>
  <si>
    <t>Learning how to perform a Patron Count Sweep</t>
  </si>
  <si>
    <t>A670</t>
  </si>
  <si>
    <t>A669</t>
  </si>
  <si>
    <t>Laptops at IT making rounds on floors Phone call filling in for check-in and Tour group of 120 students and 30 adults</t>
  </si>
  <si>
    <t>at IT making rounds on floors Phone call filling in for check-in and Tour group of 120 students and 30 adults</t>
  </si>
  <si>
    <t>Laptops</t>
  </si>
  <si>
    <t>clean-up</t>
  </si>
  <si>
    <t>Kitchen</t>
  </si>
  <si>
    <t>Karen Secretary called regarding a phone message from Fire dept. about getting someone out of building no other details spent some time checking cameras for group that used building last Sat. 10 and rough sorted book carts 25</t>
  </si>
  <si>
    <t>Karen called regarding a phone message from Fire about getting someone out of building no other spent some time checking for group that used building last 10 and rough sorted book carts 25</t>
  </si>
  <si>
    <t>Secretary dept. details cameras Sat.</t>
  </si>
  <si>
    <t>Job Coach sign up</t>
  </si>
  <si>
    <t>Job sign up</t>
  </si>
  <si>
    <t>Coach</t>
  </si>
  <si>
    <t>Issue in ladies bathroom Float</t>
  </si>
  <si>
    <t>Issue in bathroom Float</t>
  </si>
  <si>
    <t>IPad talk with volunteer</t>
  </si>
  <si>
    <t>A663</t>
  </si>
  <si>
    <t>A664</t>
  </si>
  <si>
    <t>Inviting friends Volunteers appriciation</t>
  </si>
  <si>
    <t>friends Volunteers</t>
  </si>
  <si>
    <t>Inviting appriciation</t>
  </si>
  <si>
    <t>Interview for YS librarian</t>
  </si>
  <si>
    <t>A661</t>
  </si>
  <si>
    <t>A659</t>
  </si>
  <si>
    <t>A660</t>
  </si>
  <si>
    <t>to room group</t>
  </si>
  <si>
    <t>Instructions com</t>
  </si>
  <si>
    <t>Instruction and log on comp. to delete all sports illustrated magazine 10m Reference 30m</t>
  </si>
  <si>
    <t>and log on comp. to delete all magazine 10m Reference 30m</t>
  </si>
  <si>
    <t>Instruction sports illustrated</t>
  </si>
  <si>
    <t>Inquiry re: readers JE1 JE2 JE3 for Juvenile 0m Worked on desk schedule for the week 30m</t>
  </si>
  <si>
    <t>re: for 0m Worked on desk schedule for the week 30m</t>
  </si>
  <si>
    <t>Inquiry readers JE1 JE2 JE3 Juvenile</t>
  </si>
  <si>
    <t>Input evanced programs</t>
  </si>
  <si>
    <t>evanced programs</t>
  </si>
  <si>
    <t>Input</t>
  </si>
  <si>
    <t>ing down tables etc.. Making rm. Safe for moms club group</t>
  </si>
  <si>
    <t>ing down tables etc.. Making rm. for club group</t>
  </si>
  <si>
    <t>Safe moms</t>
  </si>
  <si>
    <t>People online</t>
  </si>
  <si>
    <t>Info.</t>
  </si>
  <si>
    <t>Info for this efficiency</t>
  </si>
  <si>
    <t>for this efficiency</t>
  </si>
  <si>
    <t>Indulged young patron</t>
  </si>
  <si>
    <t>Indulged young</t>
  </si>
  <si>
    <t>Incident report</t>
  </si>
  <si>
    <t>A649</t>
  </si>
  <si>
    <t>A650</t>
  </si>
  <si>
    <t>In library use Count Volunteer mgmt.</t>
  </si>
  <si>
    <t>A41</t>
  </si>
  <si>
    <t>Hunted down marker board to buy for trivia 10m</t>
  </si>
  <si>
    <t>down board to for 10m</t>
  </si>
  <si>
    <t>Hunted marker buy trivia</t>
  </si>
  <si>
    <t>HR re: bereavement</t>
  </si>
  <si>
    <t>HR re:</t>
  </si>
  <si>
    <t>HR processing 35m Training for staff Efficiency Analysis 24m</t>
  </si>
  <si>
    <t>HR processing 35m Training for staff Efficiency Analysis</t>
  </si>
  <si>
    <t>24m</t>
  </si>
  <si>
    <t>A646</t>
  </si>
  <si>
    <t>HR Interview s</t>
  </si>
  <si>
    <t>A645</t>
  </si>
  <si>
    <t>Housekeeping- take checked in materials from service desk and sorted onto carts and outgoing bins 65 books Walked floors filled pencils and papers discussed forms Furlough</t>
  </si>
  <si>
    <t>take checked in materials from service desk and sorted onto carts and outgoing bins books Walked floors filled pencils and papers discussed forms Furlough</t>
  </si>
  <si>
    <t>Housekeeping- 65</t>
  </si>
  <si>
    <t>zone organize binder</t>
  </si>
  <si>
    <t>Homework</t>
  </si>
  <si>
    <t>Holdshelf 30m tried unplugging men s toilet put in Surf ticket 15m</t>
  </si>
  <si>
    <t>Holdshelf 30m men s toilet put in Surf ticket 15m</t>
  </si>
  <si>
    <t>tried unplugging</t>
  </si>
  <si>
    <t>Holdshelf 30m and pulled clear holds 15m</t>
  </si>
  <si>
    <t>A641</t>
  </si>
  <si>
    <t>Holdshelf</t>
  </si>
  <si>
    <t>A640</t>
  </si>
  <si>
    <t>Hold requests</t>
  </si>
  <si>
    <t>Hold</t>
  </si>
  <si>
    <t>Hold request SURF submitted and incident report filed</t>
  </si>
  <si>
    <t>Hold request SURF submitted and incident report</t>
  </si>
  <si>
    <t>A635</t>
  </si>
  <si>
    <t>A637</t>
  </si>
  <si>
    <t>A636</t>
  </si>
  <si>
    <t>Hold bins checked in and sorted</t>
  </si>
  <si>
    <t>A634</t>
  </si>
  <si>
    <t>A633</t>
  </si>
  <si>
    <t>A632</t>
  </si>
  <si>
    <t>Helping patron with an eBooks and removing new stickers cleaning books 3m Push chairs in pick-up litter and stray books and cleaned comp. labs 30m</t>
  </si>
  <si>
    <t>Helping patron with an and removing new stickers cleaning books 3m Push chairs in pick-up litter and stray books and cleaned comp. labs 30m</t>
  </si>
  <si>
    <t>eBooks</t>
  </si>
  <si>
    <t>A630</t>
  </si>
  <si>
    <t>Helping out with volunteer project and answering phone calls</t>
  </si>
  <si>
    <t>A629</t>
  </si>
  <si>
    <t>A628</t>
  </si>
  <si>
    <t>Helping co-worker with forms 15m and read efficiency analysis info. 15m Movie display 20m Phone call w supervisor SYL and security Karen 30m</t>
  </si>
  <si>
    <t>Helping co-worker with forms 15m and read efficiency analysis info. 15m display 20m Phone call w supervisor and security Karen 30m</t>
  </si>
  <si>
    <t>Movie SYL</t>
  </si>
  <si>
    <t>Helped patron with copier</t>
  </si>
  <si>
    <t>A626</t>
  </si>
  <si>
    <t>Helped out @ the desk checked in 1 item renewed 2 items did a claims return after checking the shelf 10m worked on Tuesdays schedule 15m Set teen volunteer up w equipment for gaming worked w another teen volunteer to display artwork in teen area put books on poetry display Teen display children s displays ect... gave materials to decorate displays 20m</t>
  </si>
  <si>
    <t>Helped out @ the desk checked in 1 item renewed 2 items did a return after checking the shelf 10m worked on schedule 15m Set teen volunteer up w equipment for gaming worked w another teen volunteer to display artwork in teen area put books on poetry display Teen display children s displays ect... gave materials to decorate displays 20m</t>
  </si>
  <si>
    <t>claims Tuesdays</t>
  </si>
  <si>
    <t>Helped Louis hang up posters in children s area 20m new display in coffin cleared and returned old display items 0m Distributed pay stubs 2m and did scenario prep for staff mtg. 30m</t>
  </si>
  <si>
    <t>Helped Louis up posters in children s area 20m new display in cleared and returned old display items 0m 2m and did prep for staff mtg. 30m</t>
  </si>
  <si>
    <t>hang coffin Distributed pay stubs scenario</t>
  </si>
  <si>
    <t>Help w photocopy machine and assisting patron w attaching a resume 0m</t>
  </si>
  <si>
    <t>Help w machine and assisting patron w a resume 0m</t>
  </si>
  <si>
    <t>photocopy attaching</t>
  </si>
  <si>
    <t>Help performer set Signed performer program</t>
  </si>
  <si>
    <t>up. invoice. Announce</t>
  </si>
  <si>
    <t>A621</t>
  </si>
  <si>
    <t>Help patron w app. For card</t>
  </si>
  <si>
    <t>Help patron w For card</t>
  </si>
  <si>
    <t>app.</t>
  </si>
  <si>
    <t>Help friends with meeting room</t>
  </si>
  <si>
    <t>Elk</t>
  </si>
  <si>
    <t>Help circulation desk staff do a lend laptop</t>
  </si>
  <si>
    <t>Help circulation desk staff do a laptop</t>
  </si>
  <si>
    <t>Helen White of spencer building maintenance made an appearance to inspect the teen area carpeting and the pod chairs in the children s area she mentioned they should be cleaned by the weekend.</t>
  </si>
  <si>
    <t>of building maintenance made an to the teen area and the chairs in the children s area she they be cleaned by the</t>
  </si>
  <si>
    <t>Helen White spencer appearance inspect carpeting pod mentioned should weekend.</t>
  </si>
  <si>
    <t>Held Toby students back roamed around</t>
  </si>
  <si>
    <t>until 3p until 3:30p</t>
  </si>
  <si>
    <t>Held materials from CEN &amp; FRA for class Set up meeting room for Baby Stay and</t>
  </si>
  <si>
    <t>visit. Play.</t>
  </si>
  <si>
    <t>had one phone call and story time</t>
  </si>
  <si>
    <t>A40</t>
  </si>
  <si>
    <t>Had a long convo. w Lilja re: staff concerns</t>
  </si>
  <si>
    <t>Had a long convo. w Lilja re: staff</t>
  </si>
  <si>
    <t>Had a discussion w staff re: Call HQ 0m Picked up trash and pushed in chairs roaming the floor 15m Crowd control 15m Rough sorted 46 items 5m and removed "New" labels w goo gone-one book 5m</t>
  </si>
  <si>
    <t>Had a discussion w staff re: Call 0m up and in chairs roaming the floor 15m Crowd control 15m Rough sorted items 5m and removed "New" labels w book 5m</t>
  </si>
  <si>
    <t>HQ Picked trash pushed 46 goo gone-one</t>
  </si>
  <si>
    <t>Greet mtg. room users with congress woman Matsui s Staff</t>
  </si>
  <si>
    <t>Greet mtg. room with s Staff</t>
  </si>
  <si>
    <t>users congress woman Matsui</t>
  </si>
  <si>
    <t>Greet LTA from FAI get sheets ready for days analysis</t>
  </si>
  <si>
    <t>A611</t>
  </si>
  <si>
    <t>over Outreach prog.</t>
  </si>
  <si>
    <t>Going</t>
  </si>
  <si>
    <t>Go over "New librarians institute" webinar pages online parting monitor print labels Link + emails Phone call contact check voicemail and Efficiency study trouble shooting</t>
  </si>
  <si>
    <t>over "New librarians webinar online monitor print labels Link + emails Phone call contact check and Efficiency study</t>
  </si>
  <si>
    <t>Go institute" pages parting voicemail trouble shooting</t>
  </si>
  <si>
    <t>Gathering and collecting attendance from prog. s-mtg. room stats volunteer input</t>
  </si>
  <si>
    <t>A608</t>
  </si>
  <si>
    <t>A607</t>
  </si>
  <si>
    <t>A606</t>
  </si>
  <si>
    <t>Gathered statistics for Friends mtg. and libraries report</t>
  </si>
  <si>
    <t>statistics for Friends mtg. and libraries report</t>
  </si>
  <si>
    <t>Gathered</t>
  </si>
  <si>
    <t>Furlough Sweep</t>
  </si>
  <si>
    <t>A603</t>
  </si>
  <si>
    <t>A604</t>
  </si>
  <si>
    <t>Furlough Sorting service desk carts and making announcement organize supplies</t>
  </si>
  <si>
    <t>A602</t>
  </si>
  <si>
    <t>Furlough Clear desk drawers</t>
  </si>
  <si>
    <t>A601</t>
  </si>
  <si>
    <t>A600</t>
  </si>
  <si>
    <t>Furlough Check request form</t>
  </si>
  <si>
    <t>A599</t>
  </si>
  <si>
    <t>A597</t>
  </si>
  <si>
    <t>A595</t>
  </si>
  <si>
    <t>A594</t>
  </si>
  <si>
    <t>A598</t>
  </si>
  <si>
    <t>A596</t>
  </si>
  <si>
    <t>A593</t>
  </si>
  <si>
    <t>From 11:30-1:30pm duration a series of task such as Supervising Counselling planning putting out fires 30m Re-did signs for self-checkout and spoke w Lori King to make HR appointments-called staff 20m</t>
  </si>
  <si>
    <t>From 11:30-1:30pm duration a series of task such as Supervising Counselling planning putting out fires 30m Re-did signs for and spoke w Lori King to make HR staff 20m</t>
  </si>
  <si>
    <t>self-checkout appointments-called</t>
  </si>
  <si>
    <t>From 11:30-1:30pm duration a series of task such as Supervising Counselling planning putting out fires 30m Filling out efficiency analysis "off desk log" 8m</t>
  </si>
  <si>
    <t>A591</t>
  </si>
  <si>
    <t>Friends mtg.</t>
  </si>
  <si>
    <t>A589</t>
  </si>
  <si>
    <t>A590</t>
  </si>
  <si>
    <t>Friends donations deposit form and responded to email</t>
  </si>
  <si>
    <t>Friends donations deposit form and to email</t>
  </si>
  <si>
    <t>Friends boy est and took a</t>
  </si>
  <si>
    <t>Friends and took a</t>
  </si>
  <si>
    <t>boy est</t>
  </si>
  <si>
    <t>Friends</t>
  </si>
  <si>
    <t>A586</t>
  </si>
  <si>
    <t>Forms 10m and teen volunteer instruction 5m</t>
  </si>
  <si>
    <t>A585</t>
  </si>
  <si>
    <t>Forms 10m and RFID training 10m Filling out efficiency analysis forms 5m</t>
  </si>
  <si>
    <t>A584</t>
  </si>
  <si>
    <t>Forms</t>
  </si>
  <si>
    <t>A582</t>
  </si>
  <si>
    <t>A583</t>
  </si>
  <si>
    <t>FOL 2 Saturday volunteers and set up 13 newspapers</t>
  </si>
  <si>
    <t>A581</t>
  </si>
  <si>
    <t>Floating counting and assisting to patrons</t>
  </si>
  <si>
    <t>A580</t>
  </si>
  <si>
    <t>Float Sweep 0m After school 1st floor floating 30m</t>
  </si>
  <si>
    <t>A578</t>
  </si>
  <si>
    <t>Float Floor check</t>
  </si>
  <si>
    <t>A579</t>
  </si>
  <si>
    <t>A576</t>
  </si>
  <si>
    <t>A577</t>
  </si>
  <si>
    <t>Fixing printing and posting signage which had incorrect info. on it 15m Patron count Sweep and deleted 10 items 25m</t>
  </si>
  <si>
    <t>printing and signage had info. on it 15m Patron count Sweep and deleted 10 items 25m</t>
  </si>
  <si>
    <t>Fixing posting which incorrect</t>
  </si>
  <si>
    <t>Fixed receipt printer and was on desk</t>
  </si>
  <si>
    <t>A574</t>
  </si>
  <si>
    <t>Fixed misshelfed hold shelf and spoke with Rio about scheduling summer reading training visit</t>
  </si>
  <si>
    <t>Fixed hold shelf and spoke with about scheduling summer reading training visit</t>
  </si>
  <si>
    <t>misshelfed Rio</t>
  </si>
  <si>
    <t>A572</t>
  </si>
  <si>
    <t>Fire extinguisher inspection tags- take picture and email Don Tucker about getting new tags submitted surf Help w cash deposit process and opening prep. 10-11am and took 10:30-11a</t>
  </si>
  <si>
    <t>Fire extinguisher inspection take picture and email about getting new tags submitted surf Help w cash deposit process and opening prep. and took</t>
  </si>
  <si>
    <t>tags- Don Tucker 10-11am 10:30-11a</t>
  </si>
  <si>
    <t>Finishing up Class Prep and scanned documents</t>
  </si>
  <si>
    <t>A570</t>
  </si>
  <si>
    <t>Finishing Patron count Sweep 10m dried holds wet from rain 10m</t>
  </si>
  <si>
    <t>Finishing Patron count Sweep 10m holds wet from 10m</t>
  </si>
  <si>
    <t>dried rain</t>
  </si>
  <si>
    <t>Finished working on timesheets 21m Started gathering statistics for Friends mtg. and library report 3m</t>
  </si>
  <si>
    <t>Finished working on timesheets Started statistics for Friends mtg. and library report 3m</t>
  </si>
  <si>
    <t>21m gathering</t>
  </si>
  <si>
    <t>Finished helping a patron find music CD s and took a</t>
  </si>
  <si>
    <t>Finished helping a patron find CD s and took a</t>
  </si>
  <si>
    <t>Finished helping a patron find books and took a s 2</t>
  </si>
  <si>
    <t>A566</t>
  </si>
  <si>
    <t>A565</t>
  </si>
  <si>
    <t>Finish Patron count Sweep</t>
  </si>
  <si>
    <t>A564</t>
  </si>
  <si>
    <t>Finish assessment patron count sweep 10m Incident report re: internet pornography complaint 10m Drive to CEN carpool for poppy field picnic event handed out awards returned with carpool from 3:15p-6:15p 30m</t>
  </si>
  <si>
    <t>Finish assessment patron count sweep 10m Incident report re: internet complaint 10m Drive to CEN carpool for poppy field picnic event handed out awards returned with carpool from 3:15p-6:15p 30m</t>
  </si>
  <si>
    <t>Fine sorting items</t>
  </si>
  <si>
    <t>A562</t>
  </si>
  <si>
    <t>Fine sorted 89 items</t>
  </si>
  <si>
    <t>Fine sorted items</t>
  </si>
  <si>
    <t>A561</t>
  </si>
  <si>
    <t>Fine sorted 43 items</t>
  </si>
  <si>
    <t>A560</t>
  </si>
  <si>
    <t>A559</t>
  </si>
  <si>
    <t>Fine sorted 30 items 0m also fine sorted another set of 98 items 15m</t>
  </si>
  <si>
    <t>Fine sorted 30 items 0m also fine sorted another set of items 15m</t>
  </si>
  <si>
    <t>A558</t>
  </si>
  <si>
    <t>Fine Sorted 29 items and took a</t>
  </si>
  <si>
    <t>Fine Sorted items and took a</t>
  </si>
  <si>
    <t>A557</t>
  </si>
  <si>
    <t>Fine sorted 186 items 30m Printing labels for outgoing bins and 2 requested Link+ items were not available so I cancelled holds on them 7m</t>
  </si>
  <si>
    <t>Fine sorted items 30m Printing labels for outgoing bins and 2 requested Link+ items were not available so I cancelled holds on them 7m</t>
  </si>
  <si>
    <t>A556</t>
  </si>
  <si>
    <t>Finding key for out door 2 properties ADD Lock</t>
  </si>
  <si>
    <t>Finding key for out door 2 Lock</t>
  </si>
  <si>
    <t>properties ADD</t>
  </si>
  <si>
    <t>Finding instruction on how to ship materials back to supplier creating labels for shipping 15m phone call 2m</t>
  </si>
  <si>
    <t>Finding instruction on how to materials back to labels for shipping 15m phone call 2m</t>
  </si>
  <si>
    <t>ship supplier creating</t>
  </si>
  <si>
    <t>A553</t>
  </si>
  <si>
    <t>Find lucky day forms 10m Ordered lucky day books 15m</t>
  </si>
  <si>
    <t>A552</t>
  </si>
  <si>
    <t>Filling out todays and yesterdays "off desk log" 5m filling out "off desk log" 5m</t>
  </si>
  <si>
    <t>A550</t>
  </si>
  <si>
    <t>A549</t>
  </si>
  <si>
    <t>A548</t>
  </si>
  <si>
    <t>Filling out form 15 and answered phone 2</t>
  </si>
  <si>
    <t>A547</t>
  </si>
  <si>
    <t>Filling out efficiency paperwork and doing sort repairs</t>
  </si>
  <si>
    <t>Filling out efficiency paperwork and sort</t>
  </si>
  <si>
    <t>doing repairs</t>
  </si>
  <si>
    <t>Filling out efficiency analysis form 10m Shelved 10m Sorted carts 10m</t>
  </si>
  <si>
    <t>A546</t>
  </si>
  <si>
    <t>Filling out "On Desk" and "Off Desk" logs</t>
  </si>
  <si>
    <t>A545</t>
  </si>
  <si>
    <t>Filling out "off desk log" 15m and walked around branch to check on complaint 15m</t>
  </si>
  <si>
    <t>A544</t>
  </si>
  <si>
    <t>Filling out "Off Desk Log" 10m prepare work schedules 30m</t>
  </si>
  <si>
    <t>A543</t>
  </si>
  <si>
    <t>A541</t>
  </si>
  <si>
    <t>A542</t>
  </si>
  <si>
    <t>Filling in for MCK supervisor on desk and took dinner</t>
  </si>
  <si>
    <t>Filling in for MCK supervisor on desk and took</t>
  </si>
  <si>
    <t>Filling in for MCK supervisor on desk</t>
  </si>
  <si>
    <t>A539</t>
  </si>
  <si>
    <t>filling in efficiency analysis sheet clean up desk filing recharged camera battery made to do list Volunteer match database clean-up removing duplicates changing " Active" to "Inactive"- short term to save SPL money approve a Surf PTO request</t>
  </si>
  <si>
    <t>filling in efficiency analysis sheet clean up desk filing recharged camera battery made to do list Volunteer match database clean-up removing duplicates changing " to short term to SPL money a Surf PTO request</t>
  </si>
  <si>
    <t>Active" "Inactive"- save approve</t>
  </si>
  <si>
    <t>filling in efficiency analysis sheet clean up desk filing recharged camera battery made to do list took a and filled out form 700</t>
  </si>
  <si>
    <t>filling in efficiency analysis sheet clean up desk filing recharged camera battery made to do list took a and filled out form</t>
  </si>
  <si>
    <t>A37</t>
  </si>
  <si>
    <t>Filled out off desk log 10m Databases 0m</t>
  </si>
  <si>
    <t>Filled out off desk log 10m 0m</t>
  </si>
  <si>
    <t>Databases</t>
  </si>
  <si>
    <t>Filled out off desk log 10m and took a 15m</t>
  </si>
  <si>
    <t>A537</t>
  </si>
  <si>
    <t>Filled out forms both "On Off Desk Logs" 20m and changed toner in copy machine 5m</t>
  </si>
  <si>
    <t>Filled out forms both "On Off Desk 20m and changed toner in copy machine 5m</t>
  </si>
  <si>
    <t>Logs"</t>
  </si>
  <si>
    <t>Filled in @ desk 2 new cards reading EA instructions putting out efficency study signs and greeting patrons answering questions</t>
  </si>
  <si>
    <t>A535</t>
  </si>
  <si>
    <t>A534</t>
  </si>
  <si>
    <t>Fill out HR form 5m and sorted 47 books 10m</t>
  </si>
  <si>
    <t>Fill out HR form 5m and sorted books 10m</t>
  </si>
  <si>
    <t>A532</t>
  </si>
  <si>
    <t>A531</t>
  </si>
  <si>
    <t>Fill out Efficiency Analysis forms Meet with volunteer re: paperwork and took a</t>
  </si>
  <si>
    <t>A530</t>
  </si>
  <si>
    <t>Fill out assessment form and read staff net pg.</t>
  </si>
  <si>
    <t>Fill out assessment form and read staff pg.</t>
  </si>
  <si>
    <t>Fill out "On Desk Log" 30m and supervising staff answering questions 15m</t>
  </si>
  <si>
    <t>Fill out "On Desk Log" 30m and staff answering questions 15m</t>
  </si>
  <si>
    <t>Fill out "Off Desk" Log 20m Oasis course look up planning 20m and Patron count Sweep 35m</t>
  </si>
  <si>
    <t>Fill out "Off Desk" Log 20m look up planning 20m and Patron count Sweep 35m</t>
  </si>
  <si>
    <t>Oasis course</t>
  </si>
  <si>
    <t>Fill in LEA sheet 10m helped at desk w library card 10m Helped at desk w library card application 2m Float 8m Wrapping up on helping patron on desk 5m 25m</t>
  </si>
  <si>
    <t>Fill in LEA sheet 10m helped at desk w library card 10m Helped at desk w library card application 2m Float 8m up on helping patron on desk 5m 25m</t>
  </si>
  <si>
    <t>Wrapping</t>
  </si>
  <si>
    <t>Filing cleanup and working w volunteer</t>
  </si>
  <si>
    <t>cleanup and working w volunteer</t>
  </si>
  <si>
    <t>Filing</t>
  </si>
  <si>
    <t>Filed holds</t>
  </si>
  <si>
    <t>Filed</t>
  </si>
  <si>
    <t>File away display material preparing efficiency analysis logs Worked on schedule checked phone messages including sick line Organize day for efficiency study class prep periodicals Scanning documents weekly summary draft Biz training @ ARD Straighten up desk</t>
  </si>
  <si>
    <t>away display material preparing efficiency analysis logs Worked on schedule checked phone messages including sick line Organize day for efficiency study class prep periodicals Scanning documents weekly summary Biz training @ ARD Straighten up desk</t>
  </si>
  <si>
    <t>File draft</t>
  </si>
  <si>
    <t>Federal documents s 2 Edit article about Sac room programing</t>
  </si>
  <si>
    <t>Federal documents s 2 about Sac room programing</t>
  </si>
  <si>
    <t>Edit article</t>
  </si>
  <si>
    <t>Fed Ex PTO request processed newspapers Counting in-library use people</t>
  </si>
  <si>
    <t>Fed PTO request processed newspapers Counting in-library use people</t>
  </si>
  <si>
    <t>Ex</t>
  </si>
  <si>
    <t>Fallow up task</t>
  </si>
  <si>
    <t>A520</t>
  </si>
  <si>
    <t>Fallow up Circ. Issue BCIAB phone calls 0m Priority hold 5m</t>
  </si>
  <si>
    <t>Fallow up Circ. Issue phone calls 0m Priority hold 5m</t>
  </si>
  <si>
    <t>BCIAB</t>
  </si>
  <si>
    <t>A518</t>
  </si>
  <si>
    <t>Facilities issues and</t>
  </si>
  <si>
    <t>A517</t>
  </si>
  <si>
    <t>Facilities issues</t>
  </si>
  <si>
    <t>A516</t>
  </si>
  <si>
    <t>Facilities issue-door Moving Furniture and electrician here for surf</t>
  </si>
  <si>
    <t>Facilities and electrician here for surf</t>
  </si>
  <si>
    <t>issue-door Moving Furniture</t>
  </si>
  <si>
    <t>Facilities Facsurf</t>
  </si>
  <si>
    <t>A514</t>
  </si>
  <si>
    <t>FAC issues reporting</t>
  </si>
  <si>
    <t>FAC issues</t>
  </si>
  <si>
    <t>explaining log to volunteers and phone call from parent re: Volunteers 0m Peel new stickers off of four books 3m</t>
  </si>
  <si>
    <t>explaining log to volunteers and phone call from parent re: Volunteers 0m new stickers off of four books 3m</t>
  </si>
  <si>
    <t>Peel</t>
  </si>
  <si>
    <t>Evanced and talked with SM regarding community room book sale</t>
  </si>
  <si>
    <t>Evanced and talked with regarding community room book</t>
  </si>
  <si>
    <t>SM sale</t>
  </si>
  <si>
    <t>Evanced</t>
  </si>
  <si>
    <t>A510</t>
  </si>
  <si>
    <t>Evance Eden schedules</t>
  </si>
  <si>
    <t>A508</t>
  </si>
  <si>
    <t>A509</t>
  </si>
  <si>
    <t>Evaluation w Louis back room 20m Fine sorting 131 items 30m Rough sorting 62 items 7m</t>
  </si>
  <si>
    <t>Evaluation w Louis back room 20m Fine sorting items 30m Rough sorting items 7m</t>
  </si>
  <si>
    <t>131 62</t>
  </si>
  <si>
    <t>A507</t>
  </si>
  <si>
    <t>E-reader help 30m Volunteer picklist 5m</t>
  </si>
  <si>
    <t>A506</t>
  </si>
  <si>
    <t>E-reader help 30m Patron count sweep 30m</t>
  </si>
  <si>
    <t>A505</t>
  </si>
  <si>
    <t>E-reader help 30m Assisting patron w laptop prob. s re: Wi-Fi and printing 15m Meet w Fire district 15m</t>
  </si>
  <si>
    <t>E-reader help 30m Assisting patron w laptop prob. s re: and printing 15m Meet w Fire district 15m</t>
  </si>
  <si>
    <t>Wi-Fi</t>
  </si>
  <si>
    <t>A501</t>
  </si>
  <si>
    <t>A502</t>
  </si>
  <si>
    <t>A503</t>
  </si>
  <si>
    <t>A500</t>
  </si>
  <si>
    <t>E-reader assistance</t>
  </si>
  <si>
    <t>A499</t>
  </si>
  <si>
    <t>Entered information onto Tuesday s form for efficiency analysis 0m Several meetings one-on-one w staff Denise and Joanne ect.. 30m and filled out off desk log from previous day 30m</t>
  </si>
  <si>
    <t>Entered information onto s form for efficiency analysis 0m Several meetings one-on-one w staff Denise and Joanne ect.. 30m and filled out off desk log from previous day 30m</t>
  </si>
  <si>
    <t>Tuesday</t>
  </si>
  <si>
    <t>Entered information data for efficiency analysis study forms 0m Checked in expired holds-13 items 10m and took two full out going bins to the delivery area 5m</t>
  </si>
  <si>
    <t>Entered information data for efficiency analysis study forms 0m Checked in expired items 10m and took two full out going bins to the delivery area 5m</t>
  </si>
  <si>
    <t>holds-13</t>
  </si>
  <si>
    <t>encoding item</t>
  </si>
  <si>
    <t>Encoding finding aid in EAD lower level and 1st floors sweeps Scanning documents callback city directories than called patron with info.</t>
  </si>
  <si>
    <t>A495</t>
  </si>
  <si>
    <t>Encoding finding aid in EAD Filling out weekly report PTO request Scanning documents Biz Ref</t>
  </si>
  <si>
    <t>Encoding finding aid in EAD Filling out weekly report PTO request Scanning documents Biz</t>
  </si>
  <si>
    <t>Encoded materials- Non-Fiction</t>
  </si>
  <si>
    <t>A491</t>
  </si>
  <si>
    <t>A493</t>
  </si>
  <si>
    <t>A490</t>
  </si>
  <si>
    <t>A489</t>
  </si>
  <si>
    <t>A492</t>
  </si>
  <si>
    <t>A488</t>
  </si>
  <si>
    <t>Emailing Lucky Day schedules -11 books 10m and priority labels 1m</t>
  </si>
  <si>
    <t>Lucky Day schedules books 10m and priority labels 1m</t>
  </si>
  <si>
    <t>Emailing -11</t>
  </si>
  <si>
    <t>Emailed patron regarding damaged items 10m proof read Saturday s meeting 5m and talked to Ray and Louis about friends sponsored speech contest coming up on April 26th 10m</t>
  </si>
  <si>
    <t>Emailed patron regarding damaged items 10m read Saturday s meeting 5m and talked to Ray and Louis about friends up on April 10m</t>
  </si>
  <si>
    <t>proof sponsored speech contest coming 26th</t>
  </si>
  <si>
    <t>email tech. 5m checked calendar 0m</t>
  </si>
  <si>
    <t>A485</t>
  </si>
  <si>
    <t>A484</t>
  </si>
  <si>
    <t>Efficiency instructions</t>
  </si>
  <si>
    <t>A483</t>
  </si>
  <si>
    <t>Efficiency eval Form</t>
  </si>
  <si>
    <t>Efficiency Form</t>
  </si>
  <si>
    <t>Efficiency analysis referenced on other paperwork lost cards sent email ordered more supplies Investigated Subited Surf for comp. issue and passed on some info. To security guard</t>
  </si>
  <si>
    <t>Efficiency analysis on other paperwork lost cards sent email ordered more supplies Surf for comp. issue and on some info. security</t>
  </si>
  <si>
    <t>referenced Investigated Subited passed To guard</t>
  </si>
  <si>
    <t>A479</t>
  </si>
  <si>
    <t>Efficiency Analysis in library use count and Float</t>
  </si>
  <si>
    <t>A478</t>
  </si>
  <si>
    <t>Efficiency Analysis dealing with patron issue and fixing alarm door fix</t>
  </si>
  <si>
    <t>Efficiency Analysis with patron issue and fixing door fix</t>
  </si>
  <si>
    <t>dealing alarm</t>
  </si>
  <si>
    <t>A477</t>
  </si>
  <si>
    <t>Efficiency agenda and facilities issues</t>
  </si>
  <si>
    <t>A476</t>
  </si>
  <si>
    <t>efficiencies instruction 10m Submitting surf s 10m</t>
  </si>
  <si>
    <t>efficiencies instruction 10m surf s 10m</t>
  </si>
  <si>
    <t>Submitting</t>
  </si>
  <si>
    <t>Editing forms 10m going thru donated materials 10m Orientation for new employee 30m Help w set-up 15m</t>
  </si>
  <si>
    <t>forms 10m going thru materials 10m Orientation for new employee 30m Help w set-up 15m</t>
  </si>
  <si>
    <t>Editing donated</t>
  </si>
  <si>
    <t>Edge Committee project 15m Drove Return to ELK 15m</t>
  </si>
  <si>
    <t>A473</t>
  </si>
  <si>
    <t>A471</t>
  </si>
  <si>
    <t>A472</t>
  </si>
  <si>
    <t>A470</t>
  </si>
  <si>
    <t>Eden entry 10m Orientation for new employee 30m Supervising 20m Greeted new children s librarian and listened to phone message 15m Filling out forms 10m</t>
  </si>
  <si>
    <t>Eden entry 10m Orientation for new employee 30m Supervising 20m new children s librarian and to phone message 15m Filling out forms 10m</t>
  </si>
  <si>
    <t>Greeted listened</t>
  </si>
  <si>
    <t>A468</t>
  </si>
  <si>
    <t>A467</t>
  </si>
  <si>
    <t>E-book on the spot training read instructions posted schedule filling out I-9 and had phone calls</t>
  </si>
  <si>
    <t>A466</t>
  </si>
  <si>
    <t>duplicates to MCK</t>
  </si>
  <si>
    <t>A465</t>
  </si>
  <si>
    <t>A464</t>
  </si>
  <si>
    <t>Dump old papers</t>
  </si>
  <si>
    <t>old papers</t>
  </si>
  <si>
    <t>Dump</t>
  </si>
  <si>
    <t>Drove to CEN</t>
  </si>
  <si>
    <t>A462</t>
  </si>
  <si>
    <t>Drove Return to ELK</t>
  </si>
  <si>
    <t>A461</t>
  </si>
  <si>
    <t>Drive to CEN carpool for poppy field picnic event handed out awards returned with carpool from 3:15p-6:15p 15m and updated off desk log 5m</t>
  </si>
  <si>
    <t>A460</t>
  </si>
  <si>
    <t>Drive to CEN carpool for poppy field picnic event handed out awards returned with carpool from 3:15p-6:15p</t>
  </si>
  <si>
    <t>A457</t>
  </si>
  <si>
    <t>A459</t>
  </si>
  <si>
    <t>A458</t>
  </si>
  <si>
    <t>A456</t>
  </si>
  <si>
    <t>Draft new closing procedures and staff mtg. prep. 30m Messages printing two reports 10m explain form to volunteer 5m</t>
  </si>
  <si>
    <t>new closing procedures and staff mtg. prep. 30m printing two reports 10m form to volunteer 5m</t>
  </si>
  <si>
    <t>Draft Messages explain</t>
  </si>
  <si>
    <t>DPH Historical Society and took a</t>
  </si>
  <si>
    <t>DPH and took a</t>
  </si>
  <si>
    <t>Historical Society</t>
  </si>
  <si>
    <t>down meeting room 20m Clean public computers area-wipe down screens 30m and walked through library before opening 10m</t>
  </si>
  <si>
    <t>down meeting room 20m Clean public computers down screens 30m and walked library before opening 10m</t>
  </si>
  <si>
    <t>area-wipe through</t>
  </si>
  <si>
    <t>Door count s EXP weeding Trained volunteer on study Invoicing Talked with college about volunteer Data completing for microfilm log contact email Door count procedure</t>
  </si>
  <si>
    <t>Door count s EXP weeding Trained volunteer on study Invoicing Talked with college about volunteer completing for log contact email Door count</t>
  </si>
  <si>
    <t>Data microfilm procedure</t>
  </si>
  <si>
    <t>Door Count s 3 Catch up on logs s 4</t>
  </si>
  <si>
    <t>Door Count s 3 up on logs s 4</t>
  </si>
  <si>
    <t>Catch</t>
  </si>
  <si>
    <t>Door Count Class prep Periodicals printing books Collect PR handouts for outreach Kit Talked with Ann re: GED bookmarks set-up circulation comp. s</t>
  </si>
  <si>
    <t>Door Count Class prep Periodicals printing books Collect for outreach Talked with Ann re: bookmarks set-up circulation comp. s</t>
  </si>
  <si>
    <t>PR handouts Kit GED</t>
  </si>
  <si>
    <t>Door Count at opening and</t>
  </si>
  <si>
    <t>A450</t>
  </si>
  <si>
    <t>Donations Book drop 30</t>
  </si>
  <si>
    <t>A448</t>
  </si>
  <si>
    <t>Donations 10m and filled out off desk analysis form 4m</t>
  </si>
  <si>
    <t>A449</t>
  </si>
  <si>
    <t>Donations</t>
  </si>
  <si>
    <t>A447</t>
  </si>
  <si>
    <t>sweep both floors</t>
  </si>
  <si>
    <t>Do</t>
  </si>
  <si>
    <t>Distributing promo materials to branches contact messages s Printing books and light machine maintenance Efficiency analysis log Phone Client calls Efficiency study help shelver staff</t>
  </si>
  <si>
    <t>materials to contact messages s Printing books and light machine maintenance Efficiency analysis log Phone Client calls Efficiency study help shelver staff</t>
  </si>
  <si>
    <t>Distributing promo branches</t>
  </si>
  <si>
    <t>Distribute paychecks 3m and fine sorted 49 items 5m</t>
  </si>
  <si>
    <t>3m and fine sorted items 5m</t>
  </si>
  <si>
    <t>Distribute paychecks 49</t>
  </si>
  <si>
    <t>Display click and tick efficiencies study and finding new mag. processing guide</t>
  </si>
  <si>
    <t>Display and efficiencies study and finding new mag. processing</t>
  </si>
  <si>
    <t>click tick guide</t>
  </si>
  <si>
    <t>Display 10m sorted mail 4m Display wall in children s area -removing old staples measuring and cutting background paper and stapling paper to wall 30m</t>
  </si>
  <si>
    <t>A442</t>
  </si>
  <si>
    <t>A441</t>
  </si>
  <si>
    <t>BRS</t>
  </si>
  <si>
    <t>Discussion</t>
  </si>
  <si>
    <t>Discussing outreach opportunity with local school librarian</t>
  </si>
  <si>
    <t>Discussing outreach with local school librarian</t>
  </si>
  <si>
    <t>Discussing large fines for teacher w Tina 5m Finished up 5m</t>
  </si>
  <si>
    <t>A438</t>
  </si>
  <si>
    <t>Discussing issues w HS. librarian 20m Talked to Louis 15m Checked out text for inside use only 1m and fine sorted 76 items 30m</t>
  </si>
  <si>
    <t>Discussing issues w librarian 20m Talked to Louis 15m Checked out for use only 1m and fine sorted items 30m</t>
  </si>
  <si>
    <t>HS. text inside 76</t>
  </si>
  <si>
    <t>Discussing cash issues 5m write in log 20m</t>
  </si>
  <si>
    <t>A436</t>
  </si>
  <si>
    <t>Discussed with Ray on how to handle damaged materials returned by a patron 5m and sorted staples delivery of supplies 5m</t>
  </si>
  <si>
    <t>Discussed with Ray on how to damaged materials returned by a patron 5m and sorted staples delivery of supplies 5m</t>
  </si>
  <si>
    <t>Discussed patrons billed items w supervisor 15m timesheet 5m Set-up 15m Scheduling issues paperwork 30m</t>
  </si>
  <si>
    <t>Discussed patrons items w supervisor 15m timesheet 5m Set-up 15m Scheduling issues paperwork 30m</t>
  </si>
  <si>
    <t>Discuss Staff Issue</t>
  </si>
  <si>
    <t>Staff Issue</t>
  </si>
  <si>
    <t>Discuss</t>
  </si>
  <si>
    <t>Discarded newspapers</t>
  </si>
  <si>
    <t>Discarded</t>
  </si>
  <si>
    <t>A431</t>
  </si>
  <si>
    <t>A428</t>
  </si>
  <si>
    <t>A430</t>
  </si>
  <si>
    <t>A429</t>
  </si>
  <si>
    <t>Directing volunteer to make storytime crafts</t>
  </si>
  <si>
    <t>volunteer to make storytime</t>
  </si>
  <si>
    <t>Directing crafts</t>
  </si>
  <si>
    <t>Direct Volunteer s 8m prep schedule and post 9m</t>
  </si>
  <si>
    <t>Volunteer s 8m prep schedule and post 9m</t>
  </si>
  <si>
    <t>Direct</t>
  </si>
  <si>
    <t>Did Weekly report Paperwork Notes 3rd floor sweep efficiency study 1st and 2nd and 3rd floor sweeps</t>
  </si>
  <si>
    <t>Weekly report Paperwork Notes 3rd floor sweep efficiency study 1st and 2nd and 3rd floor sweeps</t>
  </si>
  <si>
    <t>Did</t>
  </si>
  <si>
    <t>A425</t>
  </si>
  <si>
    <t>Desk schedules and had a phone call with supervisor</t>
  </si>
  <si>
    <t>A424</t>
  </si>
  <si>
    <t>Desk schedules</t>
  </si>
  <si>
    <t>A423</t>
  </si>
  <si>
    <t>A421</t>
  </si>
  <si>
    <t>A422</t>
  </si>
  <si>
    <t>A420</t>
  </si>
  <si>
    <t>Design spot file issues giving tours building on circuit</t>
  </si>
  <si>
    <t>Design spot file issues building on</t>
  </si>
  <si>
    <t>giving tours circuit</t>
  </si>
  <si>
    <t>Design May branch calendar 0m and Design spot training 30m</t>
  </si>
  <si>
    <t>A418</t>
  </si>
  <si>
    <t>description not vaild</t>
  </si>
  <si>
    <t>description not</t>
  </si>
  <si>
    <t>Deposit and took a</t>
  </si>
  <si>
    <t>and took a</t>
  </si>
  <si>
    <t>Deposit</t>
  </si>
  <si>
    <t>Deleting 40 items 40m Sort 15m Volunteer database 30m Timesheet 10m</t>
  </si>
  <si>
    <t>40 items 40m Sort 15m Volunteer database 30m Timesheet 10m</t>
  </si>
  <si>
    <t>Deleting</t>
  </si>
  <si>
    <t>and books</t>
  </si>
  <si>
    <t>Deleted redistributed excess</t>
  </si>
  <si>
    <t>Delete old holds 30m disaster training 30m and redid timesheets 5m</t>
  </si>
  <si>
    <t>Delete old holds 30m disaster training 30m and timesheets 5m</t>
  </si>
  <si>
    <t>Delete 81 items 35m priority 5m made holds missing 25m Sorted 5m</t>
  </si>
  <si>
    <t>Delete items 35m priority 5m made holds missing 25m Sorted 5m</t>
  </si>
  <si>
    <t>A412</t>
  </si>
  <si>
    <t>Delete 25 items 15m Clean machine and rearranged carts 10m Check DVD s-23 items 0m</t>
  </si>
  <si>
    <t>Delete 25 items 15m Clean machine and rearranged carts 10m Check DVD items 0m</t>
  </si>
  <si>
    <t>s-23</t>
  </si>
  <si>
    <t>A411</t>
  </si>
  <si>
    <t>Decorating children s area with ALA posters and setting up a poetry Monthly display in the teen area 20m discussed library efficiency study with Ray 20m Tour participants needed 1 card and 20 items checked out 5m Scenario prep 15m and Mango spanish 25m</t>
  </si>
  <si>
    <t>Decorating children s area with ALA posters and setting up a poetry Monthly display in the teen area 20m discussed library efficiency study with Ray 20m Tour needed 1 card and items checked out 5m Scenario prep 15m and 25m</t>
  </si>
  <si>
    <t>participants 20 Mango spanish</t>
  </si>
  <si>
    <t>Decorating children s area with ALA posters and setting up a poetry Monthly display in the teen area 15m and took a 15m 30 15m Checked volunteer 2 for new applicants 1m 20m</t>
  </si>
  <si>
    <t>A409</t>
  </si>
  <si>
    <t>Dealt with staff issue and went to</t>
  </si>
  <si>
    <t>A408</t>
  </si>
  <si>
    <t>Dealing with Link prob. s wrong barcodes and approving timesheets</t>
  </si>
  <si>
    <t>with Link prob. s and approving timesheets</t>
  </si>
  <si>
    <t>Dealing wrong barcodes</t>
  </si>
  <si>
    <t>day selection for April</t>
  </si>
  <si>
    <t>A7</t>
  </si>
  <si>
    <t>David Lang talk -in and out 30m eReader help 30m</t>
  </si>
  <si>
    <t>David Lang talk and out 30m eReader help 30m</t>
  </si>
  <si>
    <t>-in</t>
  </si>
  <si>
    <t>A406</t>
  </si>
  <si>
    <t>David Lang talk in and out</t>
  </si>
  <si>
    <t>A405</t>
  </si>
  <si>
    <t>Database preview 2</t>
  </si>
  <si>
    <t>A404</t>
  </si>
  <si>
    <t>A402</t>
  </si>
  <si>
    <t>A403</t>
  </si>
  <si>
    <t>A400</t>
  </si>
  <si>
    <t>A401</t>
  </si>
  <si>
    <t>Damaged 13m Sort 10m</t>
  </si>
  <si>
    <t>A399</t>
  </si>
  <si>
    <t>Damage list</t>
  </si>
  <si>
    <t>A398</t>
  </si>
  <si>
    <t>Daily scheduling sweep and training</t>
  </si>
  <si>
    <t>A397</t>
  </si>
  <si>
    <t>Daily scheduling print community rm. Calendar and dealt with missing pieces damaged items</t>
  </si>
  <si>
    <t>A396</t>
  </si>
  <si>
    <t>Daily Scheduling</t>
  </si>
  <si>
    <t>A395</t>
  </si>
  <si>
    <t>Daily schedules Sorting bins 16 items turn on screens Staff info.</t>
  </si>
  <si>
    <t>Daily schedules Sorting bins items on screens Staff info.</t>
  </si>
  <si>
    <t>16 turn</t>
  </si>
  <si>
    <t>A393</t>
  </si>
  <si>
    <t>Customer Log and Request Projector and screen for program prepare for story time</t>
  </si>
  <si>
    <t>Customer Log and Request and screen for program prepare for story time</t>
  </si>
  <si>
    <t>Projector</t>
  </si>
  <si>
    <t>Customer activity survey completion review</t>
  </si>
  <si>
    <t>A391</t>
  </si>
  <si>
    <t>A390</t>
  </si>
  <si>
    <t>A389</t>
  </si>
  <si>
    <t>A388</t>
  </si>
  <si>
    <t>Customer Activity log Floor sweep s Scheduling timesheet approval efficiency study and took a Phone call</t>
  </si>
  <si>
    <t>A35</t>
  </si>
  <si>
    <t>Customer activity log and took a</t>
  </si>
  <si>
    <t>A387</t>
  </si>
  <si>
    <t>Customer activity log 30m</t>
  </si>
  <si>
    <t>A386</t>
  </si>
  <si>
    <t>Customer activity count 22m and filling out forms 20m</t>
  </si>
  <si>
    <t>Customer activity count and filling out forms 20m</t>
  </si>
  <si>
    <t>22m</t>
  </si>
  <si>
    <t>A385</t>
  </si>
  <si>
    <t>CSD donations 2m</t>
  </si>
  <si>
    <t>A94</t>
  </si>
  <si>
    <t>Creating Sac room questions for LSA position Research Obituary Trained volunteers Printing books and contact email</t>
  </si>
  <si>
    <t>Sac room questions for LSA position Research Obituary Trained volunteers Printing books and contact email</t>
  </si>
  <si>
    <t>Creating</t>
  </si>
  <si>
    <t>Created Off desk log in materials form CEN and FRA for class</t>
  </si>
  <si>
    <t>Word
Held</t>
  </si>
  <si>
    <t>A383</t>
  </si>
  <si>
    <t>Created a preliminary Summer Reading book purchase list based off this year s budget</t>
  </si>
  <si>
    <t>Created a Summer Reading book purchase list based off this s</t>
  </si>
  <si>
    <t>preliminary year budget</t>
  </si>
  <si>
    <t>Create daily schedules for the next several days changed staff toner cart and took</t>
  </si>
  <si>
    <t>Create daily schedules for the next days changed staff toner cart and took</t>
  </si>
  <si>
    <t>Create community room schedule train volunteer on patron sweep s and write summer reading blur for friends newsletter Picklist pulling</t>
  </si>
  <si>
    <t>Create community room schedule train volunteer on patron sweep s and write summer reading for friends Picklist pulling</t>
  </si>
  <si>
    <t>blur newsletter</t>
  </si>
  <si>
    <t>Cranky</t>
  </si>
  <si>
    <t>Cover circ. Desk 4m sorted 8m and Patron count Sweep 0m Assisted patron @ OPAC 5m Explain Form to volunteers 5m Filling staples order checking supplies 5m and filling out Efficiency Analysis log form 5m</t>
  </si>
  <si>
    <t>circ. Desk 4m sorted 8m and Patron count Sweep 0m Assisted patron @ OPAC 5m Form to volunteers 5m Filling staples order checking supplies 5m and filling out Efficiency Analysis log form 5m</t>
  </si>
  <si>
    <t>Cover Explain</t>
  </si>
  <si>
    <t>Counting opinions for MCK entries discussed with Denise Davis about reducing footprint of circulation desk with a new bathroom entrance Missing pieces cleaned up old items and documented exit alarm.</t>
  </si>
  <si>
    <t>Counting for MCK discussed with Denise Davis about of circulation desk with a new bathroom Missing pieces cleaned up old items and</t>
  </si>
  <si>
    <t>opinions entries reducing footprint entrance documented exit alarm.</t>
  </si>
  <si>
    <t>A375</t>
  </si>
  <si>
    <t>Counting log</t>
  </si>
  <si>
    <t>A376</t>
  </si>
  <si>
    <t>Counting in-library use people phone call about library before-hours use and subsequent call to Carolyn to solve issue and covered desk so Tina could train someone on count week</t>
  </si>
  <si>
    <t>Counting in-library use people phone call about library use and call to Carolyn to issue and covered desk so Tina could train someone on count week</t>
  </si>
  <si>
    <t>before-hours subsequent solve</t>
  </si>
  <si>
    <t>Count setup</t>
  </si>
  <si>
    <t>WWF</t>
  </si>
  <si>
    <t>Count week training</t>
  </si>
  <si>
    <t>A370</t>
  </si>
  <si>
    <t>Count patrons @ opening for assessment and schedules</t>
  </si>
  <si>
    <t>A369</t>
  </si>
  <si>
    <t>Count no tme recorded</t>
  </si>
  <si>
    <t>Count no recorded</t>
  </si>
  <si>
    <t>Count explanation Autism awarness project rearrange childrens area</t>
  </si>
  <si>
    <t>Count Autism project childrens area</t>
  </si>
  <si>
    <t>explanation awarness rearrange</t>
  </si>
  <si>
    <t>A367</t>
  </si>
  <si>
    <t>Count and recycle leftover tax forms booklets 30m assisted patron w public comp. issues 15m Call and email job coach reminders and trained second volunteer to act as self-check and explained analysis forms 15m</t>
  </si>
  <si>
    <t>Count and recycle tax forms 30m assisted patron w public comp. issues 15m Call and email job coach and trained volunteer to as self-check and explained analysis forms 15m</t>
  </si>
  <si>
    <t>leftover booklets reminders second act</t>
  </si>
  <si>
    <t>Count and cleaned workstation</t>
  </si>
  <si>
    <t>Count and cleaned</t>
  </si>
  <si>
    <t>Count and assisting patrons</t>
  </si>
  <si>
    <t>A373</t>
  </si>
  <si>
    <t>Count and</t>
  </si>
  <si>
    <t>A372</t>
  </si>
  <si>
    <t>A363</t>
  </si>
  <si>
    <t>A364</t>
  </si>
  <si>
    <t>A362</t>
  </si>
  <si>
    <t>Corrected friends assessment sheets and made two new SPL badges for staff</t>
  </si>
  <si>
    <t>friends assessment sheets and made two new SPL badges for staff</t>
  </si>
  <si>
    <t>Corrected</t>
  </si>
  <si>
    <t>of form and printed list</t>
  </si>
  <si>
    <t>Copies</t>
  </si>
  <si>
    <t>Convo. w Brian security and Carolyn re: Tia s position during the summer months.</t>
  </si>
  <si>
    <t>w Brian security and Carolyn re: s position the summer</t>
  </si>
  <si>
    <t>Convo. Tia during months.</t>
  </si>
  <si>
    <t>Contacting pressent approvals and updating appt. s</t>
  </si>
  <si>
    <t>Contacting and updating appt. s</t>
  </si>
  <si>
    <t>pressent approvals</t>
  </si>
  <si>
    <t>Contact Received statistics for website of the month project preparing for demo tomorrow 5 1 14 recording report of the week CEN Lib. Appt s... Meet new shelvers 1st and Lower Level floor sweeps Efficiency analysis logs phone class prep</t>
  </si>
  <si>
    <t>Contact statistics for website of the month project preparing for demo tomorrow 5 1 14 report of the week CEN Meet new shelvers 1st and Lower Level floor sweeps Efficiency analysis logs phone class prep</t>
  </si>
  <si>
    <t>Received recording Lib. Appt s...</t>
  </si>
  <si>
    <t>Contact messages Scheduling Schedule template update Paperwork</t>
  </si>
  <si>
    <t>Contact messages Scheduling Schedule update Paperwork</t>
  </si>
  <si>
    <t>Contact messages Scheduling Maintenance and planning and scheduling and processing Misc. Paperwork</t>
  </si>
  <si>
    <t>A351</t>
  </si>
  <si>
    <t>Contact messages Scheduling Link + email got laptops and searched for internet cable later found also helped Rebecca find a document gave laptops to IT Maintenance and planning and scheduling and processing Misc.</t>
  </si>
  <si>
    <t>Contact messages Scheduling Link + email got and for internet found also helped find a document gave to IT Maintenance and planning and scheduling and processing Misc.</t>
  </si>
  <si>
    <t>laptops searched cable later Rebecca laptops</t>
  </si>
  <si>
    <t>Contact messages Scheduling</t>
  </si>
  <si>
    <t>A353</t>
  </si>
  <si>
    <t>Contact messages Contact email Reading efficiency analysis instructions</t>
  </si>
  <si>
    <t>A352</t>
  </si>
  <si>
    <t>Contact helped Ann with laptop Printing books and light machine maintenance Class prep On desk checkout desk timesheets</t>
  </si>
  <si>
    <t>A33</t>
  </si>
  <si>
    <t>Contact Floor sweeps Phone calls Call patron back W call back answer from question FIN- Printing stickers for LGA staff 3rd floor sweep virtual quiz</t>
  </si>
  <si>
    <t>Contact Floor sweeps Phone calls Call patron back W call back answer from question Printing stickers for staff 3rd floor sweep virtual quiz</t>
  </si>
  <si>
    <t>FIN- LGA</t>
  </si>
  <si>
    <t>Contact email Paperwork Efficiency analysis logs contact email Voicemail</t>
  </si>
  <si>
    <t>Contact email Paperwork Efficiency analysis logs contact email</t>
  </si>
  <si>
    <t>Voicemail</t>
  </si>
  <si>
    <t>Contact email and took Dinner</t>
  </si>
  <si>
    <t>Contact email and took</t>
  </si>
  <si>
    <t>Dinner</t>
  </si>
  <si>
    <t>A348</t>
  </si>
  <si>
    <t>Confirm with for program materials</t>
  </si>
  <si>
    <t>Confirm w Denise and Lois</t>
  </si>
  <si>
    <t>A346</t>
  </si>
  <si>
    <t>Computer Help and clean up paper work efficiency Study</t>
  </si>
  <si>
    <t>Help and clean up paper work efficiency Study</t>
  </si>
  <si>
    <t>Computer</t>
  </si>
  <si>
    <t>Completing notes on prob. w employee</t>
  </si>
  <si>
    <t>A344</t>
  </si>
  <si>
    <t>Completing "Off Desk" log 10m cleared 19 holds 20m</t>
  </si>
  <si>
    <t>A343</t>
  </si>
  <si>
    <t>Completed incident report for stolen bicycle 20m and Assisted patrons in Design spot 30m</t>
  </si>
  <si>
    <t>incident report for 20m and Assisted patrons in Design spot 30m</t>
  </si>
  <si>
    <t>Completed stolen bicycle</t>
  </si>
  <si>
    <t>Complete paperwork for new hire Bruce contact email Cancel outstanding holds Updated displays in KP</t>
  </si>
  <si>
    <t>Complete paperwork for new hire Bruce contact email outstanding holds Updated displays in KP</t>
  </si>
  <si>
    <t>Cancel</t>
  </si>
  <si>
    <t>Comp. help and rotated new books into display</t>
  </si>
  <si>
    <t>Comp. help and new books into display</t>
  </si>
  <si>
    <t>Comp. assistance 7.5m On call greet customers 0m</t>
  </si>
  <si>
    <t>Comp. assistance On call greet customers 0m</t>
  </si>
  <si>
    <t>7.5m</t>
  </si>
  <si>
    <t>A340</t>
  </si>
  <si>
    <t>Comp. assistance 10m and Calendar printing 5m</t>
  </si>
  <si>
    <t>A339</t>
  </si>
  <si>
    <t>A338</t>
  </si>
  <si>
    <t>Community Resource</t>
  </si>
  <si>
    <t>Communicate w ARC Book Club members 5m and Assisted patrons in Design spot 30m</t>
  </si>
  <si>
    <t>w Book Club members 5m and Assisted patrons in Design spot 30m</t>
  </si>
  <si>
    <t>Communicate ARC</t>
  </si>
  <si>
    <t>Collection HR and took a</t>
  </si>
  <si>
    <t>A335</t>
  </si>
  <si>
    <t>Collect print management and Zoning in childrens area</t>
  </si>
  <si>
    <t>A334</t>
  </si>
  <si>
    <t>Cole Johnson gave presentation to KIN staff about business resources 30m Scenario research 5m</t>
  </si>
  <si>
    <t>Cole Johnson gave to KIN staff about business 30m Scenario research 5m</t>
  </si>
  <si>
    <t>presentation resources</t>
  </si>
  <si>
    <t>Cold War research Korean war s impact on Sacramento</t>
  </si>
  <si>
    <t>A332</t>
  </si>
  <si>
    <t>A331</t>
  </si>
  <si>
    <t>A329</t>
  </si>
  <si>
    <t>A327</t>
  </si>
  <si>
    <t>A328</t>
  </si>
  <si>
    <t>A330</t>
  </si>
  <si>
    <t>Closing announcements</t>
  </si>
  <si>
    <t>A326</t>
  </si>
  <si>
    <t>Closing pulled down Made Straighten up the Turn off computer</t>
  </si>
  <si>
    <t>activities: shades. signs. branch. monitors.</t>
  </si>
  <si>
    <t>Client mtg. filling out timesheet Clean up desk picking up flyers from 211 s 5 Patron issue at circ. Desk- fine</t>
  </si>
  <si>
    <t>Client mtg. filling out timesheet Clean up desk picking up flyers from 211 s 5 Patron issue at circ. fine</t>
  </si>
  <si>
    <t>Desk-</t>
  </si>
  <si>
    <t>Clearing desk and working on scheduling 10m disposing papers in outside dumpster 10m</t>
  </si>
  <si>
    <t>desk and working on scheduling 10m papers in dumpster 10m</t>
  </si>
  <si>
    <t>Clearing disposing outside</t>
  </si>
  <si>
    <t>Cleared machine of 80 items 15m Print and distribute desk schedules 0m</t>
  </si>
  <si>
    <t>A322</t>
  </si>
  <si>
    <t>Cleared holds bin and checked-in RFID 10m Worked on display 15m</t>
  </si>
  <si>
    <t>A321</t>
  </si>
  <si>
    <t>Clear items</t>
  </si>
  <si>
    <t>machines-200</t>
  </si>
  <si>
    <t>A318</t>
  </si>
  <si>
    <t>A319</t>
  </si>
  <si>
    <t>Clear holds Vol. 10m receive put up supplies 10m Volunteer coordination 20m and phone call 5m</t>
  </si>
  <si>
    <t>Clear holds 10m put up supplies 10m Volunteer coordination 20m and phone call 5m</t>
  </si>
  <si>
    <t>Vol. receive</t>
  </si>
  <si>
    <t>Clear holds shelf</t>
  </si>
  <si>
    <t>A317</t>
  </si>
  <si>
    <t>Clear holds 30m complete "off desk log" 5m</t>
  </si>
  <si>
    <t>A316</t>
  </si>
  <si>
    <t>A312</t>
  </si>
  <si>
    <t>A311</t>
  </si>
  <si>
    <t>A314</t>
  </si>
  <si>
    <t>A313</t>
  </si>
  <si>
    <t>Clear hold shelf lost and found 20m Set-up for mtg. 10m</t>
  </si>
  <si>
    <t>A306</t>
  </si>
  <si>
    <t>Clear hold shelf -31 items 0m Scheduling 15m Print out material for new bulletin board in teen area 30m</t>
  </si>
  <si>
    <t>Clear hold shelf items 0m Scheduling 15m Print out material for new bulletin board in teen area 30m</t>
  </si>
  <si>
    <t>A310</t>
  </si>
  <si>
    <t>Clear hold shelf 30m Working on staff evaluations 20m Orientation for new employee 30m Newspapers Set-out 20m</t>
  </si>
  <si>
    <t>Clear hold shelf 30m Working on staff evaluations 20m Orientation for new employee 30m Newspapers 20m</t>
  </si>
  <si>
    <t>Set-out</t>
  </si>
  <si>
    <t>Clear hold shelf 20m Patron complaint electric car charging 15m and performed a patron count sweep 15m</t>
  </si>
  <si>
    <t>Clear hold shelf 20m Patron complaint car 15m and performed a patron count sweep 15m</t>
  </si>
  <si>
    <t>electric charging</t>
  </si>
  <si>
    <t>Clear hold shelf 19 items</t>
  </si>
  <si>
    <t>A307</t>
  </si>
  <si>
    <t>A304</t>
  </si>
  <si>
    <t>A305</t>
  </si>
  <si>
    <t>Clear expiring holds</t>
  </si>
  <si>
    <t>Clear exception bin and put on carts lots of bks</t>
  </si>
  <si>
    <t>Clear bin and put on carts of bks</t>
  </si>
  <si>
    <t>exception lots</t>
  </si>
  <si>
    <t>Clear 39 holds RFID not working</t>
  </si>
  <si>
    <t>A301</t>
  </si>
  <si>
    <t>Clean-up in lobby 5m and online class 20m</t>
  </si>
  <si>
    <t>in lobby 5m and online class 20m</t>
  </si>
  <si>
    <t>Clean-up</t>
  </si>
  <si>
    <t>Cleaning Sweep</t>
  </si>
  <si>
    <t>A293</t>
  </si>
  <si>
    <t>Cleaning kitchen</t>
  </si>
  <si>
    <t>Cleaning desk and post office run</t>
  </si>
  <si>
    <t>Cleaning desk and post office</t>
  </si>
  <si>
    <t>Cleaning desk 10m Supervising rest of time 30m put sign up in library and helped w self check machine 2m and gave teen volunteer instructions 2m</t>
  </si>
  <si>
    <t>A297</t>
  </si>
  <si>
    <t>A296</t>
  </si>
  <si>
    <t>A295</t>
  </si>
  <si>
    <t>Cleaning and straightening</t>
  </si>
  <si>
    <t>A294</t>
  </si>
  <si>
    <t>A292</t>
  </si>
  <si>
    <t>A291</t>
  </si>
  <si>
    <t>Cleaned sink stove area</t>
  </si>
  <si>
    <t>Cleaned area</t>
  </si>
  <si>
    <t>sink stove</t>
  </si>
  <si>
    <t>A289</t>
  </si>
  <si>
    <t>A288</t>
  </si>
  <si>
    <t>Cleaned and removed "New stickers 15m put delivery items in bins 5m and gave tech. info lesson 5m Urban fiction author list 10m sent IRS chart 20m Work on public signs 15m Took phone call did self check 5m</t>
  </si>
  <si>
    <t>Cleaned and removed "New stickers 15m put delivery items in bins 5m and gave tech. info 5m Urban fiction author list 10m sent chart 20m Work on public signs 15m Took phone call did self check 5m</t>
  </si>
  <si>
    <t>lesson IRS</t>
  </si>
  <si>
    <t>Clean up Volunteer Management Outreach SRP Planning and took a</t>
  </si>
  <si>
    <t>A286</t>
  </si>
  <si>
    <t>Clean up retirement party Shelver new processing</t>
  </si>
  <si>
    <t>A283</t>
  </si>
  <si>
    <t>A284</t>
  </si>
  <si>
    <t>Clean up retirement party</t>
  </si>
  <si>
    <t>A282</t>
  </si>
  <si>
    <t>Clean up Print Picklist Outreach SRP Planning</t>
  </si>
  <si>
    <t>A285</t>
  </si>
  <si>
    <t>Clean up feed fish ect.. 20m and Log 5m</t>
  </si>
  <si>
    <t>Clean up fish ect.. 20m and Log 5m</t>
  </si>
  <si>
    <t>A281</t>
  </si>
  <si>
    <t>Clean organize desk</t>
  </si>
  <si>
    <t>A274</t>
  </si>
  <si>
    <t>clean money from print mgmt. and copier than counted and put in register</t>
  </si>
  <si>
    <t>A279</t>
  </si>
  <si>
    <t>Clean kids area displays and changed flyers</t>
  </si>
  <si>
    <t>A278</t>
  </si>
  <si>
    <t>Clean hold shelf and Twitter</t>
  </si>
  <si>
    <t>A277</t>
  </si>
  <si>
    <t>Clean desk Update logs</t>
  </si>
  <si>
    <t>A276</t>
  </si>
  <si>
    <t>Clean books stickers 30m E-reader help 20m Work on PTO bids 20m</t>
  </si>
  <si>
    <t>A275</t>
  </si>
  <si>
    <t>Class prep phone Turning on machine setting up to print 10min Scanning documents 5min</t>
  </si>
  <si>
    <t>A273</t>
  </si>
  <si>
    <t>A270</t>
  </si>
  <si>
    <t>A271</t>
  </si>
  <si>
    <t>A272</t>
  </si>
  <si>
    <t>Circ. Desk 5m printer 2m copier 3m Drive to CEN carpool for poppy field picnic event handed out awards returned with carpool from 3:15p-6:15p 30m</t>
  </si>
  <si>
    <t>A269</t>
  </si>
  <si>
    <t>Chris s retirement party Set up for retirement party lost wallets contact patron and cleared drawers</t>
  </si>
  <si>
    <t>Chris s retirement party Set up for retirement party lost contact patron and cleared drawers</t>
  </si>
  <si>
    <t>Chris s retirement party Chris Davis retirement party</t>
  </si>
  <si>
    <t>A265</t>
  </si>
  <si>
    <t>A264</t>
  </si>
  <si>
    <t>A266</t>
  </si>
  <si>
    <t>A267</t>
  </si>
  <si>
    <t>A263</t>
  </si>
  <si>
    <t>Choose new storytime panel board and place order 30m Put out New Lucky Day 10m</t>
  </si>
  <si>
    <t>new storytime board and order 30m Put out New Lucky Day 10m</t>
  </si>
  <si>
    <t>Choose panel place</t>
  </si>
  <si>
    <t>Checking shelves w New books and removing "New" stickers if the books are no longer currently new</t>
  </si>
  <si>
    <t>Checking shelves w New books and removing "New" stickers if the books are no longer new</t>
  </si>
  <si>
    <t>Checking records for unneeded info. 3 books performed Patron count Sweep plus stats and staffing issues: volunteer no show so had to train other staff to do to efficiency sweeps and did picklist Linik+ items 15 items</t>
  </si>
  <si>
    <t>Checking records for info. 3 books performed Patron count Sweep stats and staffing volunteer no so had to train other staff to do to efficiency sweeps and did picklist items 15 items</t>
  </si>
  <si>
    <t>unneeded plus issues: show Linik+</t>
  </si>
  <si>
    <t>Checking in and clearing holds-38 items 15m</t>
  </si>
  <si>
    <t>Checking in and clearing items 15m</t>
  </si>
  <si>
    <t>holds-38</t>
  </si>
  <si>
    <t>Checking community room key and had tech problems IT surf</t>
  </si>
  <si>
    <t>A257</t>
  </si>
  <si>
    <t>Check-in priority list 5m and called Bee Carrier 5m</t>
  </si>
  <si>
    <t>Check-in priority list 5m and called 5m</t>
  </si>
  <si>
    <t>Bee Carrier</t>
  </si>
  <si>
    <t>Check-in expired holds- 40 items 15m rough sorted two blue bins and took them out back 10m</t>
  </si>
  <si>
    <t>Check-in expired 40 items 15m rough sorted two bins and took them out back 10m</t>
  </si>
  <si>
    <t>holds- blue</t>
  </si>
  <si>
    <t>Check-in and put out 10m helped at front desk 10m had a patron tech. prob 5m and worked on "Off Desk" log 5m</t>
  </si>
  <si>
    <t>Check-in and put out 10m helped at front desk 10m had a patron tech. 5m and worked on "Off Desk" log 5m</t>
  </si>
  <si>
    <t>Check-in and clean up machine for the night 0m and sorted 11 books 0m</t>
  </si>
  <si>
    <t>Check-in and clean up machine for the 0m and sorted 11 books 0m</t>
  </si>
  <si>
    <t>Checked phone for messages checked email</t>
  </si>
  <si>
    <t>A252</t>
  </si>
  <si>
    <t>Checked laptop and returned it to closet</t>
  </si>
  <si>
    <t>Checked laptop and returned it to</t>
  </si>
  <si>
    <t>Checked for new volunteer s in volunteer match and checked community branch email for community room bookings</t>
  </si>
  <si>
    <t>Checked for new volunteer s in volunteer match and checked community branch email for community room</t>
  </si>
  <si>
    <t>Checked for messages 10m and printed clear holds 10m Training staff on assessment 20m</t>
  </si>
  <si>
    <t>A249</t>
  </si>
  <si>
    <t>Checked Work on coding via and Academy</t>
  </si>
  <si>
    <t>email. code.org Khan</t>
  </si>
  <si>
    <t>Checked daily schedule made changes than printed and posted them 10m Printed list and holdself 0m Meet w electrician to go over what is on his to do list 5m survey monkey about patron use of phones in library 1m checked phone messages 2m</t>
  </si>
  <si>
    <t>Checked daily schedule made changes than printed and posted them 10m Printed list and 0m Meet w electrician to over is on his to do list 5m survey about patron use of phones in library 1m checked phone messages 2m</t>
  </si>
  <si>
    <t>holdself go what monkey</t>
  </si>
  <si>
    <t>Check the trees that were delivered 5m Assisting customer w computer 10m Log 8m</t>
  </si>
  <si>
    <t>Check the that were delivered 5m Assisting customer w computer 10m Log 8m</t>
  </si>
  <si>
    <t>Check sick line Print shelvers sign in sheet set out put away shelver logs staff scheduling Efficiency Study Contact email</t>
  </si>
  <si>
    <t>A245</t>
  </si>
  <si>
    <t>check shelver work and organize fill in assignment logs</t>
  </si>
  <si>
    <t>A31</t>
  </si>
  <si>
    <t>Check Saclib Goodreads.pg Multi cultural picture books assessment and phone call</t>
  </si>
  <si>
    <t>Check picture books assessment and phone call</t>
  </si>
  <si>
    <t>Saclib Goodreads.pg Multi cultural</t>
  </si>
  <si>
    <t>Check print mgmt. and trained intern on completing efficiency analysis forms</t>
  </si>
  <si>
    <t>A243</t>
  </si>
  <si>
    <t>Check phone messages</t>
  </si>
  <si>
    <t>A242</t>
  </si>
  <si>
    <t>Check out item found</t>
  </si>
  <si>
    <t>A241</t>
  </si>
  <si>
    <t>check on Lock away and shut down wall system</t>
  </si>
  <si>
    <t>Friends. microphones</t>
  </si>
  <si>
    <t>Check in with staff questions and setting up</t>
  </si>
  <si>
    <t>A239</t>
  </si>
  <si>
    <t>Check in desk Helped patron Print log on to computers create Facebook photo album and DVD s CD s. Helped girl with her research project using kids search</t>
  </si>
  <si>
    <t>A237</t>
  </si>
  <si>
    <t>Check in desk and Desk schedule Helped patron Print log on to computers create Facebook photo album and DVD s CD s. Helped girl with her research project using kids search</t>
  </si>
  <si>
    <t>A238</t>
  </si>
  <si>
    <t>Check in and put out new mag. printed new labels for magazines and took a</t>
  </si>
  <si>
    <t>A236</t>
  </si>
  <si>
    <t>Check hold shelf for missing items- checked in and took to shelves 5m Print mgmt. -coined tubes and counted money took to register 20m .</t>
  </si>
  <si>
    <t>Check hold shelf for missing checked in and took to shelves 5m Print mgmt. and counted money took to register 20m .</t>
  </si>
  <si>
    <t>items- -coined tubes</t>
  </si>
  <si>
    <t>Check email order books for school tour</t>
  </si>
  <si>
    <t>A234</t>
  </si>
  <si>
    <t>Check and print schedules 10m and processed newspapers 10m</t>
  </si>
  <si>
    <t>A233</t>
  </si>
  <si>
    <t>books in display</t>
  </si>
  <si>
    <t>Changing</t>
  </si>
  <si>
    <t>Changed printer cartridge</t>
  </si>
  <si>
    <t>A231</t>
  </si>
  <si>
    <t>Change closing announcements per meeting decision</t>
  </si>
  <si>
    <t>Change closing announcements meeting</t>
  </si>
  <si>
    <t>per decision</t>
  </si>
  <si>
    <t>Change book display 10m Patron count Sweep 0</t>
  </si>
  <si>
    <t>Change book display 10m Patron count Sweep</t>
  </si>
  <si>
    <t>A229</t>
  </si>
  <si>
    <t>Cash print mgmt. Volunteer coord.</t>
  </si>
  <si>
    <t>Cash print mgmt. Volunteer</t>
  </si>
  <si>
    <t>coord.</t>
  </si>
  <si>
    <t>Cash Handling</t>
  </si>
  <si>
    <t>Cash</t>
  </si>
  <si>
    <t>Handling</t>
  </si>
  <si>
    <t>Cash and clear holds</t>
  </si>
  <si>
    <t>A228</t>
  </si>
  <si>
    <t>Calling patron Clean area sweep and</t>
  </si>
  <si>
    <t>A225</t>
  </si>
  <si>
    <t>Calling Del Paso heights about schedule 5m and phone call from Janelle@ NHI re: challenging customer 10m</t>
  </si>
  <si>
    <t>Calling about schedule 5m and phone call from re: customer 10m</t>
  </si>
  <si>
    <t>Del Paso heights Janelle@ NHI challenging</t>
  </si>
  <si>
    <t>Called Richard Wallace re: men s urinal being out of order padding</t>
  </si>
  <si>
    <t>Called Richard re: men s out of order</t>
  </si>
  <si>
    <t>Wallace urinal being padding</t>
  </si>
  <si>
    <t>Called Richard W. re: dumpster swipe lock</t>
  </si>
  <si>
    <t>A222</t>
  </si>
  <si>
    <t>Called patron back re: phone # look-up after searching web for phone # Billed patron for missing nook pieces than sent nook to CSD Set-up community rm. For teen program s laptop projector TV speakers PlayStation Ethernet ext. cords tables and chairs took straightened up tables shelves in children s area and adult fiction floating: helping patrons as needed and assisted with shelf check emptied bookdrop at service desk and lastly packed and labeled defective toner for return exchange via USPS to dell.</t>
  </si>
  <si>
    <t>Called patron back re: phone after for phone patron for missing nook pieces than sent nook to CSD Set-up community rm. For teen program s laptop projector Ethernet tables and chairs took straightened up tables shelves in children s area and adult fiction helping patrons as needed and assisted with shelf check bookdrop at service desk and lastly and toner for return via to</t>
  </si>
  <si>
    <t># look-up searching web # Billed TV speakers PlayStation ext. cords floating: emptied packed labeled defective exchange USPS dell.</t>
  </si>
  <si>
    <t>Call to security</t>
  </si>
  <si>
    <t>A220</t>
  </si>
  <si>
    <t>Call from Telis-patron issue: missing disk social media quiz and Time sheets</t>
  </si>
  <si>
    <t>Call from missing disk social quiz and Time sheets</t>
  </si>
  <si>
    <t>Telis-patron issue: media</t>
  </si>
  <si>
    <t>Call from Job coach re: notifying apt. 0m and call from another volunteer changing carpool plans 0m</t>
  </si>
  <si>
    <t>Call from Job coach re: apt. 0m and call from another volunteer changing carpool 0m</t>
  </si>
  <si>
    <t>notifying plans</t>
  </si>
  <si>
    <t>Calendar corrections</t>
  </si>
  <si>
    <t>Calendar</t>
  </si>
  <si>
    <t>Caldecott sticker remove sticky residue from "New" sticker phone call and sorted cart 15m Correspondence w volunteers and responses to volunteer match s applications and deleted emails 0m</t>
  </si>
  <si>
    <t>Caldecott sticker from "New" sticker phone call and sorted cart 15m w volunteers and to volunteer match s applications and deleted emails 0m</t>
  </si>
  <si>
    <t>remove sticky residue Correspondence responses</t>
  </si>
  <si>
    <t>Calculate taxes used this yr. 20m Adult new 25m Patron count sweep 30m</t>
  </si>
  <si>
    <t>used this yr. 20m Adult new 25m Patron count sweep 30m</t>
  </si>
  <si>
    <t>Calculate taxes</t>
  </si>
  <si>
    <t>Business Training Flow newspapers and magazines demo take down of equipment Contact Website for Finance training on yahoo Change status and examine Maintenance planning scheduling processing Class prep Link + email</t>
  </si>
  <si>
    <t>Business Training newspapers and magazines demo take down of equipment Contact Website for training on yahoo Change status and Maintenance planning scheduling processing Class prep Link + email</t>
  </si>
  <si>
    <t>Flow Finance examine</t>
  </si>
  <si>
    <t>Bundled community bulletin board request to post publicity and brochures picked up from district 8 fast gave them to Karen to post and re-order bulk announcements and updated our homeless shelter binder</t>
  </si>
  <si>
    <t>community bulletin board request to post publicity and picked up from district 8 fast gave them to Karen to post and announcements and updated our binder</t>
  </si>
  <si>
    <t>Bundled brochures re-order bulk homeless shelter</t>
  </si>
  <si>
    <t>Bulletin board take area</t>
  </si>
  <si>
    <t>down-teen</t>
  </si>
  <si>
    <t>A211</t>
  </si>
  <si>
    <t>A210</t>
  </si>
  <si>
    <t>Broke</t>
  </si>
  <si>
    <t>Branch sweep customer activity log</t>
  </si>
  <si>
    <t>A208</t>
  </si>
  <si>
    <t>A207</t>
  </si>
  <si>
    <t>Branch Survey and had one on one meetings</t>
  </si>
  <si>
    <t>Branch and had one on one meetings</t>
  </si>
  <si>
    <t>Survey</t>
  </si>
  <si>
    <t>Branch laptop- plug in hook up to Ethernet to update leave plugged in for an hr then put away also checked and changed answering machine done monthly</t>
  </si>
  <si>
    <t>Branch in up to Ethernet to update leave in for an put away also checked and changed answering machine monthly</t>
  </si>
  <si>
    <t>laptop- plug hook plugged hr then done</t>
  </si>
  <si>
    <t>Branch inspections Surfs</t>
  </si>
  <si>
    <t>Branch</t>
  </si>
  <si>
    <t>inspections Surfs</t>
  </si>
  <si>
    <t>Branch inspection report monthly</t>
  </si>
  <si>
    <t>A203</t>
  </si>
  <si>
    <t>A202</t>
  </si>
  <si>
    <t>Book clean-up Surf</t>
  </si>
  <si>
    <t>Sale Fac</t>
  </si>
  <si>
    <t>book recommendation fill out forms watered plants straighten holds shelf</t>
  </si>
  <si>
    <t>book fill out forms plants holds shelf</t>
  </si>
  <si>
    <t>recommendation watered straighten</t>
  </si>
  <si>
    <t>Book machine setup logging in for Gerry 5 min Turning on PC &amp; MAC setting up to scan 5min Scanning documents 5 min Class prep Check-in W staff Research Schedules</t>
  </si>
  <si>
    <t>Book machine setup in for Gerry 5 min Turning on PC &amp; setting up to scan 5min Scanning documents 5 min Class prep Check-in W staff Research Schedules</t>
  </si>
  <si>
    <t>logging MAC</t>
  </si>
  <si>
    <t>Book Display and worked on outstanding holds for MCK</t>
  </si>
  <si>
    <t>A198</t>
  </si>
  <si>
    <t>Book Club</t>
  </si>
  <si>
    <t>A197</t>
  </si>
  <si>
    <t>A196</t>
  </si>
  <si>
    <t>Block out next wks. Schedules alter todays desk schedule due to someone calling in sick</t>
  </si>
  <si>
    <t>out next Schedules todays desk schedule due to someone in sick</t>
  </si>
  <si>
    <t>Block wks. alter calling</t>
  </si>
  <si>
    <t>Biz reference Wrap up day stuff Phone Archive " New depository Librarian institute"- session #1 Contacting schools and organizations on outreach visits Prepare document for cataloging Evaluation Form</t>
  </si>
  <si>
    <t>Biz reference up day stuff Phone " New Contacting schools and organizations on outreach visits Prepare document for cataloging Evaluation Form</t>
  </si>
  <si>
    <t>Wrap Archive depository Librarian institute"- session #1</t>
  </si>
  <si>
    <t>Bins</t>
  </si>
  <si>
    <t>to work on timesheets</t>
  </si>
  <si>
    <t>Began</t>
  </si>
  <si>
    <t>A192</t>
  </si>
  <si>
    <t>Bathroom repair</t>
  </si>
  <si>
    <t>Bathroom</t>
  </si>
  <si>
    <t>Banned Patron on library property-called police and submitted an incident report</t>
  </si>
  <si>
    <t>Patron on library and submitted an incident report</t>
  </si>
  <si>
    <t>Banned property-called police</t>
  </si>
  <si>
    <t>Back up Tech. PC help</t>
  </si>
  <si>
    <t>A189</t>
  </si>
  <si>
    <t>Back up check in also had some comp. issues 0m Cleared hold shelf-12 items 15m</t>
  </si>
  <si>
    <t>Back up check in also had some comp. issues 0m Cleared hold items 15m</t>
  </si>
  <si>
    <t>shelf-12</t>
  </si>
  <si>
    <t>A187</t>
  </si>
  <si>
    <t>Assisting patron w public internet -tech. help 10m Scheduling assessment task 10m</t>
  </si>
  <si>
    <t>Assisting patron w public internet help 10m Scheduling assessment task 10m</t>
  </si>
  <si>
    <t>-tech.</t>
  </si>
  <si>
    <t>Assisting patron w computer 10m and partnership 5m</t>
  </si>
  <si>
    <t>Assisting patron w computer 10m and 5m</t>
  </si>
  <si>
    <t>Assisted w cleaning up after Kids Craft prog.</t>
  </si>
  <si>
    <t>Assisted w cleaning up after prog.</t>
  </si>
  <si>
    <t>Kids Craft</t>
  </si>
  <si>
    <t>Assisted patrons in Design spot</t>
  </si>
  <si>
    <t>A181</t>
  </si>
  <si>
    <t>A178</t>
  </si>
  <si>
    <t>A183</t>
  </si>
  <si>
    <t>A180</t>
  </si>
  <si>
    <t>A179</t>
  </si>
  <si>
    <t>A182</t>
  </si>
  <si>
    <t>Assisted patron with saving transferring count doc. s to her flash drive after losing progress first hr.</t>
  </si>
  <si>
    <t>Assisted patron with saving count doc. s to her drive after first</t>
  </si>
  <si>
    <t>transferring flash losing progress hr.</t>
  </si>
  <si>
    <t>Assisted patron with comp. sprint mgmt. issue</t>
  </si>
  <si>
    <t>Assisted patron with comp. mgmt. issue</t>
  </si>
  <si>
    <t>Assisted patron w tech. issue and printing 10m assisted three patrons in line @ desk while waiting for 1-on-1 apt. 5m Keeping everyone on track answering staff questions 30m Roaming floor 30m Put books in bins -37 items 0m Checked DVD s-14 items 0m Patron count Sweep 15m</t>
  </si>
  <si>
    <t>Assisted patron w tech. issue and printing 10m assisted three patrons in line @ desk while waiting for 1-on-1 apt. 5m on answering staff questions 30m Roaming floor 30m Put books in bins items 0m Checked DVD items 0m Patron count Sweep 15m</t>
  </si>
  <si>
    <t>Keeping everyone track -37 s-14</t>
  </si>
  <si>
    <t>Assisted patron w printer 5m and gave a replacement card 5m</t>
  </si>
  <si>
    <t>Assisted patron w printer 5m and gave a card 5m</t>
  </si>
  <si>
    <t>Assisted on desk</t>
  </si>
  <si>
    <t>A172</t>
  </si>
  <si>
    <t>A173</t>
  </si>
  <si>
    <t>Assisted on circ. Desk with check-out fines 10m assisted @ front desk 10m</t>
  </si>
  <si>
    <t>A171</t>
  </si>
  <si>
    <t>Assisted Circ.</t>
  </si>
  <si>
    <t>A170</t>
  </si>
  <si>
    <t>Assisted 3 patrons in line at desk 2min each and trained volunteer for self check assistance 10m</t>
  </si>
  <si>
    <t>Assisted 3 patrons in line at desk each and trained volunteer for self check assistance 10m</t>
  </si>
  <si>
    <t>2min</t>
  </si>
  <si>
    <t>A169</t>
  </si>
  <si>
    <t>Assist w Friends books operation</t>
  </si>
  <si>
    <t>Assist w Friends books</t>
  </si>
  <si>
    <t>Assist patron on the floor -technologist 3m and waited for apt. to arrive 20m</t>
  </si>
  <si>
    <t>Assist patron on the floor 3m and for apt. to 20m</t>
  </si>
  <si>
    <t>-technologist waited arrive</t>
  </si>
  <si>
    <t>Assign volunteer duties</t>
  </si>
  <si>
    <t>volunteer duties</t>
  </si>
  <si>
    <t>Assign</t>
  </si>
  <si>
    <t>A164</t>
  </si>
  <si>
    <t>A165</t>
  </si>
  <si>
    <t>A163</t>
  </si>
  <si>
    <t>A161</t>
  </si>
  <si>
    <t>A160</t>
  </si>
  <si>
    <t>A162</t>
  </si>
  <si>
    <t>A159</t>
  </si>
  <si>
    <t>A158</t>
  </si>
  <si>
    <t>Assessment paperwork</t>
  </si>
  <si>
    <t>A157</t>
  </si>
  <si>
    <t>Assessment log Volunteer</t>
  </si>
  <si>
    <t>A156</t>
  </si>
  <si>
    <t>A155</t>
  </si>
  <si>
    <t>A154</t>
  </si>
  <si>
    <t>Asking and answering employee questions</t>
  </si>
  <si>
    <t>A152</t>
  </si>
  <si>
    <t>A153</t>
  </si>
  <si>
    <t>for application and School visit</t>
  </si>
  <si>
    <t>Arranged tour. Mailed attachments instructions. arrangements.</t>
  </si>
  <si>
    <t>A150</t>
  </si>
  <si>
    <t>Approve</t>
  </si>
  <si>
    <t>Timecards</t>
  </si>
  <si>
    <t>A148</t>
  </si>
  <si>
    <t>answering phones and looked for lost child</t>
  </si>
  <si>
    <t>A30</t>
  </si>
  <si>
    <t>Answering employee s questions and answered phone call</t>
  </si>
  <si>
    <t>A147</t>
  </si>
  <si>
    <t>Answering employee s questions</t>
  </si>
  <si>
    <t>A146</t>
  </si>
  <si>
    <t>A145</t>
  </si>
  <si>
    <t>A144</t>
  </si>
  <si>
    <t>Answered request for volunteer opportunities Answered phone and priority checks 30m Phone priority 1m</t>
  </si>
  <si>
    <t>A143</t>
  </si>
  <si>
    <t>Answered request for volunteer opportunities Answered phone and priority checks 15m</t>
  </si>
  <si>
    <t>A142</t>
  </si>
  <si>
    <t>Answered phone Laura sick and Dave late</t>
  </si>
  <si>
    <t>Answered phone sick and</t>
  </si>
  <si>
    <t>Laura Dave late</t>
  </si>
  <si>
    <t>Answered phone call and took branch quiz</t>
  </si>
  <si>
    <t>A141</t>
  </si>
  <si>
    <t>Answered phone call</t>
  </si>
  <si>
    <t>A140</t>
  </si>
  <si>
    <t>Answered phone backup for service desk and helped patron look for tax forms</t>
  </si>
  <si>
    <t>Answered phone for service desk and helped patron look for tax forms</t>
  </si>
  <si>
    <t>Answered phone 1m Training staff 10m</t>
  </si>
  <si>
    <t>A137</t>
  </si>
  <si>
    <t>Answer phone process mail sign for delivery</t>
  </si>
  <si>
    <t>A136</t>
  </si>
  <si>
    <t>A134</t>
  </si>
  <si>
    <t>Answer phone and get item for priority hold</t>
  </si>
  <si>
    <t>A135</t>
  </si>
  <si>
    <t>Answer customer questions and assist w finding materials on public floor while in stocks working on collection mgmt.</t>
  </si>
  <si>
    <t>Answer customer questions and assist w finding materials on public floor while in working on collection mgmt.</t>
  </si>
  <si>
    <t>Answer calls 5m pulling new books 20m printing and cutting donations receipts 15m and another patron with a prob.- laptop 0m</t>
  </si>
  <si>
    <t>Answer calls 5m pulling new books 20m printing and cutting donations 15m and another patron with a laptop 0m</t>
  </si>
  <si>
    <t>receipts prob.-</t>
  </si>
  <si>
    <t>Announcement</t>
  </si>
  <si>
    <t>and train a shelver on efficiency analysis</t>
  </si>
  <si>
    <t>A29</t>
  </si>
  <si>
    <t>and took phone call</t>
  </si>
  <si>
    <t>A28</t>
  </si>
  <si>
    <t>A27</t>
  </si>
  <si>
    <t>and Schedual</t>
  </si>
  <si>
    <t>A26</t>
  </si>
  <si>
    <t>and Research for CHS anvi.</t>
  </si>
  <si>
    <t>and Research for CHS</t>
  </si>
  <si>
    <t>anvi.</t>
  </si>
  <si>
    <t>and preformed patron count</t>
  </si>
  <si>
    <t>A24</t>
  </si>
  <si>
    <t>and preformed a patron count</t>
  </si>
  <si>
    <t>A23</t>
  </si>
  <si>
    <t>and notes with Thom</t>
  </si>
  <si>
    <t>and notes with</t>
  </si>
  <si>
    <t>Thom</t>
  </si>
  <si>
    <t>and Filled in at MCK for supervisor at desk</t>
  </si>
  <si>
    <t>A21</t>
  </si>
  <si>
    <t>and EA people counting</t>
  </si>
  <si>
    <t>A20</t>
  </si>
  <si>
    <t>and dropped flyer off DPH historical society</t>
  </si>
  <si>
    <t>and flyer off DPH</t>
  </si>
  <si>
    <t>dropped historical society</t>
  </si>
  <si>
    <t>and did Clock changing</t>
  </si>
  <si>
    <t>A12</t>
  </si>
  <si>
    <t>and did a Patron sweep</t>
  </si>
  <si>
    <t>A18</t>
  </si>
  <si>
    <t>and contacted Oriented and planed with new volunteer</t>
  </si>
  <si>
    <t>and contacted and planed with new volunteer</t>
  </si>
  <si>
    <t>Oriented</t>
  </si>
  <si>
    <t>and cleaned up program prep.</t>
  </si>
  <si>
    <t>A16</t>
  </si>
  <si>
    <t>and calculated last hrs.</t>
  </si>
  <si>
    <t>and last hrs.</t>
  </si>
  <si>
    <t>After school floating on desk as needed 0m Sorted 35 items 0m</t>
  </si>
  <si>
    <t>After school floating on desk as needed 0m Sorted items 0m</t>
  </si>
  <si>
    <t>A130</t>
  </si>
  <si>
    <t>Adjust Schedule and Processed newspapers</t>
  </si>
  <si>
    <t>A129</t>
  </si>
  <si>
    <t>Adjust check daily schedule and printed than posted it talked w Denise about remodel subited check request planned for the day and learned about off desk log had yesterday off .</t>
  </si>
  <si>
    <t>Adjust check daily schedule and printed than posted it talked w Denise about check request planned for the day and learned about off desk log had yesterday off .</t>
  </si>
  <si>
    <t>remodel subited</t>
  </si>
  <si>
    <t>Adjust and post daily schedule sign books help hiring paperwork Efficiency analysis Contact email</t>
  </si>
  <si>
    <t>Adjust and post daily schedule sign books help paperwork Efficiency analysis Contact email</t>
  </si>
  <si>
    <t>Address repair PC reservation and emailed IT</t>
  </si>
  <si>
    <t>repair PC reservation and emailed IT</t>
  </si>
  <si>
    <t>Address</t>
  </si>
  <si>
    <t>added items to list and rearranged lost and found</t>
  </si>
  <si>
    <t>A14</t>
  </si>
  <si>
    <t>add attendance for law day outreach Timesheets with interpretations contact script performance review</t>
  </si>
  <si>
    <t>add attendance for day outreach Timesheets with interpretations contact performance review</t>
  </si>
  <si>
    <t>law script</t>
  </si>
  <si>
    <t>DVD shelving</t>
  </si>
  <si>
    <t>Activated</t>
  </si>
  <si>
    <t>Accept</t>
  </si>
  <si>
    <t>UPS Redelivery</t>
  </si>
  <si>
    <t>Accept Load approx. 3 dozen donations</t>
  </si>
  <si>
    <t>Accept 3 donations</t>
  </si>
  <si>
    <t>Load approx. dozen</t>
  </si>
  <si>
    <t>for 4 upcoming programs</t>
  </si>
  <si>
    <t>8-10:20 Shopping</t>
  </si>
  <si>
    <t>6th grade class visit</t>
  </si>
  <si>
    <t>grade class visit</t>
  </si>
  <si>
    <t>6th</t>
  </si>
  <si>
    <t>A121</t>
  </si>
  <si>
    <t>A120</t>
  </si>
  <si>
    <t>A119</t>
  </si>
  <si>
    <t>A118</t>
  </si>
  <si>
    <t>A117</t>
  </si>
  <si>
    <t>5th grade class analysis sweep helped kids</t>
  </si>
  <si>
    <t>grade class analysis sweep helped kids</t>
  </si>
  <si>
    <t>5th</t>
  </si>
  <si>
    <t>A116</t>
  </si>
  <si>
    <t>3rd floor patron count sweep Looking at glossary for efficiency analysis logs time sheet Contact email 1st and Lower Level floor sweeps phone class prep Desk notes Paperwork disciplinary documentation 3rd floor sweep</t>
  </si>
  <si>
    <t>3rd floor patron count sweep Looking at for efficiency analysis logs time sheet Contact email 1st and Lower Level floor sweeps phone class prep Desk notes Paperwork disciplinary documentation 3rd floor sweep</t>
  </si>
  <si>
    <t>Meeting</t>
  </si>
  <si>
    <t>A114</t>
  </si>
  <si>
    <t>31 items evaluated for collections</t>
  </si>
  <si>
    <t>31 items evaluated for</t>
  </si>
  <si>
    <t>30m Get feedback from teens on upcoming system-wide teen blog and shared there suggestions w other members on the team requested certification of completion for e-course and submitted purchase receipt to friends for the button machine the teens raised money for 25m</t>
  </si>
  <si>
    <t>30m from on upcoming teen and suggestions w other members on the requested of completion for and submitted purchase receipt to friends for the machine the money for 25m</t>
  </si>
  <si>
    <t>Get feedback teens system-wide blog shared there team certification e-course button teens raised</t>
  </si>
  <si>
    <t>Worked on Spring and Summer</t>
  </si>
  <si>
    <t>3:30-4:30 storytimes</t>
  </si>
  <si>
    <t>A111</t>
  </si>
  <si>
    <t>3 news. processed put them in public display weeding 3 news. and gave refund</t>
  </si>
  <si>
    <t>3 processed put them in public display weeding 3 and gave</t>
  </si>
  <si>
    <t>news. news. refund</t>
  </si>
  <si>
    <t>A109</t>
  </si>
  <si>
    <t>A108</t>
  </si>
  <si>
    <t>2 shelves of picklist 60 items and took a Virtual Branch Quiz</t>
  </si>
  <si>
    <t>A107</t>
  </si>
  <si>
    <t>2 Patron sweep</t>
  </si>
  <si>
    <t>A6</t>
  </si>
  <si>
    <t>2 Find item for priority hold</t>
  </si>
  <si>
    <t>A5</t>
  </si>
  <si>
    <t>1st floor Patron count Sweep</t>
  </si>
  <si>
    <t>A106</t>
  </si>
  <si>
    <t>1st 2nd floor sweep 15 15m Sorted 31 books 10m</t>
  </si>
  <si>
    <t>A105</t>
  </si>
  <si>
    <t>15m Meet w Gerry Calderon to discuss RFID issues 15m Patron count sweep 20m Ref: patron intrested in removing or responding to a negative review on yelp for his business 15m</t>
  </si>
  <si>
    <t>15m Meet w Gerry to discuss RFID issues 15m Patron count sweep 20m patron in removing or to a review on for his business 15m</t>
  </si>
  <si>
    <t>Calderon Ref: intrested responding negative yelp</t>
  </si>
  <si>
    <t>15m Helped patron with copier 3m Phone call from Karen Leland re: fire extinguisher tags 3m Volunteer name badges 5m</t>
  </si>
  <si>
    <t>15m Helped patron with copier 3m Phone call from Karen re: extinguisher tags 3m Volunteer name badges 5m</t>
  </si>
  <si>
    <t>Leland fire</t>
  </si>
  <si>
    <t>1-2 Visit Attendance 40 students 10 adults</t>
  </si>
  <si>
    <t>40 students 10 adults</t>
  </si>
  <si>
    <t>1-2 Visit Attendance</t>
  </si>
  <si>
    <t>12 on desk</t>
  </si>
  <si>
    <t>A103</t>
  </si>
  <si>
    <t>10 books to read and alphabetizing carts</t>
  </si>
  <si>
    <t>10 books to read and carts</t>
  </si>
  <si>
    <t>1 Shelf of outgoing holds</t>
  </si>
  <si>
    <t>A101</t>
  </si>
  <si>
    <t>1 Shelf of holds checked in</t>
  </si>
  <si>
    <t>A100</t>
  </si>
  <si>
    <t>1 Shelf of holds 30 items</t>
  </si>
  <si>
    <t>A99</t>
  </si>
  <si>
    <t>A98</t>
  </si>
  <si>
    <t>"Navigating FDLP.GOV" webinar Paperwork ing Sacroom update tip sheet sign up for webinar training form Cen. lib add to ref. agenda Monthly calendar for CEN contact returned materials checked World share for request placed holds sent emails out to link + libraries processed payment for damaged materials and shipped out items.</t>
  </si>
  <si>
    <t>"Navigating FDLP.GOV" webinar Paperwork ing update sheet sign up for webinar training form add to agenda Monthly calendar for CEN contact returned materials checked World share for request placed holds sent emails out to link + libraries processed payment for damaged materials and shipped out items.</t>
  </si>
  <si>
    <t>Sacroom tip Cen. lib ref.</t>
  </si>
  <si>
    <t>"Navigating FDLP.GOV" Webinar Monthly calendar for CEN researched report contacted 10 returned materials checked World share for request contact email answer ereader questions placed holds sent emails out to link + libraries processed payment for damaged materials and shipped out items.</t>
  </si>
  <si>
    <t>"Navigating FDLP.GOV" Webinar Monthly calendar for CEN report contacted 10 returned materials checked World share for request contact email answer ereader questions placed holds sent emails out to link + libraries processed payment for damaged materials and shipped out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</si>
</sst>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_);_(* \(#,##0\);_(* &quot;-&quot;??_);_(@_)"/>
    <numFmt numFmtId="165" formatCode="#,##0.0"/>
    <numFmt numFmtId="166" formatCode="_(* #,##0.0_);_(* \(#,##0.0\);_(* &quot;-&quot;??_);_(@_)"/>
    <numFmt numFmtId="167" formatCode="0.0"/>
    <numFmt numFmtId="168" formatCode="0.0%"/>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11"/>
      <color indexed="8"/>
      <name val="Calibri"/>
      <family val="2"/>
      <scheme val="minor"/>
    </font>
    <font>
      <sz val="11"/>
      <name val="Calibri"/>
      <family val="2"/>
      <scheme val="minor"/>
    </font>
    <font>
      <b/>
      <sz val="11"/>
      <color indexed="8"/>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sz val="11"/>
      <color rgb="FFFF0000"/>
      <name val="Calibri"/>
      <family val="2"/>
      <scheme val="minor"/>
    </font>
    <font>
      <b/>
      <u/>
      <sz val="11"/>
      <color rgb="FFFF0000"/>
      <name val="Calibri"/>
      <family val="2"/>
      <scheme val="minor"/>
    </font>
    <font>
      <b/>
      <sz val="12"/>
      <color rgb="FFFF0000"/>
      <name val="Calibri"/>
      <family val="2"/>
      <scheme val="minor"/>
    </font>
    <font>
      <sz val="12"/>
      <color rgb="FFFF0000"/>
      <name val="Calibri"/>
      <family val="2"/>
      <scheme val="minor"/>
    </font>
    <font>
      <b/>
      <u/>
      <sz val="12"/>
      <color rgb="FFFF0000"/>
      <name val="Calibri"/>
      <family val="2"/>
      <scheme val="minor"/>
    </font>
    <font>
      <b/>
      <sz val="9"/>
      <color indexed="81"/>
      <name val="Tahoma"/>
      <family val="2"/>
    </font>
    <font>
      <sz val="9"/>
      <color indexed="81"/>
      <name val="Tahoma"/>
      <family val="2"/>
    </font>
    <font>
      <sz val="10"/>
      <color theme="1"/>
      <name val="Calibri"/>
      <family val="2"/>
      <scheme val="minor"/>
    </font>
    <font>
      <sz val="10"/>
      <name val="Calibri"/>
      <family val="2"/>
      <scheme val="minor"/>
    </font>
    <font>
      <sz val="10"/>
      <color rgb="FFFF0000"/>
      <name val="Calibri"/>
      <family val="2"/>
      <scheme val="minor"/>
    </font>
    <font>
      <sz val="11"/>
      <color rgb="FF000000"/>
      <name val="Calibri"/>
      <family val="2"/>
      <scheme val="minor"/>
    </font>
  </fonts>
  <fills count="13">
    <fill>
      <patternFill patternType="none"/>
    </fill>
    <fill>
      <patternFill patternType="gray125"/>
    </fill>
    <fill>
      <patternFill patternType="solid">
        <fgColor theme="9" tint="0.79998168889431442"/>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215">
    <xf numFmtId="0" fontId="0" fillId="0" borderId="0" xfId="0"/>
    <xf numFmtId="0" fontId="2" fillId="0" borderId="1" xfId="0" applyFont="1" applyBorder="1" applyAlignment="1">
      <alignment horizontal="center" wrapText="1"/>
    </xf>
    <xf numFmtId="0" fontId="0" fillId="0" borderId="1" xfId="0" applyBorder="1" applyAlignment="1">
      <alignment horizontal="center"/>
    </xf>
    <xf numFmtId="0" fontId="3" fillId="0" borderId="1" xfId="0" applyFont="1" applyBorder="1" applyAlignment="1">
      <alignment horizontal="center"/>
    </xf>
    <xf numFmtId="0" fontId="0" fillId="0" borderId="1" xfId="0" applyFont="1" applyBorder="1" applyAlignment="1">
      <alignment horizontal="center" wrapText="1"/>
    </xf>
    <xf numFmtId="0" fontId="0" fillId="0" borderId="0" xfId="0" applyAlignment="1">
      <alignment horizontal="center"/>
    </xf>
    <xf numFmtId="0" fontId="0" fillId="0" borderId="1" xfId="0" applyFont="1" applyBorder="1" applyAlignment="1">
      <alignment horizontal="center"/>
    </xf>
    <xf numFmtId="0" fontId="3" fillId="0" borderId="1" xfId="0" applyFont="1" applyBorder="1" applyAlignment="1">
      <alignment horizontal="center" wrapText="1"/>
    </xf>
    <xf numFmtId="3" fontId="4" fillId="2" borderId="1" xfId="0" applyNumberFormat="1" applyFont="1" applyFill="1" applyBorder="1" applyAlignment="1">
      <alignment horizontal="left" wrapText="1"/>
    </xf>
    <xf numFmtId="3" fontId="4" fillId="2" borderId="1" xfId="0" applyNumberFormat="1" applyFont="1" applyFill="1" applyBorder="1" applyAlignment="1">
      <alignment horizontal="center" wrapText="1"/>
    </xf>
    <xf numFmtId="3" fontId="0" fillId="2" borderId="1" xfId="0" applyNumberFormat="1" applyFill="1" applyBorder="1" applyAlignment="1">
      <alignment horizontal="center"/>
    </xf>
    <xf numFmtId="3" fontId="0" fillId="2" borderId="1" xfId="0" applyNumberFormat="1" applyFill="1" applyBorder="1"/>
    <xf numFmtId="3" fontId="5" fillId="2" borderId="1" xfId="0" applyNumberFormat="1" applyFont="1" applyFill="1" applyBorder="1" applyAlignment="1">
      <alignment horizontal="center"/>
    </xf>
    <xf numFmtId="3" fontId="0" fillId="3" borderId="1" xfId="0" applyNumberFormat="1" applyFill="1" applyBorder="1"/>
    <xf numFmtId="3" fontId="4" fillId="3" borderId="1" xfId="0" applyNumberFormat="1" applyFont="1" applyFill="1" applyBorder="1" applyAlignment="1">
      <alignment horizontal="left" wrapText="1"/>
    </xf>
    <xf numFmtId="3" fontId="4" fillId="3" borderId="1" xfId="0" applyNumberFormat="1" applyFont="1" applyFill="1" applyBorder="1" applyAlignment="1">
      <alignment horizontal="center" wrapText="1"/>
    </xf>
    <xf numFmtId="3" fontId="0" fillId="3" borderId="1" xfId="0" applyNumberFormat="1" applyFill="1" applyBorder="1" applyAlignment="1">
      <alignment horizontal="center"/>
    </xf>
    <xf numFmtId="3" fontId="4" fillId="4" borderId="1" xfId="0" applyNumberFormat="1" applyFont="1" applyFill="1" applyBorder="1" applyAlignment="1">
      <alignment horizontal="left" wrapText="1"/>
    </xf>
    <xf numFmtId="3" fontId="4" fillId="4" borderId="1" xfId="0" applyNumberFormat="1" applyFont="1" applyFill="1" applyBorder="1" applyAlignment="1">
      <alignment horizontal="center" wrapText="1"/>
    </xf>
    <xf numFmtId="3" fontId="0" fillId="4" borderId="1" xfId="0" applyNumberFormat="1" applyFill="1" applyBorder="1" applyAlignment="1">
      <alignment horizontal="center"/>
    </xf>
    <xf numFmtId="3" fontId="0" fillId="4" borderId="1" xfId="0" applyNumberFormat="1" applyFill="1" applyBorder="1"/>
    <xf numFmtId="3" fontId="0" fillId="5" borderId="1" xfId="0" applyNumberFormat="1" applyFill="1" applyBorder="1"/>
    <xf numFmtId="3" fontId="4" fillId="5" borderId="1" xfId="0" applyNumberFormat="1" applyFont="1" applyFill="1" applyBorder="1" applyAlignment="1">
      <alignment horizontal="left" wrapText="1"/>
    </xf>
    <xf numFmtId="3" fontId="4" fillId="5" borderId="1" xfId="0" applyNumberFormat="1" applyFont="1" applyFill="1" applyBorder="1" applyAlignment="1">
      <alignment horizontal="center" wrapText="1"/>
    </xf>
    <xf numFmtId="3" fontId="0" fillId="5" borderId="1" xfId="0" applyNumberFormat="1" applyFill="1" applyBorder="1" applyAlignment="1">
      <alignment horizontal="center"/>
    </xf>
    <xf numFmtId="3" fontId="5" fillId="5" borderId="1" xfId="0" applyNumberFormat="1" applyFont="1" applyFill="1" applyBorder="1" applyAlignment="1">
      <alignment horizontal="center"/>
    </xf>
    <xf numFmtId="0" fontId="2" fillId="0" borderId="0" xfId="0" applyFont="1"/>
    <xf numFmtId="0" fontId="2" fillId="0" borderId="0" xfId="0" applyFont="1" applyAlignment="1">
      <alignment wrapText="1"/>
    </xf>
    <xf numFmtId="3" fontId="4" fillId="0" borderId="0" xfId="0" applyNumberFormat="1" applyFont="1" applyFill="1" applyBorder="1" applyAlignment="1">
      <alignment horizontal="left" wrapText="1"/>
    </xf>
    <xf numFmtId="3" fontId="0" fillId="0" borderId="0" xfId="0" applyNumberFormat="1"/>
    <xf numFmtId="164" fontId="0" fillId="0" borderId="0" xfId="1" applyNumberFormat="1" applyFont="1"/>
    <xf numFmtId="165" fontId="0" fillId="0" borderId="0" xfId="0" applyNumberFormat="1"/>
    <xf numFmtId="37" fontId="0" fillId="0" borderId="0" xfId="0" applyNumberFormat="1"/>
    <xf numFmtId="3" fontId="5" fillId="0" borderId="0" xfId="0" applyNumberFormat="1" applyFont="1" applyFill="1" applyBorder="1" applyAlignment="1">
      <alignment horizontal="right"/>
    </xf>
    <xf numFmtId="3" fontId="6" fillId="0" borderId="0" xfId="0" applyNumberFormat="1" applyFont="1" applyFill="1" applyBorder="1" applyAlignment="1">
      <alignment horizontal="left" wrapText="1"/>
    </xf>
    <xf numFmtId="164" fontId="2" fillId="0" borderId="0" xfId="1" applyNumberFormat="1" applyFont="1"/>
    <xf numFmtId="166" fontId="2" fillId="0" borderId="0" xfId="1" applyNumberFormat="1" applyFont="1"/>
    <xf numFmtId="3" fontId="2" fillId="0" borderId="0" xfId="1" applyNumberFormat="1" applyFont="1"/>
    <xf numFmtId="0" fontId="0" fillId="6" borderId="1" xfId="0" applyFill="1" applyBorder="1"/>
    <xf numFmtId="3" fontId="0" fillId="6" borderId="1" xfId="0" applyNumberFormat="1" applyFill="1" applyBorder="1"/>
    <xf numFmtId="4" fontId="0" fillId="6" borderId="1" xfId="0" applyNumberFormat="1" applyFill="1" applyBorder="1"/>
    <xf numFmtId="0" fontId="0" fillId="0" borderId="0" xfId="0" applyAlignment="1">
      <alignment wrapText="1"/>
    </xf>
    <xf numFmtId="0" fontId="8" fillId="0" borderId="0" xfId="0" applyFont="1"/>
    <xf numFmtId="0" fontId="2" fillId="0" borderId="1" xfId="0" applyFont="1" applyBorder="1" applyAlignment="1">
      <alignment wrapText="1"/>
    </xf>
    <xf numFmtId="0" fontId="2" fillId="0" borderId="1" xfId="0" applyFont="1" applyBorder="1"/>
    <xf numFmtId="0" fontId="2" fillId="0" borderId="1" xfId="0" applyFont="1" applyBorder="1" applyAlignment="1">
      <alignment horizontal="center"/>
    </xf>
    <xf numFmtId="165" fontId="2" fillId="0" borderId="1" xfId="0" applyNumberFormat="1" applyFont="1" applyBorder="1" applyAlignment="1">
      <alignment horizontal="center" wrapText="1"/>
    </xf>
    <xf numFmtId="3" fontId="4" fillId="7" borderId="1" xfId="0" applyNumberFormat="1" applyFont="1" applyFill="1" applyBorder="1" applyAlignment="1">
      <alignment horizontal="left" wrapText="1"/>
    </xf>
    <xf numFmtId="3" fontId="4" fillId="7" borderId="1" xfId="0" applyNumberFormat="1" applyFont="1" applyFill="1" applyBorder="1" applyAlignment="1">
      <alignment horizontal="center" wrapText="1"/>
    </xf>
    <xf numFmtId="3" fontId="0" fillId="7" borderId="1" xfId="0" applyNumberFormat="1" applyFill="1" applyBorder="1" applyAlignment="1">
      <alignment horizontal="center"/>
    </xf>
    <xf numFmtId="0" fontId="0" fillId="7" borderId="1" xfId="0" applyFill="1" applyBorder="1" applyAlignment="1">
      <alignment horizontal="center"/>
    </xf>
    <xf numFmtId="0" fontId="0" fillId="5" borderId="1" xfId="0" applyFill="1" applyBorder="1" applyAlignment="1">
      <alignment horizontal="center"/>
    </xf>
    <xf numFmtId="3" fontId="4" fillId="8" borderId="1" xfId="0" applyNumberFormat="1" applyFont="1" applyFill="1" applyBorder="1" applyAlignment="1">
      <alignment horizontal="left" wrapText="1"/>
    </xf>
    <xf numFmtId="3" fontId="4" fillId="8" borderId="1" xfId="0" applyNumberFormat="1" applyFont="1" applyFill="1" applyBorder="1" applyAlignment="1">
      <alignment horizontal="center" wrapText="1"/>
    </xf>
    <xf numFmtId="3" fontId="0" fillId="8" borderId="1" xfId="0" applyNumberFormat="1" applyFill="1" applyBorder="1" applyAlignment="1">
      <alignment horizontal="center"/>
    </xf>
    <xf numFmtId="0" fontId="0" fillId="8" borderId="1" xfId="0" applyFill="1" applyBorder="1" applyAlignment="1">
      <alignment horizontal="center"/>
    </xf>
    <xf numFmtId="0" fontId="0" fillId="2" borderId="1" xfId="0" applyFill="1" applyBorder="1" applyAlignment="1">
      <alignment horizontal="center"/>
    </xf>
    <xf numFmtId="3" fontId="5" fillId="8" borderId="1" xfId="0" applyNumberFormat="1" applyFont="1" applyFill="1" applyBorder="1" applyAlignment="1">
      <alignment horizontal="center"/>
    </xf>
    <xf numFmtId="3" fontId="6" fillId="0" borderId="1" xfId="0" applyNumberFormat="1" applyFont="1" applyFill="1" applyBorder="1" applyAlignment="1">
      <alignment horizontal="left" wrapText="1"/>
    </xf>
    <xf numFmtId="3" fontId="6" fillId="0" borderId="1" xfId="0" applyNumberFormat="1" applyFont="1" applyFill="1" applyBorder="1" applyAlignment="1">
      <alignment horizontal="center" wrapText="1"/>
    </xf>
    <xf numFmtId="3" fontId="0" fillId="0" borderId="1" xfId="0" applyNumberFormat="1" applyBorder="1" applyAlignment="1">
      <alignment horizontal="center"/>
    </xf>
    <xf numFmtId="3" fontId="4" fillId="0" borderId="1" xfId="0" applyNumberFormat="1" applyFont="1" applyFill="1" applyBorder="1" applyAlignment="1">
      <alignment horizontal="left" wrapText="1"/>
    </xf>
    <xf numFmtId="2" fontId="0" fillId="0" borderId="1" xfId="0" applyNumberFormat="1" applyBorder="1" applyAlignment="1">
      <alignment horizontal="center"/>
    </xf>
    <xf numFmtId="0" fontId="0" fillId="0" borderId="1" xfId="0" applyBorder="1"/>
    <xf numFmtId="0" fontId="0" fillId="6" borderId="1" xfId="0" applyFill="1" applyBorder="1" applyProtection="1"/>
    <xf numFmtId="3" fontId="0" fillId="0" borderId="1" xfId="0" applyNumberFormat="1" applyBorder="1" applyAlignment="1" applyProtection="1">
      <alignment horizontal="center"/>
    </xf>
    <xf numFmtId="3" fontId="3" fillId="0" borderId="1" xfId="0" applyNumberFormat="1" applyFont="1" applyBorder="1" applyAlignment="1">
      <alignment horizontal="center"/>
    </xf>
    <xf numFmtId="0" fontId="0" fillId="0" borderId="1" xfId="0" applyBorder="1" applyProtection="1"/>
    <xf numFmtId="0" fontId="7" fillId="0" borderId="0" xfId="0" applyFont="1"/>
    <xf numFmtId="165" fontId="2" fillId="0" borderId="1" xfId="0" applyNumberFormat="1" applyFont="1" applyBorder="1" applyAlignment="1">
      <alignment horizontal="center"/>
    </xf>
    <xf numFmtId="0" fontId="2" fillId="0" borderId="4" xfId="0" applyFont="1" applyBorder="1" applyAlignment="1">
      <alignment horizontal="center" wrapText="1"/>
    </xf>
    <xf numFmtId="0" fontId="0" fillId="0" borderId="4" xfId="0" applyBorder="1"/>
    <xf numFmtId="3" fontId="0" fillId="7" borderId="4" xfId="0" applyNumberFormat="1" applyFill="1" applyBorder="1" applyAlignment="1">
      <alignment horizontal="right" vertical="center"/>
    </xf>
    <xf numFmtId="3" fontId="0" fillId="7" borderId="1" xfId="0" applyNumberFormat="1" applyFill="1" applyBorder="1" applyAlignment="1">
      <alignment horizontal="right" vertical="center"/>
    </xf>
    <xf numFmtId="0" fontId="0" fillId="7" borderId="1" xfId="0" applyFill="1" applyBorder="1" applyAlignment="1">
      <alignment horizontal="right" vertical="center"/>
    </xf>
    <xf numFmtId="167" fontId="0" fillId="7" borderId="1" xfId="0" applyNumberFormat="1" applyFill="1" applyBorder="1" applyAlignment="1">
      <alignment horizontal="right" vertical="center"/>
    </xf>
    <xf numFmtId="3" fontId="0" fillId="5" borderId="4" xfId="0" applyNumberFormat="1" applyFill="1" applyBorder="1" applyAlignment="1">
      <alignment horizontal="right" vertical="center"/>
    </xf>
    <xf numFmtId="3" fontId="0" fillId="5" borderId="1" xfId="0" applyNumberFormat="1" applyFill="1" applyBorder="1" applyAlignment="1">
      <alignment horizontal="right" vertical="center"/>
    </xf>
    <xf numFmtId="0" fontId="0" fillId="5" borderId="1" xfId="0" applyFill="1" applyBorder="1" applyAlignment="1">
      <alignment horizontal="right" vertical="center"/>
    </xf>
    <xf numFmtId="167" fontId="0" fillId="5" borderId="1" xfId="0" applyNumberFormat="1" applyFill="1" applyBorder="1" applyAlignment="1">
      <alignment horizontal="right" vertical="center"/>
    </xf>
    <xf numFmtId="3" fontId="0" fillId="8" borderId="4" xfId="0" applyNumberFormat="1" applyFill="1" applyBorder="1" applyAlignment="1">
      <alignment horizontal="right" vertical="center"/>
    </xf>
    <xf numFmtId="3" fontId="0" fillId="8" borderId="1" xfId="0" applyNumberFormat="1" applyFill="1" applyBorder="1" applyAlignment="1">
      <alignment horizontal="right" vertical="center"/>
    </xf>
    <xf numFmtId="167" fontId="0" fillId="8" borderId="1" xfId="0" applyNumberFormat="1" applyFill="1" applyBorder="1" applyAlignment="1">
      <alignment horizontal="right" vertical="center"/>
    </xf>
    <xf numFmtId="0" fontId="0" fillId="8" borderId="1" xfId="0" applyFill="1" applyBorder="1" applyAlignment="1">
      <alignment horizontal="right" vertical="center"/>
    </xf>
    <xf numFmtId="3" fontId="0" fillId="2" borderId="4" xfId="0" applyNumberFormat="1" applyFill="1" applyBorder="1" applyAlignment="1">
      <alignment horizontal="right" vertical="center"/>
    </xf>
    <xf numFmtId="3" fontId="0" fillId="2" borderId="1" xfId="0" applyNumberFormat="1" applyFill="1" applyBorder="1" applyAlignment="1">
      <alignment horizontal="right" vertical="center"/>
    </xf>
    <xf numFmtId="167" fontId="0" fillId="2" borderId="1" xfId="0" applyNumberFormat="1" applyFill="1" applyBorder="1" applyAlignment="1">
      <alignment horizontal="right" vertical="center"/>
    </xf>
    <xf numFmtId="0" fontId="0" fillId="2" borderId="1" xfId="0" applyFill="1" applyBorder="1" applyAlignment="1">
      <alignment horizontal="right" vertical="center"/>
    </xf>
    <xf numFmtId="3" fontId="6" fillId="0" borderId="1" xfId="0" applyNumberFormat="1" applyFont="1" applyFill="1" applyBorder="1" applyAlignment="1">
      <alignment horizontal="right" wrapText="1"/>
    </xf>
    <xf numFmtId="165" fontId="0" fillId="0" borderId="1" xfId="0" applyNumberFormat="1" applyFill="1" applyBorder="1" applyAlignment="1">
      <alignment horizontal="center"/>
    </xf>
    <xf numFmtId="3" fontId="0" fillId="0" borderId="1" xfId="0" applyNumberFormat="1" applyFill="1" applyBorder="1" applyAlignment="1">
      <alignment horizontal="center"/>
    </xf>
    <xf numFmtId="3" fontId="0" fillId="0" borderId="1" xfId="0" applyNumberFormat="1" applyFill="1" applyBorder="1" applyAlignment="1">
      <alignment horizontal="right" vertical="center"/>
    </xf>
    <xf numFmtId="0" fontId="0" fillId="0" borderId="0" xfId="0" applyAlignment="1">
      <alignment horizontal="right" vertical="center"/>
    </xf>
    <xf numFmtId="0" fontId="2" fillId="0" borderId="1" xfId="0" applyFont="1" applyFill="1" applyBorder="1" applyAlignment="1">
      <alignment horizontal="right"/>
    </xf>
    <xf numFmtId="3" fontId="0" fillId="0" borderId="4" xfId="0" applyNumberFormat="1" applyBorder="1" applyAlignment="1">
      <alignment horizontal="right" vertical="center"/>
    </xf>
    <xf numFmtId="3" fontId="0" fillId="0" borderId="1" xfId="0" applyNumberFormat="1" applyBorder="1" applyAlignment="1">
      <alignment horizontal="right" vertical="center"/>
    </xf>
    <xf numFmtId="167" fontId="0" fillId="0" borderId="1" xfId="0" applyNumberFormat="1" applyFill="1" applyBorder="1" applyAlignment="1">
      <alignment horizontal="right" vertical="center"/>
    </xf>
    <xf numFmtId="167" fontId="0" fillId="0" borderId="1" xfId="0" applyNumberFormat="1" applyBorder="1" applyAlignment="1">
      <alignment horizontal="right" vertical="center"/>
    </xf>
    <xf numFmtId="0" fontId="0" fillId="0" borderId="1" xfId="0" applyBorder="1" applyAlignment="1">
      <alignment horizontal="right" vertical="center"/>
    </xf>
    <xf numFmtId="0" fontId="0" fillId="0" borderId="1" xfId="0" applyFill="1" applyBorder="1" applyAlignment="1">
      <alignment horizontal="center"/>
    </xf>
    <xf numFmtId="3" fontId="0" fillId="0" borderId="4" xfId="0" applyNumberFormat="1" applyBorder="1" applyAlignment="1">
      <alignment horizontal="center"/>
    </xf>
    <xf numFmtId="167" fontId="0" fillId="0" borderId="1" xfId="0" applyNumberFormat="1" applyBorder="1"/>
    <xf numFmtId="165" fontId="0" fillId="0" borderId="1" xfId="0" applyNumberFormat="1" applyBorder="1" applyAlignment="1">
      <alignment horizontal="center"/>
    </xf>
    <xf numFmtId="167" fontId="0" fillId="0" borderId="1" xfId="0" applyNumberFormat="1" applyBorder="1" applyAlignment="1">
      <alignment horizontal="center"/>
    </xf>
    <xf numFmtId="3" fontId="0" fillId="0" borderId="0" xfId="0" applyNumberFormat="1" applyBorder="1" applyAlignment="1">
      <alignment horizontal="center"/>
    </xf>
    <xf numFmtId="0" fontId="0" fillId="0" borderId="0" xfId="0" applyBorder="1"/>
    <xf numFmtId="0" fontId="0" fillId="6" borderId="0" xfId="0" applyFill="1" applyBorder="1"/>
    <xf numFmtId="0" fontId="3" fillId="0" borderId="0" xfId="0" applyFont="1" applyAlignment="1">
      <alignment wrapText="1"/>
    </xf>
    <xf numFmtId="37" fontId="2" fillId="0" borderId="0" xfId="1" applyNumberFormat="1" applyFont="1"/>
    <xf numFmtId="0" fontId="2" fillId="9" borderId="0" xfId="0" applyFont="1" applyFill="1" applyAlignment="1">
      <alignment wrapText="1"/>
    </xf>
    <xf numFmtId="0" fontId="0" fillId="9" borderId="0" xfId="0" applyFill="1"/>
    <xf numFmtId="37" fontId="2" fillId="9" borderId="0" xfId="1" applyNumberFormat="1" applyFont="1" applyFill="1"/>
    <xf numFmtId="165" fontId="0" fillId="6" borderId="1" xfId="0" applyNumberFormat="1" applyFont="1" applyFill="1" applyBorder="1" applyAlignment="1" applyProtection="1">
      <alignment horizontal="center"/>
    </xf>
    <xf numFmtId="3" fontId="0" fillId="0" borderId="1" xfId="0" applyNumberFormat="1" applyFont="1" applyBorder="1" applyAlignment="1">
      <alignment horizontal="center"/>
    </xf>
    <xf numFmtId="0" fontId="0" fillId="0" borderId="1" xfId="0" applyBorder="1" applyAlignment="1">
      <alignment wrapText="1"/>
    </xf>
    <xf numFmtId="168" fontId="0" fillId="0" borderId="1" xfId="0" applyNumberFormat="1" applyBorder="1"/>
    <xf numFmtId="0" fontId="2" fillId="0" borderId="4" xfId="0" applyFont="1" applyBorder="1" applyAlignment="1">
      <alignment horizontal="center"/>
    </xf>
    <xf numFmtId="0" fontId="0" fillId="0" borderId="1" xfId="0" applyFont="1" applyBorder="1"/>
    <xf numFmtId="0" fontId="0" fillId="0" borderId="1" xfId="0" applyBorder="1" applyAlignment="1"/>
    <xf numFmtId="0" fontId="0" fillId="0" borderId="5" xfId="0" applyBorder="1"/>
    <xf numFmtId="168" fontId="0" fillId="0" borderId="0" xfId="0" applyNumberFormat="1"/>
    <xf numFmtId="0" fontId="3" fillId="0" borderId="0" xfId="0" applyFont="1"/>
    <xf numFmtId="0" fontId="0" fillId="0" borderId="0" xfId="0" applyBorder="1" applyAlignment="1">
      <alignment wrapText="1"/>
    </xf>
    <xf numFmtId="168" fontId="0" fillId="0" borderId="0" xfId="0" applyNumberFormat="1" applyBorder="1"/>
    <xf numFmtId="0" fontId="0" fillId="0" borderId="6" xfId="0" applyBorder="1"/>
    <xf numFmtId="0" fontId="0" fillId="0" borderId="6" xfId="0" applyBorder="1" applyAlignment="1">
      <alignment wrapText="1"/>
    </xf>
    <xf numFmtId="168" fontId="0" fillId="0" borderId="6" xfId="0" applyNumberFormat="1" applyBorder="1"/>
    <xf numFmtId="167" fontId="0" fillId="0" borderId="1" xfId="0" applyNumberFormat="1" applyBorder="1" applyAlignment="1">
      <alignment wrapText="1"/>
    </xf>
    <xf numFmtId="10" fontId="0" fillId="0" borderId="1" xfId="0" applyNumberFormat="1" applyBorder="1"/>
    <xf numFmtId="0" fontId="2" fillId="0" borderId="0" xfId="0" applyFont="1" applyAlignment="1">
      <alignment horizontal="center"/>
    </xf>
    <xf numFmtId="167" fontId="2" fillId="0" borderId="1" xfId="0" applyNumberFormat="1" applyFont="1" applyBorder="1" applyAlignment="1">
      <alignment wrapText="1"/>
    </xf>
    <xf numFmtId="0" fontId="0" fillId="0" borderId="2" xfId="0" applyBorder="1"/>
    <xf numFmtId="0" fontId="0" fillId="0" borderId="2" xfId="0" applyBorder="1" applyAlignment="1">
      <alignment wrapText="1"/>
    </xf>
    <xf numFmtId="167" fontId="0" fillId="0" borderId="2" xfId="0" applyNumberFormat="1" applyBorder="1"/>
    <xf numFmtId="168" fontId="0" fillId="0" borderId="2" xfId="0" applyNumberFormat="1" applyBorder="1"/>
    <xf numFmtId="1" fontId="0" fillId="0" borderId="1" xfId="0" applyNumberFormat="1" applyBorder="1"/>
    <xf numFmtId="0" fontId="2" fillId="0" borderId="0" xfId="0" applyFont="1" applyAlignment="1">
      <alignment horizontal="center" wrapText="1"/>
    </xf>
    <xf numFmtId="168" fontId="0" fillId="0" borderId="0" xfId="0" applyNumberFormat="1" applyAlignment="1">
      <alignment horizontal="center"/>
    </xf>
    <xf numFmtId="0" fontId="0" fillId="0" borderId="7" xfId="0" applyBorder="1"/>
    <xf numFmtId="0" fontId="0" fillId="0" borderId="8" xfId="0" applyBorder="1"/>
    <xf numFmtId="0" fontId="0" fillId="0" borderId="8" xfId="0" applyBorder="1" applyAlignment="1">
      <alignment wrapText="1"/>
    </xf>
    <xf numFmtId="0" fontId="0" fillId="0" borderId="9" xfId="0" applyBorder="1"/>
    <xf numFmtId="0" fontId="0" fillId="0" borderId="10" xfId="0" applyBorder="1"/>
    <xf numFmtId="0" fontId="0" fillId="0" borderId="11" xfId="0" applyBorder="1"/>
    <xf numFmtId="0" fontId="0" fillId="0" borderId="10" xfId="0" applyBorder="1" applyAlignment="1">
      <alignment wrapText="1"/>
    </xf>
    <xf numFmtId="0" fontId="0" fillId="0" borderId="11" xfId="0" applyBorder="1" applyAlignment="1">
      <alignment wrapText="1"/>
    </xf>
    <xf numFmtId="0" fontId="0" fillId="0" borderId="12" xfId="0" applyBorder="1"/>
    <xf numFmtId="0" fontId="0" fillId="0" borderId="13" xfId="0" applyBorder="1" applyAlignment="1">
      <alignment wrapText="1"/>
    </xf>
    <xf numFmtId="0" fontId="0" fillId="0" borderId="13" xfId="0" applyBorder="1"/>
    <xf numFmtId="168" fontId="0" fillId="0" borderId="13" xfId="0" applyNumberFormat="1" applyBorder="1"/>
    <xf numFmtId="168" fontId="0" fillId="0" borderId="14" xfId="0" applyNumberFormat="1" applyBorder="1"/>
    <xf numFmtId="0" fontId="2" fillId="0" borderId="0" xfId="0" applyFont="1" applyBorder="1"/>
    <xf numFmtId="0" fontId="2" fillId="0" borderId="0" xfId="0" applyFont="1" applyBorder="1" applyAlignment="1">
      <alignment wrapText="1"/>
    </xf>
    <xf numFmtId="168" fontId="11" fillId="0" borderId="0" xfId="0" applyNumberFormat="1" applyFont="1" applyAlignment="1">
      <alignment horizontal="center"/>
    </xf>
    <xf numFmtId="0" fontId="11" fillId="0" borderId="0" xfId="0" applyFont="1" applyAlignment="1">
      <alignment horizontal="center"/>
    </xf>
    <xf numFmtId="168" fontId="12" fillId="0" borderId="0" xfId="0" applyNumberFormat="1" applyFont="1" applyAlignment="1">
      <alignment horizontal="center"/>
    </xf>
    <xf numFmtId="0" fontId="12" fillId="0" borderId="0" xfId="0" applyFont="1" applyAlignment="1">
      <alignment horizontal="center"/>
    </xf>
    <xf numFmtId="0" fontId="9" fillId="0" borderId="0" xfId="0" applyFont="1" applyAlignment="1"/>
    <xf numFmtId="0" fontId="5" fillId="0" borderId="0" xfId="0" applyFont="1"/>
    <xf numFmtId="0" fontId="5" fillId="0" borderId="0" xfId="0" applyFont="1" applyBorder="1"/>
    <xf numFmtId="168" fontId="5" fillId="0" borderId="0" xfId="0" applyNumberFormat="1" applyFont="1" applyBorder="1"/>
    <xf numFmtId="0" fontId="13" fillId="0" borderId="0" xfId="0" applyFont="1"/>
    <xf numFmtId="168" fontId="14" fillId="0" borderId="0" xfId="0" applyNumberFormat="1" applyFont="1"/>
    <xf numFmtId="0" fontId="14" fillId="0" borderId="0" xfId="0" applyFont="1"/>
    <xf numFmtId="168" fontId="15" fillId="0" borderId="0" xfId="0" applyNumberFormat="1" applyFont="1"/>
    <xf numFmtId="0" fontId="15" fillId="0" borderId="0" xfId="0" applyFont="1"/>
    <xf numFmtId="0" fontId="11" fillId="0" borderId="0" xfId="0" applyFont="1"/>
    <xf numFmtId="168" fontId="11" fillId="0" borderId="0" xfId="0" applyNumberFormat="1" applyFont="1"/>
    <xf numFmtId="0" fontId="2" fillId="10" borderId="0" xfId="0" applyFont="1" applyFill="1"/>
    <xf numFmtId="168" fontId="0" fillId="10" borderId="0" xfId="0" applyNumberFormat="1" applyFill="1"/>
    <xf numFmtId="0" fontId="2" fillId="11" borderId="0" xfId="0" applyFont="1" applyFill="1"/>
    <xf numFmtId="0" fontId="2" fillId="12" borderId="0" xfId="0" applyFont="1" applyFill="1"/>
    <xf numFmtId="168" fontId="0" fillId="12" borderId="0" xfId="0" applyNumberFormat="1" applyFill="1"/>
    <xf numFmtId="3" fontId="0" fillId="12" borderId="0" xfId="0" applyNumberFormat="1" applyFill="1"/>
    <xf numFmtId="0" fontId="2" fillId="3" borderId="0" xfId="0" applyFont="1" applyFill="1"/>
    <xf numFmtId="168" fontId="0" fillId="3" borderId="0" xfId="0" applyNumberFormat="1" applyFill="1"/>
    <xf numFmtId="3" fontId="0" fillId="3" borderId="0" xfId="0" applyNumberFormat="1" applyFill="1"/>
    <xf numFmtId="3" fontId="0" fillId="10" borderId="0" xfId="0" applyNumberFormat="1" applyFill="1"/>
    <xf numFmtId="0" fontId="2" fillId="0" borderId="0" xfId="0" applyFont="1" applyFill="1" applyAlignment="1">
      <alignment wrapText="1"/>
    </xf>
    <xf numFmtId="0" fontId="2" fillId="5" borderId="0" xfId="0" applyFont="1" applyFill="1"/>
    <xf numFmtId="168" fontId="0" fillId="5" borderId="0" xfId="0" applyNumberFormat="1" applyFill="1"/>
    <xf numFmtId="3" fontId="0" fillId="5" borderId="0" xfId="0" applyNumberFormat="1" applyFill="1"/>
    <xf numFmtId="0" fontId="0" fillId="2" borderId="0" xfId="0" applyFill="1"/>
    <xf numFmtId="168" fontId="0" fillId="2" borderId="0" xfId="0" applyNumberFormat="1" applyFill="1"/>
    <xf numFmtId="3" fontId="0" fillId="2" borderId="0" xfId="0" applyNumberFormat="1" applyFill="1"/>
    <xf numFmtId="3" fontId="5" fillId="2" borderId="0" xfId="0" applyNumberFormat="1" applyFont="1" applyFill="1" applyBorder="1" applyAlignment="1">
      <alignment horizontal="right"/>
    </xf>
    <xf numFmtId="0" fontId="0" fillId="3" borderId="0" xfId="0" applyFill="1"/>
    <xf numFmtId="0" fontId="0" fillId="12" borderId="0" xfId="0" applyFill="1"/>
    <xf numFmtId="3" fontId="5" fillId="12" borderId="0" xfId="0" applyNumberFormat="1" applyFont="1" applyFill="1" applyBorder="1" applyAlignment="1">
      <alignment horizontal="right"/>
    </xf>
    <xf numFmtId="0" fontId="0" fillId="5" borderId="0" xfId="0" applyFill="1"/>
    <xf numFmtId="3" fontId="11" fillId="0" borderId="0" xfId="0" applyNumberFormat="1" applyFont="1"/>
    <xf numFmtId="3" fontId="12" fillId="0" borderId="0" xfId="0" applyNumberFormat="1" applyFont="1"/>
    <xf numFmtId="0" fontId="0" fillId="11" borderId="0" xfId="0" applyFill="1"/>
    <xf numFmtId="168" fontId="2" fillId="11" borderId="0" xfId="0" applyNumberFormat="1" applyFont="1" applyFill="1"/>
    <xf numFmtId="0" fontId="0" fillId="0" borderId="0" xfId="0" applyFill="1"/>
    <xf numFmtId="0" fontId="18" fillId="0" borderId="0" xfId="0" applyFont="1" applyFill="1" applyBorder="1" applyAlignment="1">
      <alignment horizontal="left" vertical="top" wrapText="1"/>
    </xf>
    <xf numFmtId="0" fontId="18" fillId="0" borderId="0" xfId="0" applyFont="1" applyFill="1" applyBorder="1" applyAlignment="1">
      <alignment horizontal="left" vertical="top"/>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21" fillId="0" borderId="0" xfId="0" applyFont="1" applyAlignment="1">
      <alignment vertical="center"/>
    </xf>
    <xf numFmtId="0" fontId="21" fillId="0" borderId="0" xfId="0" applyFont="1" applyAlignment="1">
      <alignment vertical="center" wrapText="1"/>
    </xf>
    <xf numFmtId="16" fontId="0" fillId="0" borderId="0" xfId="0" applyNumberFormat="1" applyAlignment="1">
      <alignment wrapText="1"/>
    </xf>
    <xf numFmtId="20" fontId="0" fillId="0" borderId="0" xfId="0" applyNumberFormat="1" applyAlignment="1">
      <alignment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9" fillId="0" borderId="2" xfId="0" applyFont="1" applyBorder="1" applyAlignment="1">
      <alignment horizontal="center"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0" fillId="0" borderId="1" xfId="0" applyBorder="1" applyAlignment="1">
      <alignment horizontal="center" wrapText="1"/>
    </xf>
    <xf numFmtId="0" fontId="9" fillId="0" borderId="0" xfId="0" applyFont="1" applyAlignment="1">
      <alignment horizontal="center"/>
    </xf>
    <xf numFmtId="0" fontId="2" fillId="0" borderId="0" xfId="0" applyFont="1" applyAlignment="1">
      <alignment horizontal="center" vertical="center" textRotation="9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externalLink" Target="externalLinks/externalLink3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41" Type="http://schemas.openxmlformats.org/officeDocument/2006/relationships/externalLink" Target="externalLinks/externalLink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Management\Assessment\Efficiencies%20Analysis\Staff%20Planning%202014\Shelver%20Formula%202015\6_Minimum%20Staffing%20Level%20Detail%200121_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anagement\Assessment\Efficiencies%20Analysis\Staff%20Planning%202014\Shelver%20Formula%202015\ocs%20hours%20fy%202014_dm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anagement\Assessment\Efficiencies%20Analysis\Branch%20assessment%20detail\ARC%20Summary%20lo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Management\Assessment\Efficiencies%20Analysis\Branch%20assessment%20detail\ARD%20Summary%20log.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Management\Assessment\Efficiencies%20Analysis\Branch%20assessment%20detail\CAR%20Summary%20lo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Management\Assessment\Efficiencies%20Analysis\Branch%20assessment%20detail\CEN%20Summary%20log.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Management\Assessment\Efficiencies%20Analysis\Branch%20assessment%20detail\CHS%20Summary%20log%20_Used%20this%20on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Management\Assessment\Efficiencies%20Analysis\Branch%20assessment%20detail\COO%20Summary%20log.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Management\Assessment\Efficiencies%20Analysis\Branch%20assessment%20detail\COU%20Summary%20log.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Management\Assessment\Efficiencies%20Analysis\Branch%20assessment%20detail\DEL%20Summary%20log.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Management\Assessment\Efficiencies%20Analysis\Branch%20assessment%20detail\ELK%20Summary%20log.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Management\Assessment\Efficiencies%20Analysis\Branch%20assessment%20detail\FAI%20Summary%20log%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Management\Assessment\Efficiencies%20Analysis\Branch%20assessment%20detail\FRA%20Summary%20log.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Management\Assessment\Efficiencies%20Analysis\Branch%20assessment%20detail\GAL%20Summary%20log.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Management\Assessment\Efficiencies%20Analysis\Branch%20assessment%20detail\ISL%20Summary%20log.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Management\Assessment\Efficiencies%20Analysis\Branch%20assessment%20detail\KIN%20Summary%20log.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Management\Assessment\Efficiencies%20Analysis\Branch%20assessment%20detail\MCC%20Summary%20log.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Management\Assessment\Efficiencies%20Analysis\Branch%20assessment%20detail\MCK%20Summary%20Log%20with%20staff%20schedule%204.1-4.5.1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Management\Assessment\Efficiencies%20Analysis\Branch%20assessment%20detail\NAT%20Summary%20log.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Management\Assessment\Efficiencies%20Analysis\Branch%20assessment%20detail\NHI%20Summary%20log.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Management\Assessment\Efficiencies%20Analysis\Branch%20assessment%20detail\NNT%20Summary%20log.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Management\Assessment\Efficiencies%20Analysis\Branch%20assessment%20detail\NSA%20Summary%20log.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Management\Assessment\Efficiencies%20Analysis\Branch%20assessment%20detail\ORA%20Summary%20log.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Management\Assessment\Efficiencies%20Analysis\Branch%20assessment%20detail\POC%20Summary%20log.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Management\Assessment\Efficiencies%20Analysis\Branch%20assessment%20detail\RAN\RAN%20Summary%20log.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Management\Assessment\Efficiencies%20Analysis\Branch%20assessment%20detail\RIO%20Summary%20log.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Management\Assessment\Efficiencies%20Analysis\Branch%20assessment%20detail\SOU%20Summary%20log.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Management\Assessment\Efficiencies%20Analysis\Branch%20assessment%20detail\SYL%20Summary%20log%2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Management\Assessment\Efficiencies%20Analysis\Branch%20assessment%20detail\VAL%20Summary%20log.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Management\Assessment\Efficiencies%20Analysis\Branch%20assessment%20detail\WAL%20Summary%20l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ALL"/>
      <sheetName val="Staffing"/>
      <sheetName val="Outputs"/>
      <sheetName val="Quartile"/>
      <sheetName val="Assessment1"/>
      <sheetName val="Assessment2"/>
    </sheetNames>
    <sheetDataSet>
      <sheetData sheetId="0">
        <row r="2">
          <cell r="E2">
            <v>137467</v>
          </cell>
        </row>
        <row r="3">
          <cell r="E3">
            <v>164585</v>
          </cell>
        </row>
        <row r="4">
          <cell r="E4">
            <v>232949</v>
          </cell>
        </row>
        <row r="5">
          <cell r="E5">
            <v>347673</v>
          </cell>
        </row>
        <row r="6">
          <cell r="E6">
            <v>135622</v>
          </cell>
        </row>
        <row r="7">
          <cell r="E7">
            <v>173382</v>
          </cell>
        </row>
        <row r="8">
          <cell r="E8">
            <v>21802</v>
          </cell>
        </row>
        <row r="9">
          <cell r="E9">
            <v>74314</v>
          </cell>
        </row>
        <row r="10">
          <cell r="E10">
            <v>172543</v>
          </cell>
        </row>
        <row r="11">
          <cell r="E11">
            <v>121462</v>
          </cell>
        </row>
        <row r="12">
          <cell r="E12">
            <v>217788</v>
          </cell>
        </row>
        <row r="13">
          <cell r="E13">
            <v>75835</v>
          </cell>
        </row>
        <row r="14">
          <cell r="E14">
            <v>22347</v>
          </cell>
        </row>
        <row r="15">
          <cell r="E15">
            <v>102105</v>
          </cell>
        </row>
        <row r="16">
          <cell r="E16">
            <v>48161</v>
          </cell>
        </row>
        <row r="17">
          <cell r="E17">
            <v>111492</v>
          </cell>
        </row>
        <row r="18">
          <cell r="E18">
            <v>159748</v>
          </cell>
        </row>
        <row r="19">
          <cell r="E19">
            <v>191144</v>
          </cell>
        </row>
        <row r="20">
          <cell r="E20">
            <v>87818</v>
          </cell>
        </row>
        <row r="21">
          <cell r="E21">
            <v>70971</v>
          </cell>
        </row>
        <row r="22">
          <cell r="E22">
            <v>154583</v>
          </cell>
        </row>
        <row r="23">
          <cell r="E23">
            <v>160001</v>
          </cell>
        </row>
        <row r="24">
          <cell r="E24">
            <v>36021</v>
          </cell>
        </row>
        <row r="25">
          <cell r="E25">
            <v>150374</v>
          </cell>
        </row>
        <row r="26">
          <cell r="E26">
            <v>142203</v>
          </cell>
        </row>
        <row r="27">
          <cell r="E27">
            <v>175507</v>
          </cell>
        </row>
        <row r="28">
          <cell r="E28">
            <v>205843.33333333334</v>
          </cell>
        </row>
        <row r="29">
          <cell r="E29">
            <v>23223</v>
          </cell>
        </row>
      </sheetData>
      <sheetData sheetId="1" refreshError="1"/>
      <sheetData sheetId="2" refreshError="1"/>
      <sheetData sheetId="3" refreshError="1"/>
      <sheetData sheetId="4">
        <row r="7">
          <cell r="A7" t="str">
            <v xml:space="preserve">Arcade </v>
          </cell>
          <cell r="B7">
            <v>12686</v>
          </cell>
          <cell r="C7">
            <v>137467</v>
          </cell>
          <cell r="D7">
            <v>171157</v>
          </cell>
          <cell r="E7">
            <v>8601.0731392672387</v>
          </cell>
        </row>
        <row r="8">
          <cell r="A8" t="str">
            <v xml:space="preserve">Arden-Dimick </v>
          </cell>
          <cell r="B8">
            <v>11901</v>
          </cell>
          <cell r="C8">
            <v>164585</v>
          </cell>
          <cell r="D8">
            <v>297690</v>
          </cell>
          <cell r="E8">
            <v>8068.8452964227808</v>
          </cell>
        </row>
        <row r="9">
          <cell r="A9" t="str">
            <v>Carmichael</v>
          </cell>
          <cell r="B9">
            <v>20690</v>
          </cell>
          <cell r="C9">
            <v>232949</v>
          </cell>
          <cell r="D9">
            <v>396789</v>
          </cell>
          <cell r="E9">
            <v>14027.763144524606</v>
          </cell>
        </row>
        <row r="10">
          <cell r="A10" t="str">
            <v xml:space="preserve">Central </v>
          </cell>
          <cell r="B10">
            <v>160000</v>
          </cell>
          <cell r="C10">
            <v>347673</v>
          </cell>
          <cell r="D10">
            <v>304535</v>
          </cell>
          <cell r="E10">
            <v>108479.56032498488</v>
          </cell>
        </row>
        <row r="11">
          <cell r="A11" t="str">
            <v>Colonial Heights</v>
          </cell>
          <cell r="B11">
            <v>12211</v>
          </cell>
          <cell r="C11">
            <v>135622</v>
          </cell>
          <cell r="D11">
            <v>160811</v>
          </cell>
          <cell r="E11">
            <v>8279.0244445524386</v>
          </cell>
        </row>
        <row r="12">
          <cell r="A12" t="str">
            <v xml:space="preserve">Belle Cooledge </v>
          </cell>
          <cell r="B12">
            <v>12000</v>
          </cell>
          <cell r="C12">
            <v>173382</v>
          </cell>
          <cell r="D12">
            <v>279126</v>
          </cell>
          <cell r="E12">
            <v>8135.9670243738656</v>
          </cell>
        </row>
        <row r="13">
          <cell r="A13" t="str">
            <v>Courtland</v>
          </cell>
          <cell r="B13">
            <v>2325</v>
          </cell>
          <cell r="C13">
            <v>21802</v>
          </cell>
          <cell r="D13">
            <v>20259</v>
          </cell>
          <cell r="E13">
            <v>1576.3436109724364</v>
          </cell>
        </row>
        <row r="14">
          <cell r="A14" t="str">
            <v>Del Paso Heights</v>
          </cell>
          <cell r="B14">
            <v>5425</v>
          </cell>
          <cell r="C14">
            <v>74314</v>
          </cell>
          <cell r="D14">
            <v>48007</v>
          </cell>
          <cell r="E14">
            <v>3678.1350922690185</v>
          </cell>
        </row>
        <row r="15">
          <cell r="A15" t="str">
            <v xml:space="preserve">Elk Grove </v>
          </cell>
          <cell r="B15">
            <v>13850</v>
          </cell>
          <cell r="C15">
            <v>172543</v>
          </cell>
          <cell r="D15">
            <v>282531</v>
          </cell>
          <cell r="E15">
            <v>9390.2619406315025</v>
          </cell>
        </row>
        <row r="16">
          <cell r="A16" t="str">
            <v xml:space="preserve">Fair Oaks  </v>
          </cell>
          <cell r="B16">
            <v>12000</v>
          </cell>
          <cell r="C16">
            <v>121462</v>
          </cell>
          <cell r="D16">
            <v>246166</v>
          </cell>
          <cell r="E16">
            <v>8135.9670243738656</v>
          </cell>
        </row>
        <row r="17">
          <cell r="A17" t="str">
            <v xml:space="preserve">Franklin </v>
          </cell>
          <cell r="B17">
            <v>19621</v>
          </cell>
          <cell r="C17">
            <v>217788</v>
          </cell>
          <cell r="D17">
            <v>308830</v>
          </cell>
          <cell r="E17">
            <v>13302.984082103301</v>
          </cell>
        </row>
        <row r="18">
          <cell r="A18" t="str">
            <v>Galt</v>
          </cell>
          <cell r="B18">
            <v>4225</v>
          </cell>
          <cell r="C18">
            <v>75835</v>
          </cell>
          <cell r="D18">
            <v>129119</v>
          </cell>
          <cell r="E18">
            <v>2864.5383898316318</v>
          </cell>
        </row>
        <row r="19">
          <cell r="A19" t="str">
            <v>Isleton</v>
          </cell>
          <cell r="B19">
            <v>1700</v>
          </cell>
          <cell r="C19">
            <v>22347</v>
          </cell>
          <cell r="D19">
            <v>28325</v>
          </cell>
          <cell r="E19">
            <v>1152.5953284529644</v>
          </cell>
        </row>
        <row r="20">
          <cell r="A20" t="str">
            <v>Martin Luther King, Jr.</v>
          </cell>
          <cell r="B20">
            <v>15078</v>
          </cell>
          <cell r="C20">
            <v>102105</v>
          </cell>
          <cell r="D20">
            <v>103775</v>
          </cell>
          <cell r="E20">
            <v>10222.842566125762</v>
          </cell>
        </row>
        <row r="21">
          <cell r="A21" t="str">
            <v>McClatchy</v>
          </cell>
          <cell r="B21">
            <v>2972</v>
          </cell>
          <cell r="C21">
            <v>48161</v>
          </cell>
          <cell r="D21">
            <v>88685</v>
          </cell>
          <cell r="E21">
            <v>2015.0078330365941</v>
          </cell>
        </row>
        <row r="22">
          <cell r="A22" t="str">
            <v>McKinley</v>
          </cell>
          <cell r="B22">
            <v>4681</v>
          </cell>
          <cell r="C22">
            <v>111492</v>
          </cell>
          <cell r="D22">
            <v>139979</v>
          </cell>
          <cell r="E22">
            <v>3173.7051367578388</v>
          </cell>
        </row>
        <row r="23">
          <cell r="A23" t="str">
            <v xml:space="preserve">North Highlands </v>
          </cell>
          <cell r="B23">
            <v>12890</v>
          </cell>
          <cell r="C23">
            <v>159748</v>
          </cell>
          <cell r="D23">
            <v>247578</v>
          </cell>
          <cell r="E23">
            <v>8739.3845786815946</v>
          </cell>
        </row>
        <row r="24">
          <cell r="A24" t="str">
            <v xml:space="preserve">North Natomas  </v>
          </cell>
          <cell r="B24">
            <v>22645</v>
          </cell>
          <cell r="C24">
            <v>191144</v>
          </cell>
          <cell r="D24">
            <v>225245</v>
          </cell>
          <cell r="E24">
            <v>15353.247772245515</v>
          </cell>
        </row>
        <row r="25">
          <cell r="A25" t="str">
            <v>North Sacramento</v>
          </cell>
          <cell r="B25">
            <v>4000</v>
          </cell>
          <cell r="C25">
            <v>87818</v>
          </cell>
          <cell r="D25">
            <v>60912</v>
          </cell>
          <cell r="E25">
            <v>2711.9890081246217</v>
          </cell>
        </row>
        <row r="26">
          <cell r="A26" t="str">
            <v>Orangevale</v>
          </cell>
          <cell r="B26">
            <v>4320</v>
          </cell>
          <cell r="C26">
            <v>70971</v>
          </cell>
          <cell r="D26">
            <v>101994</v>
          </cell>
          <cell r="E26">
            <v>2928.9481287745916</v>
          </cell>
        </row>
        <row r="27">
          <cell r="A27" t="str">
            <v>Pocket-Greenhaven</v>
          </cell>
          <cell r="B27">
            <v>15000</v>
          </cell>
          <cell r="C27">
            <v>154583</v>
          </cell>
          <cell r="D27">
            <v>179392</v>
          </cell>
          <cell r="E27">
            <v>10169.958780467332</v>
          </cell>
        </row>
        <row r="28">
          <cell r="A28" t="str">
            <v xml:space="preserve">Rancho Cordova </v>
          </cell>
          <cell r="B28">
            <v>12500</v>
          </cell>
          <cell r="C28">
            <v>160001</v>
          </cell>
          <cell r="D28">
            <v>289211</v>
          </cell>
          <cell r="E28">
            <v>8474.9656503894439</v>
          </cell>
        </row>
        <row r="29">
          <cell r="A29" t="str">
            <v>Rio Linda</v>
          </cell>
          <cell r="B29">
            <v>7778</v>
          </cell>
          <cell r="C29">
            <v>36021</v>
          </cell>
          <cell r="D29">
            <v>45080</v>
          </cell>
          <cell r="E29">
            <v>5273.4626262983275</v>
          </cell>
        </row>
        <row r="30">
          <cell r="A30" t="str">
            <v xml:space="preserve">South Natomas </v>
          </cell>
          <cell r="B30">
            <v>13615</v>
          </cell>
          <cell r="C30">
            <v>150374</v>
          </cell>
          <cell r="D30">
            <v>174972</v>
          </cell>
          <cell r="E30">
            <v>9230.9325864041821</v>
          </cell>
        </row>
        <row r="31">
          <cell r="A31" t="str">
            <v xml:space="preserve">Southgate  </v>
          </cell>
          <cell r="B31">
            <v>12000</v>
          </cell>
          <cell r="C31">
            <v>142203</v>
          </cell>
          <cell r="D31">
            <v>154278</v>
          </cell>
          <cell r="E31">
            <v>8135.9670243738656</v>
          </cell>
        </row>
        <row r="32">
          <cell r="A32" t="str">
            <v xml:space="preserve">Sylvan Oaks  </v>
          </cell>
          <cell r="B32">
            <v>12500</v>
          </cell>
          <cell r="C32">
            <v>175507</v>
          </cell>
          <cell r="D32">
            <v>270500</v>
          </cell>
          <cell r="E32">
            <v>8474.9656503894439</v>
          </cell>
        </row>
        <row r="33">
          <cell r="A33" t="str">
            <v>Valley Hi-North Laguna</v>
          </cell>
          <cell r="B33">
            <v>20505</v>
          </cell>
          <cell r="C33">
            <v>205843.33333333334</v>
          </cell>
          <cell r="D33">
            <v>286167</v>
          </cell>
          <cell r="E33">
            <v>13902.333652898842</v>
          </cell>
        </row>
        <row r="34">
          <cell r="A34" t="str">
            <v>Walnut Grove</v>
          </cell>
          <cell r="B34">
            <v>3580</v>
          </cell>
          <cell r="C34">
            <v>23223</v>
          </cell>
          <cell r="D34">
            <v>22735</v>
          </cell>
          <cell r="E34">
            <v>2427.2301622715368</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s totals"/>
      <sheetName val="pivot table"/>
      <sheetName val="sorted data ocs only"/>
      <sheetName val="sorted data oncall"/>
      <sheetName val="sorted data all"/>
      <sheetName val="extracted data"/>
    </sheetNames>
    <sheetDataSet>
      <sheetData sheetId="0" refreshError="1"/>
      <sheetData sheetId="1" refreshError="1"/>
      <sheetData sheetId="2" refreshError="1">
        <row r="9">
          <cell r="G9">
            <v>7</v>
          </cell>
        </row>
        <row r="19">
          <cell r="G19">
            <v>16</v>
          </cell>
        </row>
        <row r="28">
          <cell r="G28">
            <v>7</v>
          </cell>
        </row>
        <row r="60">
          <cell r="G60">
            <v>30</v>
          </cell>
        </row>
        <row r="67">
          <cell r="G67">
            <v>5</v>
          </cell>
        </row>
        <row r="78">
          <cell r="G78">
            <v>9</v>
          </cell>
        </row>
        <row r="84">
          <cell r="G84">
            <v>4</v>
          </cell>
        </row>
        <row r="93">
          <cell r="G93">
            <v>4</v>
          </cell>
        </row>
        <row r="103">
          <cell r="G103">
            <v>8</v>
          </cell>
        </row>
        <row r="122">
          <cell r="G122">
            <v>11</v>
          </cell>
        </row>
        <row r="132">
          <cell r="G132">
            <v>8</v>
          </cell>
        </row>
        <row r="138">
          <cell r="G138">
            <v>4</v>
          </cell>
        </row>
        <row r="142">
          <cell r="G142">
            <v>2</v>
          </cell>
        </row>
        <row r="152">
          <cell r="G152">
            <v>8</v>
          </cell>
        </row>
        <row r="159">
          <cell r="G159">
            <v>5</v>
          </cell>
        </row>
        <row r="163">
          <cell r="G163">
            <v>2</v>
          </cell>
        </row>
        <row r="170">
          <cell r="G170">
            <v>5</v>
          </cell>
        </row>
        <row r="178">
          <cell r="G178">
            <v>6</v>
          </cell>
        </row>
        <row r="186">
          <cell r="G186">
            <v>6</v>
          </cell>
        </row>
        <row r="190">
          <cell r="G190">
            <v>2</v>
          </cell>
        </row>
        <row r="204">
          <cell r="G204">
            <v>2</v>
          </cell>
        </row>
        <row r="209">
          <cell r="G209">
            <v>3</v>
          </cell>
        </row>
        <row r="216">
          <cell r="G216">
            <v>5</v>
          </cell>
        </row>
        <row r="223">
          <cell r="G223">
            <v>5</v>
          </cell>
        </row>
        <row r="228">
          <cell r="G228">
            <v>3</v>
          </cell>
        </row>
        <row r="236">
          <cell r="G236">
            <v>6</v>
          </cell>
        </row>
        <row r="245">
          <cell r="G245">
            <v>7</v>
          </cell>
        </row>
        <row r="250">
          <cell r="G250">
            <v>3</v>
          </cell>
        </row>
      </sheetData>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Log - Open Count"/>
      <sheetName val="Customer Activity Summary Log"/>
      <sheetName val="Summary Log_Observation"/>
      <sheetName val="Patron Movement per 30 mins"/>
      <sheetName val="Observation Notes"/>
      <sheetName val="Staff On Desk Summary Log"/>
      <sheetName val="Staff Off Desk Summary Log"/>
      <sheetName val="Shelver Summary Log"/>
      <sheetName val="Volunteer Summary Log"/>
    </sheetNames>
    <sheetDataSet>
      <sheetData sheetId="0" refreshError="1"/>
      <sheetData sheetId="1" refreshError="1"/>
      <sheetData sheetId="2" refreshError="1"/>
      <sheetData sheetId="3" refreshError="1"/>
      <sheetData sheetId="4" refreshError="1"/>
      <sheetData sheetId="5">
        <row r="1">
          <cell r="AI1" t="str">
            <v>Hours Open per Week</v>
          </cell>
          <cell r="AJ1" t="str">
            <v>Hours per Year</v>
          </cell>
          <cell r="AK1" t="str">
            <v>Staff Minutes per week</v>
          </cell>
        </row>
        <row r="2">
          <cell r="AI2">
            <v>40</v>
          </cell>
          <cell r="AJ2">
            <v>2000</v>
          </cell>
          <cell r="AK2">
            <v>2400</v>
          </cell>
        </row>
        <row r="4">
          <cell r="AG4" t="str">
            <v>ARC - On Desk Log</v>
          </cell>
          <cell r="AI4" t="str">
            <v>informational / directional</v>
          </cell>
          <cell r="AK4" t="str">
            <v>reference</v>
          </cell>
          <cell r="AM4" t="str">
            <v>technology</v>
          </cell>
          <cell r="AO4" t="str">
            <v>library card</v>
          </cell>
          <cell r="AQ4" t="str">
            <v>checkin</v>
          </cell>
          <cell r="AS4" t="str">
            <v>checkout/ renew at desk</v>
          </cell>
          <cell r="AU4" t="str">
            <v>fine/fee</v>
          </cell>
          <cell r="AY4" t="str">
            <v>print management</v>
          </cell>
          <cell r="AZ4" t="str">
            <v>check email/spl@</v>
          </cell>
          <cell r="BA4" t="str">
            <v>lend laptop</v>
          </cell>
          <cell r="BC4" t="str">
            <v>self check</v>
          </cell>
          <cell r="BE4" t="str">
            <v>weeding</v>
          </cell>
          <cell r="BG4" t="str">
            <v>opening procedures and desk set up</v>
          </cell>
          <cell r="BH4" t="str">
            <v>closing procedures</v>
          </cell>
          <cell r="BI4" t="str">
            <v>other</v>
          </cell>
        </row>
        <row r="5">
          <cell r="AG5" t="str">
            <v>DAY</v>
          </cell>
          <cell r="AH5" t="str">
            <v>DATE</v>
          </cell>
          <cell r="AI5" t="str">
            <v xml:space="preserve"># </v>
          </cell>
          <cell r="AJ5" t="str">
            <v>avg time</v>
          </cell>
          <cell r="AK5" t="str">
            <v xml:space="preserve"># </v>
          </cell>
          <cell r="AL5" t="str">
            <v>avg time</v>
          </cell>
          <cell r="AM5" t="str">
            <v xml:space="preserve"># </v>
          </cell>
          <cell r="AN5" t="str">
            <v>avg time</v>
          </cell>
          <cell r="AO5" t="str">
            <v xml:space="preserve"># </v>
          </cell>
          <cell r="AP5" t="str">
            <v>avg time</v>
          </cell>
          <cell r="AQ5" t="str">
            <v xml:space="preserve"># </v>
          </cell>
          <cell r="AR5" t="str">
            <v>avg time</v>
          </cell>
          <cell r="AS5" t="str">
            <v xml:space="preserve"># </v>
          </cell>
          <cell r="AT5" t="str">
            <v>avg time</v>
          </cell>
          <cell r="AU5" t="str">
            <v xml:space="preserve"># </v>
          </cell>
          <cell r="AV5" t="str">
            <v>avg time</v>
          </cell>
          <cell r="AY5" t="str">
            <v xml:space="preserve"># </v>
          </cell>
          <cell r="AZ5" t="str">
            <v>actual time spent</v>
          </cell>
          <cell r="BA5" t="str">
            <v xml:space="preserve"># </v>
          </cell>
          <cell r="BB5" t="str">
            <v>avg time</v>
          </cell>
          <cell r="BC5" t="str">
            <v xml:space="preserve"># </v>
          </cell>
          <cell r="BD5" t="str">
            <v>avg time</v>
          </cell>
          <cell r="BE5" t="str">
            <v xml:space="preserve"># </v>
          </cell>
          <cell r="BF5" t="str">
            <v>avg time</v>
          </cell>
          <cell r="BG5" t="str">
            <v>avg time</v>
          </cell>
          <cell r="BH5" t="str">
            <v>avg time</v>
          </cell>
          <cell r="BI5" t="str">
            <v>avg time</v>
          </cell>
        </row>
        <row r="7">
          <cell r="AG7" t="str">
            <v>Tuesday</v>
          </cell>
          <cell r="AI7">
            <v>101</v>
          </cell>
          <cell r="AJ7">
            <v>12</v>
          </cell>
          <cell r="AK7">
            <v>38</v>
          </cell>
          <cell r="AL7">
            <v>37.5</v>
          </cell>
          <cell r="AM7">
            <v>58</v>
          </cell>
          <cell r="AN7">
            <v>16.5</v>
          </cell>
          <cell r="AO7">
            <v>51</v>
          </cell>
          <cell r="AP7">
            <v>22</v>
          </cell>
          <cell r="AQ7">
            <v>305</v>
          </cell>
          <cell r="AR7">
            <v>70</v>
          </cell>
          <cell r="AS7">
            <v>255</v>
          </cell>
          <cell r="AT7">
            <v>13</v>
          </cell>
          <cell r="AU7">
            <v>12</v>
          </cell>
          <cell r="AV7">
            <v>14</v>
          </cell>
          <cell r="AY7">
            <v>25</v>
          </cell>
          <cell r="AZ7">
            <v>13</v>
          </cell>
          <cell r="BA7">
            <v>0</v>
          </cell>
          <cell r="BB7">
            <v>0</v>
          </cell>
          <cell r="BC7">
            <v>3</v>
          </cell>
          <cell r="BD7">
            <v>0</v>
          </cell>
          <cell r="BE7">
            <v>0</v>
          </cell>
          <cell r="BF7">
            <v>0</v>
          </cell>
          <cell r="BG7">
            <v>1</v>
          </cell>
          <cell r="BH7">
            <v>0</v>
          </cell>
          <cell r="BI7">
            <v>91</v>
          </cell>
        </row>
        <row r="8">
          <cell r="AG8" t="str">
            <v>Wednesday</v>
          </cell>
          <cell r="AI8">
            <v>53</v>
          </cell>
          <cell r="AJ8">
            <v>6</v>
          </cell>
          <cell r="AK8">
            <v>20</v>
          </cell>
          <cell r="AL8">
            <v>17.666666666666668</v>
          </cell>
          <cell r="AM8">
            <v>30</v>
          </cell>
          <cell r="AN8">
            <v>41</v>
          </cell>
          <cell r="AO8">
            <v>34</v>
          </cell>
          <cell r="AP8">
            <v>13</v>
          </cell>
          <cell r="AQ8">
            <v>58</v>
          </cell>
          <cell r="AR8">
            <v>1</v>
          </cell>
          <cell r="AS8">
            <v>108</v>
          </cell>
          <cell r="AT8">
            <v>3</v>
          </cell>
          <cell r="AU8">
            <v>19</v>
          </cell>
          <cell r="AV8">
            <v>8</v>
          </cell>
          <cell r="AY8">
            <v>22</v>
          </cell>
          <cell r="AZ8">
            <v>0</v>
          </cell>
          <cell r="BA8">
            <v>0</v>
          </cell>
          <cell r="BB8">
            <v>0</v>
          </cell>
          <cell r="BC8">
            <v>0</v>
          </cell>
          <cell r="BD8">
            <v>0</v>
          </cell>
          <cell r="BE8">
            <v>0</v>
          </cell>
          <cell r="BF8">
            <v>0</v>
          </cell>
          <cell r="BG8">
            <v>5</v>
          </cell>
          <cell r="BH8">
            <v>0</v>
          </cell>
          <cell r="BI8">
            <v>45</v>
          </cell>
        </row>
        <row r="9">
          <cell r="AG9" t="str">
            <v>Thursday</v>
          </cell>
          <cell r="AI9">
            <v>27</v>
          </cell>
          <cell r="AJ9">
            <v>5</v>
          </cell>
          <cell r="AK9">
            <v>14</v>
          </cell>
          <cell r="AL9">
            <v>0</v>
          </cell>
          <cell r="AM9">
            <v>14</v>
          </cell>
          <cell r="AN9">
            <v>8</v>
          </cell>
          <cell r="AO9">
            <v>18</v>
          </cell>
          <cell r="AP9">
            <v>6</v>
          </cell>
          <cell r="AQ9">
            <v>169</v>
          </cell>
          <cell r="AR9">
            <v>37.5</v>
          </cell>
          <cell r="AS9">
            <v>123</v>
          </cell>
          <cell r="AT9">
            <v>21</v>
          </cell>
          <cell r="AU9">
            <v>5</v>
          </cell>
          <cell r="AV9">
            <v>0</v>
          </cell>
          <cell r="AY9">
            <v>8</v>
          </cell>
          <cell r="AZ9">
            <v>27</v>
          </cell>
          <cell r="BA9">
            <v>0</v>
          </cell>
          <cell r="BB9">
            <v>0</v>
          </cell>
          <cell r="BC9">
            <v>1</v>
          </cell>
          <cell r="BD9">
            <v>0</v>
          </cell>
          <cell r="BE9">
            <v>0</v>
          </cell>
          <cell r="BF9">
            <v>0</v>
          </cell>
          <cell r="BG9">
            <v>0</v>
          </cell>
          <cell r="BH9">
            <v>10</v>
          </cell>
          <cell r="BI9">
            <v>11</v>
          </cell>
        </row>
        <row r="10">
          <cell r="AG10" t="str">
            <v>Friday</v>
          </cell>
          <cell r="AI10">
            <v>41</v>
          </cell>
          <cell r="AJ10">
            <v>4.5</v>
          </cell>
          <cell r="AK10">
            <v>9</v>
          </cell>
          <cell r="AL10">
            <v>15</v>
          </cell>
          <cell r="AM10">
            <v>23</v>
          </cell>
          <cell r="AN10">
            <v>31.25</v>
          </cell>
          <cell r="AO10">
            <v>17</v>
          </cell>
          <cell r="AP10">
            <v>7.5</v>
          </cell>
          <cell r="AQ10">
            <v>46</v>
          </cell>
          <cell r="AR10">
            <v>2</v>
          </cell>
          <cell r="AS10">
            <v>55</v>
          </cell>
          <cell r="AT10">
            <v>12.33</v>
          </cell>
          <cell r="AU10">
            <v>4</v>
          </cell>
          <cell r="AV10">
            <v>4.5</v>
          </cell>
          <cell r="AY10">
            <v>7</v>
          </cell>
          <cell r="AZ10">
            <v>15</v>
          </cell>
          <cell r="BA10">
            <v>0</v>
          </cell>
          <cell r="BB10">
            <v>0</v>
          </cell>
          <cell r="BC10">
            <v>1</v>
          </cell>
          <cell r="BD10">
            <v>0</v>
          </cell>
          <cell r="BE10">
            <v>0</v>
          </cell>
          <cell r="BF10">
            <v>0</v>
          </cell>
          <cell r="BG10">
            <v>0</v>
          </cell>
          <cell r="BH10">
            <v>0</v>
          </cell>
          <cell r="BI10">
            <v>57</v>
          </cell>
        </row>
        <row r="11">
          <cell r="AG11" t="str">
            <v>Saturday</v>
          </cell>
          <cell r="AI11">
            <v>24</v>
          </cell>
          <cell r="AJ11">
            <v>12</v>
          </cell>
          <cell r="AK11">
            <v>17</v>
          </cell>
          <cell r="AL11">
            <v>32.5</v>
          </cell>
          <cell r="AM11">
            <v>19</v>
          </cell>
          <cell r="AN11">
            <v>14.5</v>
          </cell>
          <cell r="AO11">
            <v>11</v>
          </cell>
          <cell r="AP11">
            <v>13</v>
          </cell>
          <cell r="AQ11">
            <v>44</v>
          </cell>
          <cell r="AR11">
            <v>22.2</v>
          </cell>
          <cell r="AS11">
            <v>49</v>
          </cell>
          <cell r="AT11">
            <v>25.25</v>
          </cell>
          <cell r="AU11">
            <v>5</v>
          </cell>
          <cell r="AV11">
            <v>9</v>
          </cell>
          <cell r="AY11">
            <v>4</v>
          </cell>
          <cell r="AZ11">
            <v>0</v>
          </cell>
          <cell r="BA11">
            <v>0</v>
          </cell>
          <cell r="BB11">
            <v>0</v>
          </cell>
          <cell r="BC11">
            <v>1</v>
          </cell>
          <cell r="BD11">
            <v>0</v>
          </cell>
          <cell r="BE11">
            <v>0</v>
          </cell>
          <cell r="BF11">
            <v>0</v>
          </cell>
          <cell r="BG11">
            <v>0</v>
          </cell>
          <cell r="BH11">
            <v>0</v>
          </cell>
          <cell r="BI11">
            <v>29.7</v>
          </cell>
        </row>
        <row r="12">
          <cell r="AH12" t="str">
            <v>SUM</v>
          </cell>
          <cell r="AI12">
            <v>246</v>
          </cell>
          <cell r="AJ12">
            <v>39.5</v>
          </cell>
          <cell r="AK12">
            <v>98</v>
          </cell>
          <cell r="AL12">
            <v>102.66666666666667</v>
          </cell>
          <cell r="AM12">
            <v>144</v>
          </cell>
          <cell r="AN12">
            <v>111.25</v>
          </cell>
          <cell r="AO12">
            <v>131</v>
          </cell>
          <cell r="AP12">
            <v>61.5</v>
          </cell>
          <cell r="AQ12">
            <v>622</v>
          </cell>
          <cell r="AR12">
            <v>132.69999999999999</v>
          </cell>
          <cell r="AS12">
            <v>590</v>
          </cell>
          <cell r="AT12">
            <v>74.58</v>
          </cell>
          <cell r="AU12">
            <v>45</v>
          </cell>
          <cell r="AV12">
            <v>35.5</v>
          </cell>
          <cell r="AY12">
            <v>66</v>
          </cell>
          <cell r="AZ12">
            <v>55</v>
          </cell>
          <cell r="BA12">
            <v>0</v>
          </cell>
          <cell r="BB12">
            <v>0</v>
          </cell>
          <cell r="BC12">
            <v>6</v>
          </cell>
          <cell r="BD12">
            <v>0</v>
          </cell>
          <cell r="BE12">
            <v>0</v>
          </cell>
          <cell r="BF12">
            <v>0</v>
          </cell>
          <cell r="BG12">
            <v>6</v>
          </cell>
          <cell r="BH12">
            <v>10</v>
          </cell>
          <cell r="BI12">
            <v>233.7</v>
          </cell>
        </row>
        <row r="13">
          <cell r="AH13" t="str">
            <v>AVG</v>
          </cell>
          <cell r="AJ13">
            <v>0.16056910569105692</v>
          </cell>
          <cell r="AL13">
            <v>1.0476190476190477</v>
          </cell>
          <cell r="AN13">
            <v>0.77256944444444442</v>
          </cell>
          <cell r="AP13">
            <v>0.46946564885496184</v>
          </cell>
          <cell r="AR13">
            <v>0.21334405144694532</v>
          </cell>
          <cell r="AT13">
            <v>0.12640677966101693</v>
          </cell>
          <cell r="AV13">
            <v>0.78888888888888886</v>
          </cell>
        </row>
        <row r="15">
          <cell r="AH15" t="str">
            <v>% mins per week of all time open to public</v>
          </cell>
          <cell r="AJ15">
            <v>1.6458333333333332E-2</v>
          </cell>
          <cell r="AL15">
            <v>4.2777777777777783E-2</v>
          </cell>
          <cell r="AN15">
            <v>4.6354166666666669E-2</v>
          </cell>
          <cell r="AP15">
            <v>2.5624999999999998E-2</v>
          </cell>
          <cell r="AR15">
            <v>5.5291666666666663E-2</v>
          </cell>
          <cell r="AT15">
            <v>3.1074999999999998E-2</v>
          </cell>
          <cell r="AV15">
            <v>1.4791666666666667E-2</v>
          </cell>
          <cell r="AY15">
            <v>2.75E-2</v>
          </cell>
          <cell r="AZ15">
            <v>2.2916666666666665E-2</v>
          </cell>
          <cell r="BH15">
            <v>4.1666666666666666E-3</v>
          </cell>
          <cell r="BI15">
            <v>9.7374999999999989E-2</v>
          </cell>
        </row>
      </sheetData>
      <sheetData sheetId="6">
        <row r="1">
          <cell r="AN1" t="str">
            <v>Hours per Week Staff Max</v>
          </cell>
          <cell r="AO1" t="str">
            <v>Mins per week Staff Max</v>
          </cell>
          <cell r="AP1" t="str">
            <v>Hours per year Staff Max</v>
          </cell>
        </row>
        <row r="2">
          <cell r="AN2">
            <v>40</v>
          </cell>
          <cell r="AO2">
            <v>2400</v>
          </cell>
          <cell r="AP2">
            <v>2080</v>
          </cell>
        </row>
        <row r="3">
          <cell r="AN3" t="str">
            <v>ARC- Off Desk Log</v>
          </cell>
          <cell r="AP3" t="str">
            <v>Bookdrop</v>
          </cell>
          <cell r="AR3" t="str">
            <v>Delivery</v>
          </cell>
          <cell r="AT3" t="str">
            <v xml:space="preserve">Checkin </v>
          </cell>
          <cell r="AV3" t="str">
            <v>Shelving</v>
          </cell>
          <cell r="AX3" t="str">
            <v>Circ Issues: missing and damaged items, etc.</v>
          </cell>
          <cell r="AZ3" t="str">
            <v>Collection Management (describe activity)</v>
          </cell>
          <cell r="BA3" t="str">
            <v>Picklist, ILL, LinkPLUS</v>
          </cell>
          <cell r="BC3" t="str">
            <v>Magazines (describe activity)</v>
          </cell>
          <cell r="BF3" t="str">
            <v>Meeting Room Bookings: new requests, review, confirm, etc.</v>
          </cell>
          <cell r="BG3" t="str">
            <v>Outreach: School, Rotary, etc. (keep detailed calendar and attach to off desk log)</v>
          </cell>
          <cell r="BH3" t="str">
            <v>Community Information: posting new, restocking bookmarks, program brochures, notices</v>
          </cell>
          <cell r="BI3" t="str">
            <v>By appointment with patron; 1 on 1; small group training</v>
          </cell>
          <cell r="BK3" t="str">
            <v>Programs (set up, delivery and tear down) Attach evanced calendar)</v>
          </cell>
          <cell r="BM3" t="str">
            <v>Programs (planning)</v>
          </cell>
          <cell r="BN3" t="str">
            <v xml:space="preserve">Special assignments or projects </v>
          </cell>
          <cell r="BO3" t="str">
            <v>Check email/spl@</v>
          </cell>
          <cell r="BP3" t="str">
            <v>Cash Count</v>
          </cell>
          <cell r="BQ3" t="str">
            <v>Staff Meetings</v>
          </cell>
          <cell r="BR3" t="str">
            <v>Closing Procedures</v>
          </cell>
          <cell r="BS3" t="str">
            <v>Other (describe)</v>
          </cell>
        </row>
        <row r="5">
          <cell r="AN5" t="str">
            <v>Tuesday</v>
          </cell>
          <cell r="AP5">
            <v>349</v>
          </cell>
          <cell r="AQ5">
            <v>73</v>
          </cell>
          <cell r="AR5">
            <v>183</v>
          </cell>
          <cell r="AS5">
            <v>10</v>
          </cell>
          <cell r="AT5">
            <v>350</v>
          </cell>
          <cell r="AU5">
            <v>34</v>
          </cell>
          <cell r="AV5">
            <v>210</v>
          </cell>
          <cell r="AW5">
            <v>20</v>
          </cell>
          <cell r="AX5">
            <v>10</v>
          </cell>
          <cell r="AY5">
            <v>35</v>
          </cell>
          <cell r="AZ5">
            <v>155</v>
          </cell>
          <cell r="BA5">
            <v>20</v>
          </cell>
          <cell r="BB5">
            <v>105</v>
          </cell>
          <cell r="BC5">
            <v>0</v>
          </cell>
          <cell r="BF5">
            <v>10</v>
          </cell>
          <cell r="BG5">
            <v>0</v>
          </cell>
          <cell r="BH5">
            <v>0</v>
          </cell>
          <cell r="BI5">
            <v>0</v>
          </cell>
          <cell r="BJ5">
            <v>0</v>
          </cell>
          <cell r="BK5">
            <v>0</v>
          </cell>
          <cell r="BL5">
            <v>0</v>
          </cell>
          <cell r="BM5">
            <v>193</v>
          </cell>
          <cell r="BN5">
            <v>95</v>
          </cell>
          <cell r="BO5">
            <v>45</v>
          </cell>
          <cell r="BP5">
            <v>30</v>
          </cell>
          <cell r="BQ5">
            <v>30</v>
          </cell>
          <cell r="BR5">
            <v>12</v>
          </cell>
          <cell r="BS5">
            <v>420</v>
          </cell>
        </row>
        <row r="6">
          <cell r="AN6" t="str">
            <v>Wednesday</v>
          </cell>
          <cell r="AP6">
            <v>48</v>
          </cell>
          <cell r="AQ6">
            <v>13</v>
          </cell>
          <cell r="AR6">
            <v>0</v>
          </cell>
          <cell r="AS6">
            <v>0</v>
          </cell>
          <cell r="AT6">
            <v>102</v>
          </cell>
          <cell r="AU6">
            <v>24</v>
          </cell>
          <cell r="AV6">
            <v>0</v>
          </cell>
          <cell r="AW6">
            <v>0</v>
          </cell>
          <cell r="AX6">
            <v>5</v>
          </cell>
          <cell r="AY6">
            <v>15</v>
          </cell>
          <cell r="AZ6">
            <v>75</v>
          </cell>
          <cell r="BA6">
            <v>30</v>
          </cell>
          <cell r="BB6">
            <v>0</v>
          </cell>
          <cell r="BC6">
            <v>0</v>
          </cell>
          <cell r="BF6">
            <v>5</v>
          </cell>
          <cell r="BG6">
            <v>0</v>
          </cell>
          <cell r="BH6">
            <v>15</v>
          </cell>
          <cell r="BI6">
            <v>0</v>
          </cell>
          <cell r="BJ6">
            <v>60</v>
          </cell>
          <cell r="BK6">
            <v>0</v>
          </cell>
          <cell r="BL6">
            <v>0</v>
          </cell>
          <cell r="BM6">
            <v>25</v>
          </cell>
          <cell r="BN6">
            <v>2</v>
          </cell>
          <cell r="BO6">
            <v>40</v>
          </cell>
          <cell r="BP6">
            <v>105</v>
          </cell>
          <cell r="BQ6">
            <v>0</v>
          </cell>
          <cell r="BR6">
            <v>37</v>
          </cell>
          <cell r="BS6">
            <v>245</v>
          </cell>
        </row>
        <row r="7">
          <cell r="AN7" t="str">
            <v xml:space="preserve">Thursday </v>
          </cell>
          <cell r="AP7">
            <v>119</v>
          </cell>
          <cell r="AQ7">
            <v>45</v>
          </cell>
          <cell r="AR7">
            <v>95</v>
          </cell>
          <cell r="AS7">
            <v>51</v>
          </cell>
          <cell r="AT7">
            <v>0</v>
          </cell>
          <cell r="AU7">
            <v>0</v>
          </cell>
          <cell r="AV7">
            <v>0</v>
          </cell>
          <cell r="AW7">
            <v>0</v>
          </cell>
          <cell r="AX7">
            <v>0</v>
          </cell>
          <cell r="AY7">
            <v>0</v>
          </cell>
          <cell r="AZ7">
            <v>70</v>
          </cell>
          <cell r="BA7">
            <v>3</v>
          </cell>
          <cell r="BB7">
            <v>5</v>
          </cell>
          <cell r="BC7">
            <v>70</v>
          </cell>
          <cell r="BF7">
            <v>0</v>
          </cell>
          <cell r="BG7">
            <v>0</v>
          </cell>
          <cell r="BH7">
            <v>0</v>
          </cell>
          <cell r="BI7">
            <v>0</v>
          </cell>
          <cell r="BJ7">
            <v>0</v>
          </cell>
          <cell r="BK7">
            <v>0</v>
          </cell>
          <cell r="BL7">
            <v>0</v>
          </cell>
          <cell r="BM7">
            <v>70</v>
          </cell>
          <cell r="BN7">
            <v>40</v>
          </cell>
          <cell r="BO7">
            <v>60</v>
          </cell>
          <cell r="BP7">
            <v>25</v>
          </cell>
          <cell r="BQ7">
            <v>0</v>
          </cell>
          <cell r="BR7">
            <v>15</v>
          </cell>
          <cell r="BS7">
            <v>152</v>
          </cell>
        </row>
        <row r="8">
          <cell r="AN8" t="str">
            <v xml:space="preserve">Friday </v>
          </cell>
          <cell r="AP8">
            <v>170</v>
          </cell>
          <cell r="AQ8">
            <v>35</v>
          </cell>
          <cell r="AR8">
            <v>0</v>
          </cell>
          <cell r="AS8">
            <v>15</v>
          </cell>
          <cell r="AT8">
            <v>90</v>
          </cell>
          <cell r="AU8">
            <v>10</v>
          </cell>
          <cell r="AV8">
            <v>90</v>
          </cell>
          <cell r="AW8">
            <v>0</v>
          </cell>
          <cell r="AX8">
            <v>0</v>
          </cell>
          <cell r="AY8">
            <v>0</v>
          </cell>
          <cell r="AZ8">
            <v>0</v>
          </cell>
          <cell r="BA8">
            <v>63</v>
          </cell>
          <cell r="BB8">
            <v>5</v>
          </cell>
          <cell r="BC8">
            <v>120</v>
          </cell>
          <cell r="BF8">
            <v>0</v>
          </cell>
          <cell r="BG8">
            <v>0</v>
          </cell>
          <cell r="BH8">
            <v>0</v>
          </cell>
          <cell r="BI8">
            <v>0</v>
          </cell>
          <cell r="BJ8">
            <v>0</v>
          </cell>
          <cell r="BK8">
            <v>0</v>
          </cell>
          <cell r="BL8">
            <v>0</v>
          </cell>
          <cell r="BM8">
            <v>0</v>
          </cell>
          <cell r="BN8">
            <v>50</v>
          </cell>
          <cell r="BO8">
            <v>30</v>
          </cell>
          <cell r="BP8">
            <v>25</v>
          </cell>
          <cell r="BQ8">
            <v>0</v>
          </cell>
          <cell r="BR8">
            <v>65</v>
          </cell>
          <cell r="BS8">
            <v>295</v>
          </cell>
        </row>
        <row r="9">
          <cell r="AN9" t="str">
            <v>Saturday</v>
          </cell>
          <cell r="AP9">
            <v>83</v>
          </cell>
          <cell r="AQ9">
            <v>20</v>
          </cell>
          <cell r="AR9">
            <v>30</v>
          </cell>
          <cell r="AS9">
            <v>15</v>
          </cell>
          <cell r="AT9">
            <v>0</v>
          </cell>
          <cell r="AU9">
            <v>0</v>
          </cell>
          <cell r="AV9">
            <v>0</v>
          </cell>
          <cell r="AW9">
            <v>0</v>
          </cell>
          <cell r="AX9">
            <v>0</v>
          </cell>
          <cell r="AY9">
            <v>0</v>
          </cell>
          <cell r="AZ9">
            <v>0</v>
          </cell>
          <cell r="BA9">
            <v>110</v>
          </cell>
          <cell r="BB9">
            <v>19</v>
          </cell>
          <cell r="BC9">
            <v>20</v>
          </cell>
          <cell r="BF9">
            <v>0</v>
          </cell>
          <cell r="BG9">
            <v>0</v>
          </cell>
          <cell r="BH9">
            <v>0</v>
          </cell>
          <cell r="BI9">
            <v>0</v>
          </cell>
          <cell r="BJ9">
            <v>0</v>
          </cell>
          <cell r="BK9">
            <v>0</v>
          </cell>
          <cell r="BL9">
            <v>90</v>
          </cell>
          <cell r="BM9">
            <v>20</v>
          </cell>
          <cell r="BN9">
            <v>60</v>
          </cell>
          <cell r="BO9">
            <v>60</v>
          </cell>
          <cell r="BP9">
            <v>20</v>
          </cell>
          <cell r="BQ9">
            <v>0</v>
          </cell>
          <cell r="BR9">
            <v>50</v>
          </cell>
          <cell r="BS9">
            <v>278</v>
          </cell>
        </row>
        <row r="15">
          <cell r="AO15" t="str">
            <v>SUM</v>
          </cell>
          <cell r="AP15">
            <v>769</v>
          </cell>
          <cell r="AQ15">
            <v>186</v>
          </cell>
          <cell r="AR15">
            <v>308</v>
          </cell>
          <cell r="AS15">
            <v>91</v>
          </cell>
          <cell r="AT15">
            <v>542</v>
          </cell>
          <cell r="AU15">
            <v>68</v>
          </cell>
          <cell r="AV15">
            <v>300</v>
          </cell>
          <cell r="AW15">
            <v>20</v>
          </cell>
          <cell r="AX15">
            <v>15</v>
          </cell>
          <cell r="AY15">
            <v>50</v>
          </cell>
          <cell r="AZ15">
            <v>300</v>
          </cell>
          <cell r="BA15">
            <v>226</v>
          </cell>
          <cell r="BB15">
            <v>134</v>
          </cell>
          <cell r="BC15">
            <v>210</v>
          </cell>
          <cell r="BF15">
            <v>15</v>
          </cell>
          <cell r="BG15">
            <v>0</v>
          </cell>
          <cell r="BH15">
            <v>15</v>
          </cell>
          <cell r="BI15">
            <v>0</v>
          </cell>
          <cell r="BJ15">
            <v>60</v>
          </cell>
          <cell r="BK15">
            <v>0</v>
          </cell>
          <cell r="BL15">
            <v>90</v>
          </cell>
          <cell r="BM15">
            <v>308</v>
          </cell>
          <cell r="BN15">
            <v>247</v>
          </cell>
          <cell r="BO15">
            <v>235</v>
          </cell>
          <cell r="BP15">
            <v>205</v>
          </cell>
          <cell r="BQ15">
            <v>30</v>
          </cell>
          <cell r="BR15">
            <v>179</v>
          </cell>
          <cell r="BS15">
            <v>1390</v>
          </cell>
        </row>
        <row r="16">
          <cell r="AO16" t="str">
            <v>AVG</v>
          </cell>
          <cell r="AQ16">
            <v>0.24187256176853056</v>
          </cell>
          <cell r="AS16">
            <v>0.29545454545454547</v>
          </cell>
          <cell r="AU16">
            <v>0.12546125461254612</v>
          </cell>
          <cell r="AW16">
            <v>6.6666666666666666E-2</v>
          </cell>
          <cell r="AY16">
            <v>3.3333333333333335</v>
          </cell>
          <cell r="BB16">
            <v>0.59292035398230092</v>
          </cell>
        </row>
        <row r="18">
          <cell r="AO18" t="str">
            <v>% Hrs per week off desk tasks</v>
          </cell>
          <cell r="AQ18" t="str">
            <v>shelver</v>
          </cell>
          <cell r="AS18" t="str">
            <v>shelver</v>
          </cell>
          <cell r="AU18" t="str">
            <v>shelver</v>
          </cell>
          <cell r="AW18" t="str">
            <v>shelver</v>
          </cell>
          <cell r="AY18">
            <v>2.0833333333333332E-2</v>
          </cell>
          <cell r="AZ18">
            <v>0.125</v>
          </cell>
          <cell r="BB18">
            <v>5.5833333333333332E-2</v>
          </cell>
          <cell r="BC18">
            <v>8.7499999999999994E-2</v>
          </cell>
          <cell r="BF18">
            <v>6.2500000000000003E-3</v>
          </cell>
          <cell r="BH18">
            <v>6.2500000000000003E-3</v>
          </cell>
          <cell r="BJ18">
            <v>2.5000000000000001E-2</v>
          </cell>
          <cell r="BL18">
            <v>3.7499999999999999E-2</v>
          </cell>
          <cell r="BM18">
            <v>0.12833333333333333</v>
          </cell>
          <cell r="BN18">
            <v>0.10291666666666667</v>
          </cell>
          <cell r="BO18">
            <v>9.7916666666666666E-2</v>
          </cell>
          <cell r="BP18">
            <v>8.5416666666666669E-2</v>
          </cell>
          <cell r="BQ18">
            <v>1.2500000000000001E-2</v>
          </cell>
          <cell r="BR18">
            <v>7.4583333333333335E-2</v>
          </cell>
          <cell r="BS18">
            <v>0.57916666666666672</v>
          </cell>
        </row>
      </sheetData>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Log - Open Count"/>
      <sheetName val="Customer Activity Summary Log"/>
      <sheetName val="Summary Log_Observation"/>
      <sheetName val="Patron Movement per 30 mins"/>
      <sheetName val="Observation Notes"/>
      <sheetName val="Staff On Desk Summary Log"/>
      <sheetName val="Staff Off Desk Summary Log"/>
      <sheetName val="Shelver Summary Log"/>
      <sheetName val="Volunteer Summary Log"/>
    </sheetNames>
    <sheetDataSet>
      <sheetData sheetId="0" refreshError="1"/>
      <sheetData sheetId="1" refreshError="1"/>
      <sheetData sheetId="2" refreshError="1"/>
      <sheetData sheetId="3" refreshError="1"/>
      <sheetData sheetId="4" refreshError="1"/>
      <sheetData sheetId="5">
        <row r="2">
          <cell r="AH2">
            <v>40</v>
          </cell>
          <cell r="AI2">
            <v>2000</v>
          </cell>
          <cell r="AJ2">
            <v>2400</v>
          </cell>
        </row>
        <row r="3">
          <cell r="AG3" t="str">
            <v>ARD - On Desk Log</v>
          </cell>
          <cell r="AI3" t="str">
            <v>informational / directional</v>
          </cell>
          <cell r="AK3" t="str">
            <v>reference</v>
          </cell>
          <cell r="AM3" t="str">
            <v>technology</v>
          </cell>
          <cell r="AO3" t="str">
            <v>library card</v>
          </cell>
          <cell r="AQ3" t="str">
            <v>checkin</v>
          </cell>
          <cell r="AS3" t="str">
            <v>checkout/ renew at desk</v>
          </cell>
          <cell r="AU3" t="str">
            <v>fine/fee</v>
          </cell>
          <cell r="AY3" t="str">
            <v>print management</v>
          </cell>
          <cell r="AZ3" t="str">
            <v>check email/spl@</v>
          </cell>
          <cell r="BA3" t="str">
            <v>lend laptop</v>
          </cell>
          <cell r="BC3" t="str">
            <v>self check</v>
          </cell>
          <cell r="BE3" t="str">
            <v>weeding</v>
          </cell>
          <cell r="BG3" t="str">
            <v>opening procedures and desk set up</v>
          </cell>
          <cell r="BH3" t="str">
            <v>closing procedures</v>
          </cell>
          <cell r="BI3" t="str">
            <v>other</v>
          </cell>
        </row>
        <row r="4">
          <cell r="AG4" t="str">
            <v>DAY</v>
          </cell>
          <cell r="AH4" t="str">
            <v>DATE</v>
          </cell>
          <cell r="AI4" t="str">
            <v># of patrons</v>
          </cell>
          <cell r="AJ4" t="str">
            <v>avg time</v>
          </cell>
          <cell r="AK4" t="str">
            <v># of patrons</v>
          </cell>
          <cell r="AL4" t="str">
            <v>avg time</v>
          </cell>
          <cell r="AM4" t="str">
            <v># of patrons</v>
          </cell>
          <cell r="AN4" t="str">
            <v>avg time</v>
          </cell>
          <cell r="AO4" t="str">
            <v># of patrons</v>
          </cell>
          <cell r="AP4" t="str">
            <v>avg time</v>
          </cell>
          <cell r="AQ4" t="str">
            <v># of items</v>
          </cell>
          <cell r="AR4" t="str">
            <v>actual time</v>
          </cell>
          <cell r="AS4" t="str">
            <v># of patrons</v>
          </cell>
          <cell r="AT4" t="str">
            <v>avg time</v>
          </cell>
          <cell r="AU4" t="str">
            <v># of patrons</v>
          </cell>
          <cell r="AV4" t="str">
            <v>avg time</v>
          </cell>
          <cell r="AY4" t="str">
            <v># of interactions</v>
          </cell>
          <cell r="AZ4" t="str">
            <v>Actual time spent</v>
          </cell>
          <cell r="BA4" t="str">
            <v># of patrons</v>
          </cell>
          <cell r="BB4" t="str">
            <v>avg time</v>
          </cell>
          <cell r="BC4" t="str">
            <v># of patrons</v>
          </cell>
          <cell r="BD4" t="str">
            <v>avg time</v>
          </cell>
          <cell r="BE4" t="str">
            <v># of items</v>
          </cell>
          <cell r="BF4" t="str">
            <v>actual time</v>
          </cell>
          <cell r="BG4" t="str">
            <v>Avg time (in mins)</v>
          </cell>
          <cell r="BH4" t="str">
            <v>Avg time (in mins)</v>
          </cell>
          <cell r="BI4" t="str">
            <v>Avg time (in mins)</v>
          </cell>
        </row>
        <row r="5">
          <cell r="AG5" t="str">
            <v xml:space="preserve">Tuesday </v>
          </cell>
          <cell r="AI5">
            <v>59</v>
          </cell>
          <cell r="AJ5">
            <v>72</v>
          </cell>
          <cell r="AK5">
            <v>41</v>
          </cell>
          <cell r="AL5">
            <v>201</v>
          </cell>
          <cell r="AM5">
            <v>19</v>
          </cell>
          <cell r="AN5">
            <v>40</v>
          </cell>
          <cell r="AO5">
            <v>34</v>
          </cell>
          <cell r="AP5">
            <v>108.5</v>
          </cell>
          <cell r="AQ5">
            <v>144</v>
          </cell>
          <cell r="AR5">
            <v>80.5</v>
          </cell>
          <cell r="AS5">
            <v>142</v>
          </cell>
          <cell r="AT5">
            <v>119</v>
          </cell>
          <cell r="AU5">
            <v>22</v>
          </cell>
          <cell r="AV5">
            <v>41</v>
          </cell>
          <cell r="AY5">
            <v>8</v>
          </cell>
          <cell r="AZ5">
            <v>101</v>
          </cell>
          <cell r="BA5">
            <v>2</v>
          </cell>
          <cell r="BB5">
            <v>1</v>
          </cell>
          <cell r="BC5">
            <v>17</v>
          </cell>
          <cell r="BD5">
            <v>25</v>
          </cell>
          <cell r="BE5">
            <v>2</v>
          </cell>
          <cell r="BF5">
            <v>0</v>
          </cell>
          <cell r="BG5">
            <v>0</v>
          </cell>
          <cell r="BH5">
            <v>10</v>
          </cell>
          <cell r="BI5">
            <v>303</v>
          </cell>
        </row>
        <row r="6">
          <cell r="AG6" t="str">
            <v>Wednesday</v>
          </cell>
          <cell r="AI6">
            <v>41</v>
          </cell>
          <cell r="AJ6">
            <v>47</v>
          </cell>
          <cell r="AK6">
            <v>37</v>
          </cell>
          <cell r="AL6">
            <v>220</v>
          </cell>
          <cell r="AM6">
            <v>25</v>
          </cell>
          <cell r="AN6">
            <v>82.5</v>
          </cell>
          <cell r="AO6">
            <v>25</v>
          </cell>
          <cell r="AP6">
            <v>97</v>
          </cell>
          <cell r="AQ6">
            <v>53</v>
          </cell>
          <cell r="AR6">
            <v>31</v>
          </cell>
          <cell r="AS6">
            <v>144</v>
          </cell>
          <cell r="AT6">
            <v>129</v>
          </cell>
          <cell r="AU6">
            <v>12</v>
          </cell>
          <cell r="AV6">
            <v>24</v>
          </cell>
          <cell r="AY6">
            <v>9</v>
          </cell>
          <cell r="AZ6">
            <v>59</v>
          </cell>
          <cell r="BA6">
            <v>3</v>
          </cell>
          <cell r="BB6">
            <v>13</v>
          </cell>
          <cell r="BC6">
            <v>29</v>
          </cell>
          <cell r="BD6">
            <v>44.5</v>
          </cell>
          <cell r="BE6">
            <v>16</v>
          </cell>
          <cell r="BF6">
            <v>32</v>
          </cell>
          <cell r="BG6">
            <v>2</v>
          </cell>
          <cell r="BH6">
            <v>20</v>
          </cell>
          <cell r="BI6">
            <v>329</v>
          </cell>
        </row>
        <row r="7">
          <cell r="AG7" t="str">
            <v>Thursday</v>
          </cell>
          <cell r="AI7">
            <v>66</v>
          </cell>
          <cell r="AJ7">
            <v>75</v>
          </cell>
          <cell r="AK7">
            <v>28</v>
          </cell>
          <cell r="AL7">
            <v>182</v>
          </cell>
          <cell r="AM7">
            <v>14</v>
          </cell>
          <cell r="AN7">
            <v>63</v>
          </cell>
          <cell r="AO7">
            <v>19</v>
          </cell>
          <cell r="AP7">
            <v>68</v>
          </cell>
          <cell r="AQ7">
            <v>101</v>
          </cell>
          <cell r="AR7">
            <v>116.5</v>
          </cell>
          <cell r="AS7">
            <v>135</v>
          </cell>
          <cell r="AT7">
            <v>128</v>
          </cell>
          <cell r="AU7">
            <v>18</v>
          </cell>
          <cell r="AV7">
            <v>24.5</v>
          </cell>
          <cell r="AY7">
            <v>3</v>
          </cell>
          <cell r="AZ7">
            <v>107</v>
          </cell>
          <cell r="BA7">
            <v>4</v>
          </cell>
          <cell r="BB7">
            <v>19</v>
          </cell>
          <cell r="BC7">
            <v>25</v>
          </cell>
          <cell r="BD7">
            <v>24</v>
          </cell>
          <cell r="BE7">
            <v>11</v>
          </cell>
          <cell r="BF7">
            <v>12</v>
          </cell>
          <cell r="BG7">
            <v>0</v>
          </cell>
          <cell r="BH7">
            <v>17</v>
          </cell>
          <cell r="BI7">
            <v>285</v>
          </cell>
        </row>
        <row r="8">
          <cell r="AG8" t="str">
            <v>Friday</v>
          </cell>
          <cell r="AI8">
            <v>66</v>
          </cell>
          <cell r="AJ8">
            <v>36</v>
          </cell>
          <cell r="AK8">
            <v>11</v>
          </cell>
          <cell r="AL8">
            <v>53</v>
          </cell>
          <cell r="AM8">
            <v>12</v>
          </cell>
          <cell r="AN8">
            <v>39</v>
          </cell>
          <cell r="AO8">
            <v>12</v>
          </cell>
          <cell r="AP8">
            <v>38</v>
          </cell>
          <cell r="AQ8">
            <v>20</v>
          </cell>
          <cell r="AR8">
            <v>2</v>
          </cell>
          <cell r="AS8">
            <v>71</v>
          </cell>
          <cell r="AT8">
            <v>73</v>
          </cell>
          <cell r="AU8">
            <v>4</v>
          </cell>
          <cell r="AV8">
            <v>5</v>
          </cell>
          <cell r="AY8">
            <v>3</v>
          </cell>
          <cell r="AZ8">
            <v>119</v>
          </cell>
          <cell r="BA8">
            <v>0</v>
          </cell>
          <cell r="BB8">
            <v>0</v>
          </cell>
          <cell r="BC8">
            <v>20</v>
          </cell>
          <cell r="BD8">
            <v>29</v>
          </cell>
          <cell r="BE8">
            <v>0</v>
          </cell>
          <cell r="BF8">
            <v>0</v>
          </cell>
          <cell r="BG8">
            <v>5</v>
          </cell>
          <cell r="BH8">
            <v>5</v>
          </cell>
          <cell r="BI8">
            <v>105</v>
          </cell>
        </row>
        <row r="9">
          <cell r="AG9" t="str">
            <v>Saturday</v>
          </cell>
          <cell r="AI9">
            <v>44</v>
          </cell>
          <cell r="AJ9">
            <v>43.5</v>
          </cell>
          <cell r="AK9">
            <v>39</v>
          </cell>
          <cell r="AL9">
            <v>144</v>
          </cell>
          <cell r="AM9">
            <v>7</v>
          </cell>
          <cell r="AN9">
            <v>10</v>
          </cell>
          <cell r="AO9">
            <v>25</v>
          </cell>
          <cell r="AP9">
            <v>49</v>
          </cell>
          <cell r="AQ9">
            <v>75</v>
          </cell>
          <cell r="AR9">
            <v>18</v>
          </cell>
          <cell r="AS9">
            <v>120</v>
          </cell>
          <cell r="AT9">
            <v>78</v>
          </cell>
          <cell r="AU9">
            <v>9</v>
          </cell>
          <cell r="AV9">
            <v>12</v>
          </cell>
          <cell r="AY9">
            <v>7</v>
          </cell>
          <cell r="AZ9">
            <v>10</v>
          </cell>
          <cell r="BA9">
            <v>0</v>
          </cell>
          <cell r="BB9">
            <v>0</v>
          </cell>
          <cell r="BC9">
            <v>18</v>
          </cell>
          <cell r="BD9">
            <v>15</v>
          </cell>
          <cell r="BE9">
            <v>0</v>
          </cell>
          <cell r="BF9">
            <v>0</v>
          </cell>
          <cell r="BG9">
            <v>5</v>
          </cell>
          <cell r="BH9">
            <v>10</v>
          </cell>
          <cell r="BI9">
            <v>64.5</v>
          </cell>
        </row>
        <row r="10">
          <cell r="AH10" t="str">
            <v>SUM</v>
          </cell>
          <cell r="AI10">
            <v>276</v>
          </cell>
          <cell r="AJ10">
            <v>273.5</v>
          </cell>
          <cell r="AK10">
            <v>156</v>
          </cell>
          <cell r="AL10">
            <v>800</v>
          </cell>
          <cell r="AM10">
            <v>77</v>
          </cell>
          <cell r="AN10">
            <v>234.5</v>
          </cell>
          <cell r="AO10">
            <v>115</v>
          </cell>
          <cell r="AP10">
            <v>360.5</v>
          </cell>
          <cell r="AQ10">
            <v>393</v>
          </cell>
          <cell r="AR10">
            <v>248</v>
          </cell>
          <cell r="AS10">
            <v>612</v>
          </cell>
          <cell r="AT10">
            <v>527</v>
          </cell>
          <cell r="AU10">
            <v>65</v>
          </cell>
          <cell r="AV10">
            <v>106.5</v>
          </cell>
          <cell r="AY10">
            <v>30</v>
          </cell>
          <cell r="AZ10">
            <v>396</v>
          </cell>
          <cell r="BA10">
            <v>9</v>
          </cell>
          <cell r="BB10">
            <v>33</v>
          </cell>
          <cell r="BC10">
            <v>109</v>
          </cell>
          <cell r="BD10">
            <v>137.5</v>
          </cell>
          <cell r="BE10">
            <v>29</v>
          </cell>
          <cell r="BF10">
            <v>44</v>
          </cell>
          <cell r="BG10">
            <v>12</v>
          </cell>
          <cell r="BH10">
            <v>62</v>
          </cell>
          <cell r="BI10">
            <v>1086.5</v>
          </cell>
        </row>
        <row r="11">
          <cell r="AH11" t="str">
            <v>AVG</v>
          </cell>
          <cell r="AJ11">
            <v>0.99094202898550721</v>
          </cell>
          <cell r="AL11">
            <v>5.1282051282051286</v>
          </cell>
          <cell r="AN11">
            <v>3.0454545454545454</v>
          </cell>
          <cell r="AP11">
            <v>3.1347826086956521</v>
          </cell>
          <cell r="AR11">
            <v>0.63104325699745545</v>
          </cell>
          <cell r="AT11">
            <v>0.86111111111111116</v>
          </cell>
          <cell r="AV11">
            <v>1.6384615384615384</v>
          </cell>
          <cell r="AZ11">
            <v>13.2</v>
          </cell>
          <cell r="BB11">
            <v>3.6666666666666665</v>
          </cell>
          <cell r="BD11">
            <v>1.261467889908257</v>
          </cell>
          <cell r="BF11">
            <v>1.5172413793103448</v>
          </cell>
        </row>
        <row r="13">
          <cell r="AH13" t="str">
            <v>% mins per week of all time open to public</v>
          </cell>
          <cell r="AJ13">
            <v>0.11395833333333333</v>
          </cell>
          <cell r="AL13">
            <v>0.33333333333333331</v>
          </cell>
          <cell r="AN13">
            <v>9.7708333333333328E-2</v>
          </cell>
          <cell r="AP13">
            <v>0.15020833333333333</v>
          </cell>
          <cell r="AR13">
            <v>0.10333333333333333</v>
          </cell>
          <cell r="AT13">
            <v>0.21958333333333332</v>
          </cell>
          <cell r="AV13">
            <v>4.4374999999999998E-2</v>
          </cell>
          <cell r="AY13">
            <v>1.2500000000000001E-2</v>
          </cell>
          <cell r="AZ13">
            <v>0.16500000000000001</v>
          </cell>
          <cell r="BB13">
            <v>1.375E-2</v>
          </cell>
          <cell r="BD13">
            <v>5.7291666666666664E-2</v>
          </cell>
          <cell r="BF13">
            <v>1.8333333333333333E-2</v>
          </cell>
          <cell r="BG13">
            <v>5.0000000000000001E-3</v>
          </cell>
          <cell r="BH13">
            <v>2.5833333333333333E-2</v>
          </cell>
          <cell r="BI13">
            <v>0.45270833333333332</v>
          </cell>
        </row>
      </sheetData>
      <sheetData sheetId="6">
        <row r="1">
          <cell r="AN1" t="str">
            <v>Hours per week Staff Max</v>
          </cell>
          <cell r="AO1" t="str">
            <v>Mins per week staff max</v>
          </cell>
          <cell r="AP1" t="str">
            <v>Hours/year Staff Max</v>
          </cell>
        </row>
        <row r="2">
          <cell r="AN2">
            <v>40</v>
          </cell>
          <cell r="AO2">
            <v>2400</v>
          </cell>
          <cell r="AP2">
            <v>2080</v>
          </cell>
        </row>
        <row r="3">
          <cell r="AN3" t="str">
            <v>ARD - Off Desk Log</v>
          </cell>
          <cell r="AP3" t="str">
            <v>Bookdrop</v>
          </cell>
          <cell r="AR3" t="str">
            <v>Delivery</v>
          </cell>
          <cell r="AT3" t="str">
            <v xml:space="preserve">Checkin </v>
          </cell>
          <cell r="AV3" t="str">
            <v>Shelving</v>
          </cell>
          <cell r="AX3" t="str">
            <v>Circ Issues: missing and damaged items, etc.</v>
          </cell>
          <cell r="AZ3" t="str">
            <v>Collection Management (describe activity)</v>
          </cell>
          <cell r="BA3" t="str">
            <v>Picklist, ILL, LinkPLUS</v>
          </cell>
          <cell r="BC3" t="str">
            <v>Magazines (describe activity)</v>
          </cell>
          <cell r="BF3" t="str">
            <v>Meeting Room Bookings: new requests, review, confirm, etc.</v>
          </cell>
          <cell r="BG3" t="str">
            <v>Outreach: School, Rotary, etc. (keep detailed calendar and attach to off desk log)</v>
          </cell>
          <cell r="BH3" t="str">
            <v>Community Information: posting new, restocking bookmarks, program brochures, notices</v>
          </cell>
          <cell r="BI3" t="str">
            <v>By appointment with patron; 1 on 1; small group training</v>
          </cell>
          <cell r="BK3" t="str">
            <v>Programs (set up, delivery and tear down) Attach evanced calendar)</v>
          </cell>
          <cell r="BM3" t="str">
            <v>Programs (planning)</v>
          </cell>
          <cell r="BN3" t="str">
            <v xml:space="preserve">Special assignments or projects </v>
          </cell>
          <cell r="BO3" t="str">
            <v>Check email/spl@</v>
          </cell>
          <cell r="BP3" t="str">
            <v>Cash Count</v>
          </cell>
          <cell r="BQ3" t="str">
            <v>Staff Meetings</v>
          </cell>
          <cell r="BR3" t="str">
            <v>Opening/ Closing Procedures</v>
          </cell>
          <cell r="BS3" t="str">
            <v>Other (describe)</v>
          </cell>
        </row>
        <row r="4">
          <cell r="AN4" t="str">
            <v>DAY</v>
          </cell>
          <cell r="AO4" t="str">
            <v>DATE</v>
          </cell>
          <cell r="AP4" t="str">
            <v xml:space="preserve"># </v>
          </cell>
          <cell r="AQ4" t="str">
            <v>actual time</v>
          </cell>
          <cell r="AR4" t="str">
            <v xml:space="preserve"># </v>
          </cell>
          <cell r="AS4" t="str">
            <v>actual time</v>
          </cell>
          <cell r="AT4" t="str">
            <v xml:space="preserve"># </v>
          </cell>
          <cell r="AU4" t="str">
            <v>actual time</v>
          </cell>
          <cell r="AV4" t="str">
            <v xml:space="preserve"># </v>
          </cell>
          <cell r="AW4" t="str">
            <v>actual time</v>
          </cell>
          <cell r="AX4" t="str">
            <v xml:space="preserve"># </v>
          </cell>
          <cell r="AY4" t="str">
            <v>actual time</v>
          </cell>
          <cell r="AZ4" t="str">
            <v xml:space="preserve">Avg time </v>
          </cell>
          <cell r="BA4" t="str">
            <v xml:space="preserve"># </v>
          </cell>
          <cell r="BB4" t="str">
            <v>actual time</v>
          </cell>
          <cell r="BC4" t="str">
            <v xml:space="preserve">Avg time </v>
          </cell>
          <cell r="BF4" t="str">
            <v xml:space="preserve">Avg time </v>
          </cell>
          <cell r="BG4" t="str">
            <v xml:space="preserve">Avg time </v>
          </cell>
          <cell r="BH4" t="str">
            <v xml:space="preserve">Avg time </v>
          </cell>
          <cell r="BI4" t="str">
            <v xml:space="preserve"># </v>
          </cell>
          <cell r="BJ4" t="str">
            <v xml:space="preserve">Avg time </v>
          </cell>
          <cell r="BK4" t="str">
            <v xml:space="preserve"># </v>
          </cell>
          <cell r="BL4" t="str">
            <v xml:space="preserve">Avg time </v>
          </cell>
          <cell r="BM4" t="str">
            <v>actual time</v>
          </cell>
          <cell r="BN4" t="str">
            <v>actual time</v>
          </cell>
          <cell r="BO4" t="str">
            <v xml:space="preserve">Avg time </v>
          </cell>
          <cell r="BP4" t="str">
            <v xml:space="preserve">Avg time </v>
          </cell>
          <cell r="BQ4" t="str">
            <v>actual time</v>
          </cell>
          <cell r="BR4" t="str">
            <v xml:space="preserve">Avg time </v>
          </cell>
          <cell r="BS4" t="str">
            <v xml:space="preserve">Avg time </v>
          </cell>
        </row>
        <row r="5">
          <cell r="AN5" t="str">
            <v xml:space="preserve">Tuesday </v>
          </cell>
          <cell r="AP5">
            <v>0</v>
          </cell>
          <cell r="AQ5">
            <v>0</v>
          </cell>
          <cell r="AR5">
            <v>0</v>
          </cell>
          <cell r="AS5">
            <v>0</v>
          </cell>
          <cell r="AT5">
            <v>440</v>
          </cell>
          <cell r="AU5">
            <v>41</v>
          </cell>
          <cell r="AV5">
            <v>5</v>
          </cell>
          <cell r="AW5">
            <v>47.5</v>
          </cell>
          <cell r="AX5">
            <v>2</v>
          </cell>
          <cell r="AY5">
            <v>20</v>
          </cell>
          <cell r="AZ5">
            <v>45</v>
          </cell>
          <cell r="BA5">
            <v>240</v>
          </cell>
          <cell r="BB5">
            <v>75</v>
          </cell>
          <cell r="BC5">
            <v>45</v>
          </cell>
          <cell r="BF5">
            <v>15</v>
          </cell>
          <cell r="BG5">
            <v>30</v>
          </cell>
          <cell r="BH5">
            <v>20</v>
          </cell>
          <cell r="BI5">
            <v>1</v>
          </cell>
          <cell r="BJ5">
            <v>110</v>
          </cell>
          <cell r="BK5">
            <v>4</v>
          </cell>
          <cell r="BL5">
            <v>100</v>
          </cell>
          <cell r="BM5">
            <v>45</v>
          </cell>
          <cell r="BN5">
            <v>85</v>
          </cell>
          <cell r="BO5">
            <v>145</v>
          </cell>
          <cell r="BP5">
            <v>0</v>
          </cell>
          <cell r="BQ5">
            <v>187.5</v>
          </cell>
          <cell r="BR5">
            <v>67.5</v>
          </cell>
          <cell r="BS5">
            <v>324</v>
          </cell>
        </row>
        <row r="6">
          <cell r="AN6" t="str">
            <v>Wednesday</v>
          </cell>
          <cell r="AP6">
            <v>0</v>
          </cell>
          <cell r="AQ6">
            <v>0</v>
          </cell>
          <cell r="AR6">
            <v>0</v>
          </cell>
          <cell r="AS6">
            <v>0</v>
          </cell>
          <cell r="AT6">
            <v>365</v>
          </cell>
          <cell r="AU6">
            <v>32.5</v>
          </cell>
          <cell r="AV6">
            <v>0</v>
          </cell>
          <cell r="AW6">
            <v>0</v>
          </cell>
          <cell r="AX6">
            <v>16</v>
          </cell>
          <cell r="AY6">
            <v>48</v>
          </cell>
          <cell r="AZ6">
            <v>20</v>
          </cell>
          <cell r="BA6">
            <v>101</v>
          </cell>
          <cell r="BB6">
            <v>103</v>
          </cell>
          <cell r="BC6">
            <v>30</v>
          </cell>
          <cell r="BF6">
            <v>10</v>
          </cell>
          <cell r="BG6">
            <v>15</v>
          </cell>
          <cell r="BH6">
            <v>15</v>
          </cell>
          <cell r="BI6">
            <v>0</v>
          </cell>
          <cell r="BJ6">
            <v>0</v>
          </cell>
          <cell r="BK6">
            <v>0</v>
          </cell>
          <cell r="BL6">
            <v>0</v>
          </cell>
          <cell r="BM6">
            <v>65</v>
          </cell>
          <cell r="BN6">
            <v>110</v>
          </cell>
          <cell r="BO6">
            <v>190</v>
          </cell>
          <cell r="BP6">
            <v>85</v>
          </cell>
          <cell r="BQ6">
            <v>35</v>
          </cell>
          <cell r="BR6">
            <v>67.5</v>
          </cell>
          <cell r="BS6">
            <v>617</v>
          </cell>
        </row>
        <row r="7">
          <cell r="AN7" t="str">
            <v>Thursday</v>
          </cell>
          <cell r="AP7">
            <v>0</v>
          </cell>
          <cell r="AQ7">
            <v>10</v>
          </cell>
          <cell r="AR7">
            <v>0</v>
          </cell>
          <cell r="AS7">
            <v>0</v>
          </cell>
          <cell r="AT7">
            <v>350</v>
          </cell>
          <cell r="AU7">
            <v>72</v>
          </cell>
          <cell r="AV7">
            <v>60</v>
          </cell>
          <cell r="AW7">
            <v>20</v>
          </cell>
          <cell r="AX7">
            <v>12</v>
          </cell>
          <cell r="AY7">
            <v>20</v>
          </cell>
          <cell r="AZ7">
            <v>70</v>
          </cell>
          <cell r="BA7">
            <v>4</v>
          </cell>
          <cell r="BB7">
            <v>15</v>
          </cell>
          <cell r="BC7">
            <v>37</v>
          </cell>
          <cell r="BF7">
            <v>5</v>
          </cell>
          <cell r="BG7">
            <v>0</v>
          </cell>
          <cell r="BH7">
            <v>20</v>
          </cell>
          <cell r="BI7">
            <v>1</v>
          </cell>
          <cell r="BJ7">
            <v>5</v>
          </cell>
          <cell r="BK7">
            <v>0</v>
          </cell>
          <cell r="BL7">
            <v>60</v>
          </cell>
          <cell r="BM7">
            <v>90</v>
          </cell>
          <cell r="BN7">
            <v>120</v>
          </cell>
          <cell r="BO7">
            <v>210</v>
          </cell>
          <cell r="BP7">
            <v>25</v>
          </cell>
          <cell r="BQ7">
            <v>50</v>
          </cell>
          <cell r="BR7">
            <v>40</v>
          </cell>
          <cell r="BS7">
            <v>677</v>
          </cell>
        </row>
        <row r="8">
          <cell r="AN8" t="str">
            <v>Friday</v>
          </cell>
          <cell r="AP8">
            <v>120</v>
          </cell>
          <cell r="AQ8">
            <v>20</v>
          </cell>
          <cell r="AR8">
            <v>0</v>
          </cell>
          <cell r="AS8">
            <v>100</v>
          </cell>
          <cell r="AT8">
            <v>305</v>
          </cell>
          <cell r="AU8">
            <v>175</v>
          </cell>
          <cell r="AV8">
            <v>20</v>
          </cell>
          <cell r="AW8">
            <v>10</v>
          </cell>
          <cell r="AX8">
            <v>13</v>
          </cell>
          <cell r="AY8">
            <v>50</v>
          </cell>
          <cell r="AZ8">
            <v>10</v>
          </cell>
          <cell r="BA8">
            <v>88</v>
          </cell>
          <cell r="BB8">
            <v>35</v>
          </cell>
          <cell r="BC8">
            <v>15</v>
          </cell>
          <cell r="BF8">
            <v>10</v>
          </cell>
          <cell r="BG8">
            <v>0</v>
          </cell>
          <cell r="BH8">
            <v>80</v>
          </cell>
          <cell r="BI8">
            <v>0</v>
          </cell>
          <cell r="BJ8">
            <v>0</v>
          </cell>
          <cell r="BK8">
            <v>35</v>
          </cell>
          <cell r="BL8">
            <v>345</v>
          </cell>
          <cell r="BM8">
            <v>15</v>
          </cell>
          <cell r="BN8">
            <v>100</v>
          </cell>
          <cell r="BO8">
            <v>106</v>
          </cell>
          <cell r="BP8">
            <v>20</v>
          </cell>
          <cell r="BQ8">
            <v>160</v>
          </cell>
          <cell r="BR8">
            <v>48</v>
          </cell>
          <cell r="BS8">
            <v>367</v>
          </cell>
        </row>
        <row r="9">
          <cell r="AN9" t="str">
            <v>Saturday</v>
          </cell>
          <cell r="AP9">
            <v>0</v>
          </cell>
          <cell r="AQ9">
            <v>0</v>
          </cell>
          <cell r="AR9">
            <v>0</v>
          </cell>
          <cell r="AS9">
            <v>45</v>
          </cell>
          <cell r="AT9">
            <v>220</v>
          </cell>
          <cell r="AU9">
            <v>30</v>
          </cell>
          <cell r="AV9">
            <v>10</v>
          </cell>
          <cell r="AW9">
            <v>15</v>
          </cell>
          <cell r="AX9">
            <v>14</v>
          </cell>
          <cell r="AY9">
            <v>50</v>
          </cell>
          <cell r="AZ9">
            <v>15</v>
          </cell>
          <cell r="BA9">
            <v>3</v>
          </cell>
          <cell r="BB9">
            <v>10</v>
          </cell>
          <cell r="BC9">
            <v>30</v>
          </cell>
          <cell r="BF9">
            <v>30</v>
          </cell>
          <cell r="BG9">
            <v>180</v>
          </cell>
          <cell r="BH9">
            <v>0</v>
          </cell>
          <cell r="BI9">
            <v>1</v>
          </cell>
          <cell r="BJ9">
            <v>15</v>
          </cell>
          <cell r="BK9">
            <v>0</v>
          </cell>
          <cell r="BL9">
            <v>60</v>
          </cell>
          <cell r="BM9">
            <v>15</v>
          </cell>
          <cell r="BN9">
            <v>30</v>
          </cell>
          <cell r="BO9">
            <v>185</v>
          </cell>
          <cell r="BP9">
            <v>15</v>
          </cell>
          <cell r="BQ9">
            <v>280</v>
          </cell>
          <cell r="BR9">
            <v>83</v>
          </cell>
          <cell r="BS9">
            <v>253.5</v>
          </cell>
        </row>
        <row r="10">
          <cell r="AO10" t="str">
            <v>SUM</v>
          </cell>
          <cell r="AP10">
            <v>120</v>
          </cell>
          <cell r="AQ10">
            <v>30</v>
          </cell>
          <cell r="AR10">
            <v>0</v>
          </cell>
          <cell r="AS10">
            <v>145</v>
          </cell>
          <cell r="AT10">
            <v>1680</v>
          </cell>
          <cell r="AU10">
            <v>350.5</v>
          </cell>
          <cell r="AV10">
            <v>95</v>
          </cell>
          <cell r="AW10">
            <v>92.5</v>
          </cell>
          <cell r="AX10">
            <v>57</v>
          </cell>
          <cell r="AY10">
            <v>188</v>
          </cell>
          <cell r="AZ10">
            <v>160</v>
          </cell>
          <cell r="BA10">
            <v>436</v>
          </cell>
          <cell r="BB10">
            <v>238</v>
          </cell>
          <cell r="BC10">
            <v>157</v>
          </cell>
          <cell r="BF10">
            <v>70</v>
          </cell>
          <cell r="BG10">
            <v>225</v>
          </cell>
          <cell r="BH10">
            <v>135</v>
          </cell>
          <cell r="BI10">
            <v>3</v>
          </cell>
          <cell r="BJ10">
            <v>130</v>
          </cell>
          <cell r="BK10">
            <v>39</v>
          </cell>
          <cell r="BL10">
            <v>565</v>
          </cell>
          <cell r="BM10">
            <v>230</v>
          </cell>
          <cell r="BN10">
            <v>445</v>
          </cell>
          <cell r="BO10">
            <v>836</v>
          </cell>
          <cell r="BP10">
            <v>145</v>
          </cell>
          <cell r="BQ10">
            <v>712.5</v>
          </cell>
          <cell r="BR10">
            <v>306</v>
          </cell>
          <cell r="BS10">
            <v>2238.5</v>
          </cell>
        </row>
        <row r="11">
          <cell r="AO11" t="str">
            <v>AVG</v>
          </cell>
          <cell r="AQ11">
            <v>0.25</v>
          </cell>
          <cell r="AS11" t="e">
            <v>#DIV/0!</v>
          </cell>
          <cell r="AU11">
            <v>0.20863095238095239</v>
          </cell>
          <cell r="AW11">
            <v>0.97368421052631582</v>
          </cell>
          <cell r="AY11">
            <v>3.2982456140350878</v>
          </cell>
          <cell r="BB11">
            <v>0.54587155963302747</v>
          </cell>
          <cell r="BJ11">
            <v>43.333333333333336</v>
          </cell>
          <cell r="BL11">
            <v>14.487179487179487</v>
          </cell>
        </row>
        <row r="14">
          <cell r="AO14" t="str">
            <v>% Hrs per week off desk tasks</v>
          </cell>
          <cell r="AQ14" t="str">
            <v>shelver</v>
          </cell>
          <cell r="AS14" t="str">
            <v>shelver</v>
          </cell>
          <cell r="AU14" t="str">
            <v>shelver</v>
          </cell>
          <cell r="AW14" t="str">
            <v>shelver</v>
          </cell>
          <cell r="AY14">
            <v>7.8333333333333338E-2</v>
          </cell>
          <cell r="AZ14">
            <v>6.6666666666666666E-2</v>
          </cell>
          <cell r="BB14">
            <v>9.9166666666666667E-2</v>
          </cell>
          <cell r="BC14">
            <v>6.5416666666666665E-2</v>
          </cell>
          <cell r="BF14">
            <v>2.9166666666666667E-2</v>
          </cell>
          <cell r="BG14">
            <v>9.375E-2</v>
          </cell>
          <cell r="BH14">
            <v>5.6250000000000001E-2</v>
          </cell>
          <cell r="BJ14">
            <v>5.4166666666666669E-2</v>
          </cell>
          <cell r="BL14">
            <v>0.23541666666666666</v>
          </cell>
          <cell r="BM14">
            <v>9.583333333333334E-2</v>
          </cell>
          <cell r="BN14">
            <v>0.18541666666666667</v>
          </cell>
          <cell r="BO14">
            <v>0.34833333333333333</v>
          </cell>
          <cell r="BP14">
            <v>6.0416666666666667E-2</v>
          </cell>
          <cell r="BQ14">
            <v>0.296875</v>
          </cell>
          <cell r="BR14">
            <v>0.1275</v>
          </cell>
          <cell r="BS14">
            <v>0.93270833333333336</v>
          </cell>
        </row>
      </sheetData>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Log - Open Count"/>
      <sheetName val="Customer Activity Summary Log"/>
      <sheetName val="Summary Log_Observation"/>
      <sheetName val="Patron Movement per 30 mins"/>
      <sheetName val="Observation Notes"/>
      <sheetName val="Staff On Desk Summary Log"/>
      <sheetName val="Staff Off Desk Summary Log"/>
      <sheetName val="Shelver Summary Log"/>
      <sheetName val="Volunteer Summary Log"/>
    </sheetNames>
    <sheetDataSet>
      <sheetData sheetId="0" refreshError="1"/>
      <sheetData sheetId="1" refreshError="1"/>
      <sheetData sheetId="2" refreshError="1"/>
      <sheetData sheetId="3" refreshError="1"/>
      <sheetData sheetId="4" refreshError="1"/>
      <sheetData sheetId="5">
        <row r="2">
          <cell r="AI2">
            <v>45</v>
          </cell>
          <cell r="AJ2">
            <v>2250</v>
          </cell>
          <cell r="AK2">
            <v>2700</v>
          </cell>
        </row>
        <row r="4">
          <cell r="AH4" t="str">
            <v>On Desk Log - CAR</v>
          </cell>
          <cell r="AJ4" t="str">
            <v>informational / directional</v>
          </cell>
          <cell r="AL4" t="str">
            <v>reference</v>
          </cell>
          <cell r="AN4" t="str">
            <v>technology</v>
          </cell>
          <cell r="AP4" t="str">
            <v>library card</v>
          </cell>
          <cell r="AR4" t="str">
            <v>checkin</v>
          </cell>
          <cell r="AT4" t="str">
            <v>checkout/ renew at desk</v>
          </cell>
          <cell r="AV4" t="str">
            <v>fine/fee</v>
          </cell>
          <cell r="AZ4" t="str">
            <v>print management</v>
          </cell>
          <cell r="BA4" t="str">
            <v>check email/spl@</v>
          </cell>
          <cell r="BB4" t="str">
            <v>lend laptop</v>
          </cell>
          <cell r="BD4" t="str">
            <v>self check</v>
          </cell>
          <cell r="BF4" t="str">
            <v>weeding</v>
          </cell>
          <cell r="BH4" t="str">
            <v>opening procedures and desk set up</v>
          </cell>
          <cell r="BI4" t="str">
            <v>closing procedures</v>
          </cell>
          <cell r="BJ4" t="str">
            <v>other</v>
          </cell>
        </row>
        <row r="5">
          <cell r="AH5" t="str">
            <v>DAY</v>
          </cell>
          <cell r="AI5" t="str">
            <v>DATE</v>
          </cell>
          <cell r="AJ5" t="str">
            <v xml:space="preserve"># </v>
          </cell>
          <cell r="AK5" t="str">
            <v>avg time</v>
          </cell>
          <cell r="AL5" t="str">
            <v xml:space="preserve"># </v>
          </cell>
          <cell r="AM5" t="str">
            <v>avg time</v>
          </cell>
          <cell r="AN5" t="str">
            <v xml:space="preserve"># </v>
          </cell>
          <cell r="AO5" t="str">
            <v xml:space="preserve"> avg time</v>
          </cell>
          <cell r="AP5" t="str">
            <v xml:space="preserve"># </v>
          </cell>
          <cell r="AQ5" t="str">
            <v>avg time</v>
          </cell>
          <cell r="AR5" t="str">
            <v xml:space="preserve"># </v>
          </cell>
          <cell r="AS5" t="str">
            <v xml:space="preserve"> actual time</v>
          </cell>
          <cell r="AT5" t="str">
            <v xml:space="preserve"># </v>
          </cell>
          <cell r="AU5" t="str">
            <v>avg time</v>
          </cell>
          <cell r="AV5" t="str">
            <v xml:space="preserve"># </v>
          </cell>
          <cell r="AW5" t="str">
            <v>avg time</v>
          </cell>
          <cell r="AZ5" t="str">
            <v xml:space="preserve"># </v>
          </cell>
          <cell r="BA5" t="str">
            <v>Actual time spent</v>
          </cell>
          <cell r="BB5" t="str">
            <v xml:space="preserve"># </v>
          </cell>
          <cell r="BC5" t="str">
            <v>avg time</v>
          </cell>
          <cell r="BD5" t="str">
            <v xml:space="preserve"># </v>
          </cell>
          <cell r="BE5" t="str">
            <v>avg time</v>
          </cell>
          <cell r="BF5" t="str">
            <v xml:space="preserve"># </v>
          </cell>
          <cell r="BG5" t="str">
            <v>actual time</v>
          </cell>
          <cell r="BH5" t="str">
            <v>Avg time (in mins)</v>
          </cell>
          <cell r="BI5" t="str">
            <v>Avg time (in mins)</v>
          </cell>
          <cell r="BJ5" t="str">
            <v>Avg time (in mins)</v>
          </cell>
        </row>
        <row r="7">
          <cell r="AH7" t="str">
            <v xml:space="preserve">Tuesday </v>
          </cell>
          <cell r="AI7">
            <v>41751</v>
          </cell>
          <cell r="AJ7">
            <v>161</v>
          </cell>
          <cell r="AK7">
            <v>101</v>
          </cell>
          <cell r="AL7">
            <v>68</v>
          </cell>
          <cell r="AM7">
            <v>92</v>
          </cell>
          <cell r="AN7">
            <v>68</v>
          </cell>
          <cell r="AO7">
            <v>91</v>
          </cell>
          <cell r="AP7">
            <v>32</v>
          </cell>
          <cell r="AQ7">
            <v>53.5</v>
          </cell>
          <cell r="AR7">
            <v>219</v>
          </cell>
          <cell r="AS7">
            <v>55.5</v>
          </cell>
          <cell r="AT7">
            <v>248</v>
          </cell>
          <cell r="AU7">
            <v>103.5</v>
          </cell>
          <cell r="AV7">
            <v>28</v>
          </cell>
          <cell r="AW7">
            <v>34.5</v>
          </cell>
          <cell r="AZ7">
            <v>16</v>
          </cell>
          <cell r="BA7">
            <v>27</v>
          </cell>
          <cell r="BB7">
            <v>0</v>
          </cell>
          <cell r="BC7">
            <v>0</v>
          </cell>
          <cell r="BD7">
            <v>54</v>
          </cell>
          <cell r="BE7">
            <v>33</v>
          </cell>
          <cell r="BF7">
            <v>0</v>
          </cell>
          <cell r="BG7">
            <v>0</v>
          </cell>
          <cell r="BH7">
            <v>5</v>
          </cell>
          <cell r="BI7">
            <v>0</v>
          </cell>
          <cell r="BJ7">
            <v>116</v>
          </cell>
        </row>
        <row r="8">
          <cell r="AH8" t="str">
            <v>Wednesday</v>
          </cell>
          <cell r="AI8">
            <v>41752</v>
          </cell>
          <cell r="AJ8">
            <v>185</v>
          </cell>
          <cell r="AK8">
            <v>79</v>
          </cell>
          <cell r="AL8">
            <v>50</v>
          </cell>
          <cell r="AM8">
            <v>88</v>
          </cell>
          <cell r="AN8">
            <v>38</v>
          </cell>
          <cell r="AO8">
            <v>90</v>
          </cell>
          <cell r="AP8">
            <v>28</v>
          </cell>
          <cell r="AQ8">
            <v>47.5</v>
          </cell>
          <cell r="AR8">
            <v>183</v>
          </cell>
          <cell r="AS8">
            <v>34.5</v>
          </cell>
          <cell r="AT8">
            <v>208</v>
          </cell>
          <cell r="AU8">
            <v>144</v>
          </cell>
          <cell r="AV8">
            <v>38</v>
          </cell>
          <cell r="AW8">
            <v>44.5</v>
          </cell>
          <cell r="AZ8">
            <v>14</v>
          </cell>
          <cell r="BA8">
            <v>35</v>
          </cell>
          <cell r="BB8">
            <v>0</v>
          </cell>
          <cell r="BC8">
            <v>0</v>
          </cell>
          <cell r="BD8">
            <v>43</v>
          </cell>
          <cell r="BE8">
            <v>28.5</v>
          </cell>
          <cell r="BF8">
            <v>3</v>
          </cell>
          <cell r="BG8">
            <v>5</v>
          </cell>
          <cell r="BH8">
            <v>40</v>
          </cell>
          <cell r="BI8">
            <v>0</v>
          </cell>
          <cell r="BJ8">
            <v>132</v>
          </cell>
        </row>
        <row r="9">
          <cell r="AH9" t="str">
            <v>Thursday</v>
          </cell>
          <cell r="AI9">
            <v>41754</v>
          </cell>
          <cell r="AJ9">
            <v>61</v>
          </cell>
          <cell r="AK9">
            <v>49</v>
          </cell>
          <cell r="AL9">
            <v>39</v>
          </cell>
          <cell r="AM9">
            <v>79</v>
          </cell>
          <cell r="AN9">
            <v>31</v>
          </cell>
          <cell r="AO9">
            <v>53</v>
          </cell>
          <cell r="AP9">
            <v>26</v>
          </cell>
          <cell r="AQ9">
            <v>41</v>
          </cell>
          <cell r="AR9">
            <v>126</v>
          </cell>
          <cell r="AS9">
            <v>49.5</v>
          </cell>
          <cell r="AT9">
            <v>163</v>
          </cell>
          <cell r="AU9">
            <v>135</v>
          </cell>
          <cell r="AV9">
            <v>29</v>
          </cell>
          <cell r="AW9">
            <v>35</v>
          </cell>
          <cell r="AZ9">
            <v>20</v>
          </cell>
          <cell r="BA9">
            <v>41</v>
          </cell>
          <cell r="BB9">
            <v>0</v>
          </cell>
          <cell r="BC9">
            <v>0</v>
          </cell>
          <cell r="BD9">
            <v>19</v>
          </cell>
          <cell r="BE9">
            <v>14</v>
          </cell>
          <cell r="BF9">
            <v>0</v>
          </cell>
          <cell r="BG9">
            <v>0</v>
          </cell>
          <cell r="BH9">
            <v>0</v>
          </cell>
          <cell r="BI9">
            <v>0</v>
          </cell>
          <cell r="BJ9">
            <v>50</v>
          </cell>
        </row>
        <row r="10">
          <cell r="AH10" t="str">
            <v>Friday</v>
          </cell>
          <cell r="AI10">
            <v>41755</v>
          </cell>
          <cell r="AJ10">
            <v>81</v>
          </cell>
          <cell r="AK10">
            <v>32</v>
          </cell>
          <cell r="AL10">
            <v>32</v>
          </cell>
          <cell r="AM10">
            <v>32</v>
          </cell>
          <cell r="AN10">
            <v>14</v>
          </cell>
          <cell r="AO10">
            <v>23</v>
          </cell>
          <cell r="AP10">
            <v>21</v>
          </cell>
          <cell r="AQ10">
            <v>41.5</v>
          </cell>
          <cell r="AR10">
            <v>110</v>
          </cell>
          <cell r="AS10">
            <v>20.200000000000003</v>
          </cell>
          <cell r="AT10">
            <v>108</v>
          </cell>
          <cell r="AU10">
            <v>32</v>
          </cell>
          <cell r="AV10">
            <v>17</v>
          </cell>
          <cell r="AW10">
            <v>12.5</v>
          </cell>
          <cell r="AZ10">
            <v>7</v>
          </cell>
          <cell r="BA10">
            <v>55</v>
          </cell>
          <cell r="BB10">
            <v>0</v>
          </cell>
          <cell r="BC10">
            <v>0</v>
          </cell>
          <cell r="BD10">
            <v>28</v>
          </cell>
          <cell r="BE10">
            <v>18</v>
          </cell>
          <cell r="BF10">
            <v>0</v>
          </cell>
          <cell r="BG10">
            <v>0</v>
          </cell>
          <cell r="BH10">
            <v>1</v>
          </cell>
          <cell r="BI10">
            <v>0</v>
          </cell>
          <cell r="BJ10">
            <v>51</v>
          </cell>
        </row>
        <row r="11">
          <cell r="AH11" t="str">
            <v>Saturday</v>
          </cell>
          <cell r="AI11">
            <v>41756</v>
          </cell>
          <cell r="AJ11">
            <v>62</v>
          </cell>
          <cell r="AK11">
            <v>32</v>
          </cell>
          <cell r="AL11">
            <v>31</v>
          </cell>
          <cell r="AM11">
            <v>48</v>
          </cell>
          <cell r="AN11">
            <v>23</v>
          </cell>
          <cell r="AO11">
            <v>27</v>
          </cell>
          <cell r="AP11">
            <v>17</v>
          </cell>
          <cell r="AQ11">
            <v>38</v>
          </cell>
          <cell r="AR11">
            <v>141</v>
          </cell>
          <cell r="AS11">
            <v>24</v>
          </cell>
          <cell r="AT11">
            <v>131</v>
          </cell>
          <cell r="AU11">
            <v>37</v>
          </cell>
          <cell r="AV11">
            <v>21</v>
          </cell>
          <cell r="AW11">
            <v>12</v>
          </cell>
          <cell r="AZ11">
            <v>16</v>
          </cell>
          <cell r="BA11">
            <v>0</v>
          </cell>
          <cell r="BB11">
            <v>0</v>
          </cell>
          <cell r="BC11">
            <v>0</v>
          </cell>
          <cell r="BD11">
            <v>18</v>
          </cell>
          <cell r="BE11">
            <v>13</v>
          </cell>
          <cell r="BF11">
            <v>0</v>
          </cell>
          <cell r="BG11">
            <v>0</v>
          </cell>
          <cell r="BH11">
            <v>0</v>
          </cell>
          <cell r="BI11">
            <v>30</v>
          </cell>
          <cell r="BJ11">
            <v>16</v>
          </cell>
        </row>
        <row r="12">
          <cell r="AH12" t="str">
            <v>Sunday</v>
          </cell>
          <cell r="AI12">
            <v>41757</v>
          </cell>
          <cell r="AJ12">
            <v>70</v>
          </cell>
          <cell r="AK12">
            <v>28</v>
          </cell>
          <cell r="AL12">
            <v>27</v>
          </cell>
          <cell r="AM12">
            <v>26</v>
          </cell>
          <cell r="AN12">
            <v>20</v>
          </cell>
          <cell r="AO12">
            <v>24</v>
          </cell>
          <cell r="AP12">
            <v>20</v>
          </cell>
          <cell r="AQ12">
            <v>26</v>
          </cell>
          <cell r="AR12">
            <v>62</v>
          </cell>
          <cell r="AS12">
            <v>24</v>
          </cell>
          <cell r="AT12">
            <v>216</v>
          </cell>
          <cell r="AU12">
            <v>63</v>
          </cell>
          <cell r="AV12">
            <v>20</v>
          </cell>
          <cell r="AW12">
            <v>30</v>
          </cell>
          <cell r="AZ12">
            <v>20</v>
          </cell>
          <cell r="BA12">
            <v>5</v>
          </cell>
          <cell r="BB12">
            <v>0</v>
          </cell>
          <cell r="BC12">
            <v>0</v>
          </cell>
          <cell r="BD12">
            <v>21</v>
          </cell>
          <cell r="BE12">
            <v>13</v>
          </cell>
          <cell r="BF12">
            <v>0</v>
          </cell>
          <cell r="BG12">
            <v>0</v>
          </cell>
          <cell r="BH12">
            <v>0</v>
          </cell>
          <cell r="BI12">
            <v>0</v>
          </cell>
          <cell r="BJ12">
            <v>22</v>
          </cell>
        </row>
        <row r="13">
          <cell r="AH13" t="str">
            <v xml:space="preserve">Tuesday </v>
          </cell>
          <cell r="AI13">
            <v>41759</v>
          </cell>
          <cell r="AJ13">
            <v>6</v>
          </cell>
          <cell r="AK13">
            <v>0.6</v>
          </cell>
          <cell r="AL13">
            <v>12</v>
          </cell>
          <cell r="AM13">
            <v>8.6</v>
          </cell>
          <cell r="AN13">
            <v>0</v>
          </cell>
          <cell r="AO13">
            <v>0</v>
          </cell>
          <cell r="AP13">
            <v>7</v>
          </cell>
          <cell r="AQ13">
            <v>1.8</v>
          </cell>
          <cell r="AR13">
            <v>5</v>
          </cell>
          <cell r="AS13">
            <v>0.45000000000000007</v>
          </cell>
          <cell r="AT13">
            <v>27</v>
          </cell>
          <cell r="AU13">
            <v>2.1</v>
          </cell>
          <cell r="AV13">
            <v>2</v>
          </cell>
          <cell r="AW13">
            <v>0.2</v>
          </cell>
          <cell r="AZ13">
            <v>1</v>
          </cell>
          <cell r="BA13">
            <v>0</v>
          </cell>
          <cell r="BB13">
            <v>0</v>
          </cell>
          <cell r="BC13">
            <v>0</v>
          </cell>
          <cell r="BD13">
            <v>0</v>
          </cell>
          <cell r="BE13">
            <v>0</v>
          </cell>
          <cell r="BF13">
            <v>0</v>
          </cell>
          <cell r="BG13">
            <v>0</v>
          </cell>
          <cell r="BH13">
            <v>0</v>
          </cell>
          <cell r="BI13">
            <v>0</v>
          </cell>
          <cell r="BJ13">
            <v>0</v>
          </cell>
        </row>
        <row r="14">
          <cell r="AH14" t="str">
            <v>Wednesday</v>
          </cell>
          <cell r="AI14">
            <v>41760</v>
          </cell>
          <cell r="AJ14">
            <v>26</v>
          </cell>
          <cell r="AK14">
            <v>14</v>
          </cell>
          <cell r="AL14">
            <v>9</v>
          </cell>
          <cell r="AM14">
            <v>33</v>
          </cell>
          <cell r="AN14">
            <v>13</v>
          </cell>
          <cell r="AO14">
            <v>10</v>
          </cell>
          <cell r="AP14">
            <v>14</v>
          </cell>
          <cell r="AQ14">
            <v>13</v>
          </cell>
          <cell r="AR14">
            <v>11</v>
          </cell>
          <cell r="AS14">
            <v>9</v>
          </cell>
          <cell r="AT14">
            <v>76</v>
          </cell>
          <cell r="AU14">
            <v>18</v>
          </cell>
          <cell r="AV14">
            <v>4</v>
          </cell>
          <cell r="AW14">
            <v>7</v>
          </cell>
          <cell r="AZ14">
            <v>8</v>
          </cell>
          <cell r="BA14">
            <v>8</v>
          </cell>
          <cell r="BB14">
            <v>0</v>
          </cell>
          <cell r="BC14">
            <v>0</v>
          </cell>
          <cell r="BD14">
            <v>10</v>
          </cell>
          <cell r="BE14">
            <v>5</v>
          </cell>
          <cell r="BF14">
            <v>60</v>
          </cell>
          <cell r="BG14">
            <v>39</v>
          </cell>
          <cell r="BH14">
            <v>0</v>
          </cell>
          <cell r="BI14">
            <v>0</v>
          </cell>
          <cell r="BJ14">
            <v>14</v>
          </cell>
        </row>
        <row r="15">
          <cell r="AH15" t="str">
            <v>Thursday</v>
          </cell>
          <cell r="AI15">
            <v>41761</v>
          </cell>
          <cell r="AJ15">
            <v>14</v>
          </cell>
          <cell r="AK15">
            <v>4</v>
          </cell>
          <cell r="AL15">
            <v>1</v>
          </cell>
          <cell r="AM15">
            <v>5</v>
          </cell>
          <cell r="AN15">
            <v>3</v>
          </cell>
          <cell r="AO15">
            <v>0</v>
          </cell>
          <cell r="AP15">
            <v>1</v>
          </cell>
          <cell r="AQ15">
            <v>2</v>
          </cell>
          <cell r="AR15">
            <v>0</v>
          </cell>
          <cell r="AS15">
            <v>0</v>
          </cell>
          <cell r="AT15">
            <v>5</v>
          </cell>
          <cell r="AU15">
            <v>3</v>
          </cell>
          <cell r="AV15">
            <v>2</v>
          </cell>
          <cell r="AW15">
            <v>2</v>
          </cell>
          <cell r="AZ15">
            <v>0</v>
          </cell>
          <cell r="BA15">
            <v>0</v>
          </cell>
          <cell r="BB15">
            <v>0</v>
          </cell>
          <cell r="BC15">
            <v>0</v>
          </cell>
          <cell r="BD15">
            <v>0</v>
          </cell>
          <cell r="BE15">
            <v>0</v>
          </cell>
          <cell r="BF15">
            <v>6</v>
          </cell>
          <cell r="BG15">
            <v>5</v>
          </cell>
          <cell r="BH15">
            <v>0</v>
          </cell>
          <cell r="BI15">
            <v>0</v>
          </cell>
          <cell r="BJ15">
            <v>60</v>
          </cell>
        </row>
        <row r="16">
          <cell r="AH16" t="str">
            <v>Friday</v>
          </cell>
          <cell r="AI16">
            <v>41762</v>
          </cell>
          <cell r="AJ16">
            <v>14</v>
          </cell>
          <cell r="AK16">
            <v>4</v>
          </cell>
          <cell r="AL16">
            <v>0</v>
          </cell>
          <cell r="AM16">
            <v>0</v>
          </cell>
          <cell r="AN16">
            <v>12</v>
          </cell>
          <cell r="AO16">
            <v>5</v>
          </cell>
          <cell r="AP16">
            <v>2</v>
          </cell>
          <cell r="AQ16">
            <v>3</v>
          </cell>
          <cell r="AR16">
            <v>32</v>
          </cell>
          <cell r="AS16">
            <v>8</v>
          </cell>
          <cell r="AT16">
            <v>28</v>
          </cell>
          <cell r="AU16">
            <v>4</v>
          </cell>
          <cell r="AV16">
            <v>11</v>
          </cell>
          <cell r="AW16">
            <v>4</v>
          </cell>
          <cell r="AZ16">
            <v>0</v>
          </cell>
          <cell r="BA16">
            <v>0</v>
          </cell>
          <cell r="BB16">
            <v>0</v>
          </cell>
          <cell r="BC16">
            <v>0</v>
          </cell>
          <cell r="BD16">
            <v>2</v>
          </cell>
          <cell r="BE16">
            <v>2</v>
          </cell>
          <cell r="BF16">
            <v>0</v>
          </cell>
          <cell r="BG16">
            <v>0</v>
          </cell>
          <cell r="BH16">
            <v>0</v>
          </cell>
          <cell r="BI16">
            <v>0</v>
          </cell>
          <cell r="BJ16">
            <v>38</v>
          </cell>
        </row>
        <row r="17">
          <cell r="AI17" t="str">
            <v>SUM</v>
          </cell>
          <cell r="AJ17">
            <v>680</v>
          </cell>
          <cell r="AK17">
            <v>343.6</v>
          </cell>
          <cell r="AL17">
            <v>269</v>
          </cell>
          <cell r="AM17">
            <v>411.6</v>
          </cell>
          <cell r="AN17">
            <v>222</v>
          </cell>
          <cell r="AO17">
            <v>323</v>
          </cell>
          <cell r="AP17">
            <v>168</v>
          </cell>
          <cell r="AQ17">
            <v>267.3</v>
          </cell>
          <cell r="AR17">
            <v>889</v>
          </cell>
          <cell r="AS17">
            <v>225.14999999999998</v>
          </cell>
          <cell r="AT17">
            <v>1210</v>
          </cell>
          <cell r="AU17">
            <v>541.6</v>
          </cell>
          <cell r="AV17">
            <v>172</v>
          </cell>
          <cell r="AW17">
            <v>181.7</v>
          </cell>
          <cell r="AZ17">
            <v>102</v>
          </cell>
          <cell r="BA17">
            <v>171</v>
          </cell>
          <cell r="BB17">
            <v>0</v>
          </cell>
          <cell r="BC17">
            <v>0</v>
          </cell>
          <cell r="BD17">
            <v>195</v>
          </cell>
          <cell r="BE17">
            <v>126.5</v>
          </cell>
          <cell r="BF17">
            <v>69</v>
          </cell>
          <cell r="BG17">
            <v>49</v>
          </cell>
          <cell r="BH17">
            <v>46</v>
          </cell>
          <cell r="BI17">
            <v>30</v>
          </cell>
          <cell r="BJ17">
            <v>499</v>
          </cell>
        </row>
        <row r="18">
          <cell r="AI18" t="str">
            <v>AVG</v>
          </cell>
          <cell r="AK18">
            <v>0.50529411764705889</v>
          </cell>
          <cell r="AM18">
            <v>1.5301115241635688</v>
          </cell>
          <cell r="AO18">
            <v>1.454954954954955</v>
          </cell>
          <cell r="AQ18">
            <v>1.5910714285714287</v>
          </cell>
          <cell r="AS18">
            <v>0.25326209223847018</v>
          </cell>
          <cell r="AU18">
            <v>0.44760330578512397</v>
          </cell>
          <cell r="AW18">
            <v>1.0563953488372093</v>
          </cell>
          <cell r="BE18">
            <v>0.64871794871794874</v>
          </cell>
          <cell r="BG18">
            <v>0.71014492753623193</v>
          </cell>
        </row>
        <row r="20">
          <cell r="AI20" t="str">
            <v>% mins per week of all time open to public</v>
          </cell>
          <cell r="AK20">
            <v>0.12725925925925927</v>
          </cell>
          <cell r="AM20">
            <v>0.15244444444444447</v>
          </cell>
          <cell r="AO20">
            <v>0.11962962962962963</v>
          </cell>
          <cell r="AQ20">
            <v>9.9000000000000005E-2</v>
          </cell>
          <cell r="AS20">
            <v>8.3388888888888887E-2</v>
          </cell>
          <cell r="AU20">
            <v>0.2005925925925926</v>
          </cell>
          <cell r="AW20">
            <v>6.7296296296296299E-2</v>
          </cell>
          <cell r="AZ20">
            <v>3.7777777777777778E-2</v>
          </cell>
          <cell r="BA20">
            <v>6.3333333333333339E-2</v>
          </cell>
          <cell r="BE20">
            <v>4.6851851851851853E-2</v>
          </cell>
          <cell r="BG20">
            <v>1.8148148148148149E-2</v>
          </cell>
          <cell r="BH20">
            <v>1.7037037037037038E-2</v>
          </cell>
          <cell r="BI20">
            <v>1.1111111111111112E-2</v>
          </cell>
          <cell r="BJ20">
            <v>0.18481481481481482</v>
          </cell>
        </row>
      </sheetData>
      <sheetData sheetId="6">
        <row r="1">
          <cell r="AT1" t="str">
            <v>Hrs per week staff Max</v>
          </cell>
          <cell r="AU1" t="str">
            <v>Mins per week staff Max</v>
          </cell>
          <cell r="AV1" t="str">
            <v>Hrs per year staff Max</v>
          </cell>
        </row>
        <row r="2">
          <cell r="AT2">
            <v>40</v>
          </cell>
          <cell r="AU2">
            <v>2400</v>
          </cell>
          <cell r="AV2">
            <v>2080</v>
          </cell>
        </row>
        <row r="3">
          <cell r="AR3" t="str">
            <v>Off Desk Log - CAR</v>
          </cell>
          <cell r="AT3" t="str">
            <v>Bookdrop</v>
          </cell>
          <cell r="AV3" t="str">
            <v>Delivery</v>
          </cell>
          <cell r="AX3" t="str">
            <v xml:space="preserve">Checkin </v>
          </cell>
          <cell r="AZ3" t="str">
            <v>Shelving</v>
          </cell>
          <cell r="BB3" t="str">
            <v>Circ Issues: missing and damaged items, etc.</v>
          </cell>
          <cell r="BD3" t="str">
            <v>Collection Management (describe activity)</v>
          </cell>
          <cell r="BE3" t="str">
            <v>Picklist, ILL, LinkPLUS</v>
          </cell>
          <cell r="BG3" t="str">
            <v>Magazines (describe activity)</v>
          </cell>
          <cell r="BJ3" t="str">
            <v>Meeting Room Bookings: new requests, review, confirm, etc.</v>
          </cell>
          <cell r="BK3" t="str">
            <v>Outreach: School, Rotary, etc. (keep detailed calendar and attach to off desk log)</v>
          </cell>
          <cell r="BL3" t="str">
            <v>Community Information: posting new, restocking bookmarks, program brochures, notices</v>
          </cell>
          <cell r="BM3" t="str">
            <v>By appointment with patron; 1 on 1; small group training</v>
          </cell>
          <cell r="BO3" t="str">
            <v>Programs (set up, delivery and tear down) Attach evanced calendar)</v>
          </cell>
          <cell r="BQ3" t="str">
            <v>Programs (planning)</v>
          </cell>
          <cell r="BR3" t="str">
            <v xml:space="preserve">Special assignments or projects </v>
          </cell>
          <cell r="BS3" t="str">
            <v>Check email/spl@</v>
          </cell>
          <cell r="BT3" t="str">
            <v>Cash Count</v>
          </cell>
          <cell r="BU3" t="str">
            <v>Staff Meetings</v>
          </cell>
          <cell r="BV3" t="str">
            <v>Opening/   Closing Procedures</v>
          </cell>
          <cell r="BW3" t="str">
            <v>Other (describe)</v>
          </cell>
        </row>
        <row r="4">
          <cell r="AR4" t="str">
            <v>DAY</v>
          </cell>
          <cell r="AS4" t="str">
            <v>DATE</v>
          </cell>
          <cell r="AT4" t="str">
            <v>#</v>
          </cell>
          <cell r="AU4" t="str">
            <v>actual time</v>
          </cell>
          <cell r="AV4" t="str">
            <v>#</v>
          </cell>
          <cell r="AW4" t="str">
            <v>actual time</v>
          </cell>
          <cell r="AX4" t="str">
            <v>#</v>
          </cell>
          <cell r="AY4" t="str">
            <v>actual time</v>
          </cell>
          <cell r="AZ4" t="str">
            <v>#</v>
          </cell>
          <cell r="BA4" t="str">
            <v>actual time</v>
          </cell>
          <cell r="BB4" t="str">
            <v>#</v>
          </cell>
          <cell r="BC4" t="str">
            <v>actual time</v>
          </cell>
          <cell r="BD4" t="str">
            <v xml:space="preserve">Avg time </v>
          </cell>
          <cell r="BE4" t="str">
            <v>#</v>
          </cell>
          <cell r="BF4" t="str">
            <v>actual time</v>
          </cell>
          <cell r="BG4" t="str">
            <v>Avg time</v>
          </cell>
          <cell r="BJ4" t="str">
            <v>Avg time</v>
          </cell>
          <cell r="BK4" t="str">
            <v>Avg time</v>
          </cell>
          <cell r="BL4" t="str">
            <v>Avg time</v>
          </cell>
          <cell r="BM4" t="str">
            <v>#</v>
          </cell>
          <cell r="BN4" t="str">
            <v>Avg time</v>
          </cell>
          <cell r="BO4" t="str">
            <v>#</v>
          </cell>
          <cell r="BP4" t="str">
            <v>Avg time</v>
          </cell>
          <cell r="BQ4" t="str">
            <v>actual time</v>
          </cell>
          <cell r="BR4" t="str">
            <v>actual time</v>
          </cell>
          <cell r="BS4" t="str">
            <v>Avg time</v>
          </cell>
          <cell r="BT4" t="str">
            <v>Avg time</v>
          </cell>
          <cell r="BU4" t="str">
            <v>actual time</v>
          </cell>
          <cell r="BV4" t="str">
            <v>Avg time</v>
          </cell>
          <cell r="BW4" t="str">
            <v>Avg time</v>
          </cell>
        </row>
        <row r="5">
          <cell r="AR5" t="str">
            <v xml:space="preserve">Tuesday </v>
          </cell>
          <cell r="AT5">
            <v>2046</v>
          </cell>
          <cell r="AU5">
            <v>445</v>
          </cell>
          <cell r="AV5">
            <v>127</v>
          </cell>
          <cell r="AW5">
            <v>45</v>
          </cell>
          <cell r="AX5">
            <v>905</v>
          </cell>
          <cell r="AY5">
            <v>271.5</v>
          </cell>
          <cell r="AZ5">
            <v>144</v>
          </cell>
          <cell r="BA5">
            <v>40</v>
          </cell>
          <cell r="BB5">
            <v>10</v>
          </cell>
          <cell r="BC5">
            <v>58</v>
          </cell>
          <cell r="BD5">
            <v>150</v>
          </cell>
          <cell r="BE5">
            <v>502.75</v>
          </cell>
          <cell r="BF5">
            <v>128</v>
          </cell>
          <cell r="BG5">
            <v>35</v>
          </cell>
          <cell r="BJ5">
            <v>0</v>
          </cell>
          <cell r="BK5">
            <v>0</v>
          </cell>
          <cell r="BL5">
            <v>5</v>
          </cell>
          <cell r="BM5">
            <v>0</v>
          </cell>
          <cell r="BN5">
            <v>15</v>
          </cell>
          <cell r="BO5">
            <v>0</v>
          </cell>
          <cell r="BP5">
            <v>60</v>
          </cell>
          <cell r="BQ5">
            <v>95</v>
          </cell>
          <cell r="BR5">
            <v>12</v>
          </cell>
          <cell r="BS5">
            <v>165</v>
          </cell>
          <cell r="BT5">
            <v>30</v>
          </cell>
          <cell r="BU5">
            <v>210</v>
          </cell>
          <cell r="BV5">
            <v>70</v>
          </cell>
          <cell r="BW5">
            <v>421</v>
          </cell>
        </row>
        <row r="6">
          <cell r="AR6" t="str">
            <v>Wednesday</v>
          </cell>
          <cell r="AT6">
            <v>1084</v>
          </cell>
          <cell r="AU6">
            <v>342</v>
          </cell>
          <cell r="AV6">
            <v>265</v>
          </cell>
          <cell r="AW6">
            <v>98</v>
          </cell>
          <cell r="AX6">
            <v>1245</v>
          </cell>
          <cell r="AY6">
            <v>328</v>
          </cell>
          <cell r="AZ6">
            <v>89</v>
          </cell>
          <cell r="BA6">
            <v>30</v>
          </cell>
          <cell r="BB6">
            <v>15</v>
          </cell>
          <cell r="BC6">
            <v>55</v>
          </cell>
          <cell r="BD6">
            <v>144</v>
          </cell>
          <cell r="BE6">
            <v>246</v>
          </cell>
          <cell r="BF6">
            <v>51</v>
          </cell>
          <cell r="BG6">
            <v>20</v>
          </cell>
          <cell r="BJ6">
            <v>5</v>
          </cell>
          <cell r="BK6">
            <v>0</v>
          </cell>
          <cell r="BL6">
            <v>30</v>
          </cell>
          <cell r="BM6">
            <v>0</v>
          </cell>
          <cell r="BN6">
            <v>0</v>
          </cell>
          <cell r="BO6">
            <v>0</v>
          </cell>
          <cell r="BP6">
            <v>0</v>
          </cell>
          <cell r="BQ6">
            <v>65</v>
          </cell>
          <cell r="BR6">
            <v>90</v>
          </cell>
          <cell r="BS6">
            <v>90</v>
          </cell>
          <cell r="BT6">
            <v>30</v>
          </cell>
          <cell r="BU6">
            <v>0</v>
          </cell>
          <cell r="BV6">
            <v>80</v>
          </cell>
          <cell r="BW6">
            <v>545</v>
          </cell>
        </row>
        <row r="7">
          <cell r="AR7" t="str">
            <v>Thursday</v>
          </cell>
          <cell r="AT7">
            <v>1106</v>
          </cell>
          <cell r="AU7">
            <v>333</v>
          </cell>
          <cell r="AV7">
            <v>166</v>
          </cell>
          <cell r="AW7">
            <v>115</v>
          </cell>
          <cell r="AX7">
            <v>937</v>
          </cell>
          <cell r="AY7">
            <v>287</v>
          </cell>
          <cell r="AZ7">
            <v>95</v>
          </cell>
          <cell r="BA7">
            <v>17</v>
          </cell>
          <cell r="BB7">
            <v>26</v>
          </cell>
          <cell r="BC7">
            <v>73</v>
          </cell>
          <cell r="BD7">
            <v>160</v>
          </cell>
          <cell r="BE7">
            <v>170</v>
          </cell>
          <cell r="BF7">
            <v>75</v>
          </cell>
          <cell r="BG7">
            <v>40</v>
          </cell>
          <cell r="BJ7">
            <v>0</v>
          </cell>
          <cell r="BK7">
            <v>0</v>
          </cell>
          <cell r="BL7">
            <v>20</v>
          </cell>
          <cell r="BM7">
            <v>0</v>
          </cell>
          <cell r="BN7">
            <v>0</v>
          </cell>
          <cell r="BO7">
            <v>0</v>
          </cell>
          <cell r="BP7">
            <v>15</v>
          </cell>
          <cell r="BQ7">
            <v>0</v>
          </cell>
          <cell r="BR7">
            <v>515</v>
          </cell>
          <cell r="BS7">
            <v>165</v>
          </cell>
          <cell r="BT7">
            <v>10</v>
          </cell>
          <cell r="BU7">
            <v>175</v>
          </cell>
          <cell r="BV7">
            <v>67</v>
          </cell>
          <cell r="BW7">
            <v>497</v>
          </cell>
        </row>
        <row r="8">
          <cell r="AR8" t="str">
            <v>Friday</v>
          </cell>
          <cell r="AT8">
            <v>442</v>
          </cell>
          <cell r="AU8">
            <v>229</v>
          </cell>
          <cell r="AV8">
            <v>241</v>
          </cell>
          <cell r="AW8">
            <v>70</v>
          </cell>
          <cell r="AX8">
            <v>945.75</v>
          </cell>
          <cell r="AY8">
            <v>357</v>
          </cell>
          <cell r="AZ8">
            <v>50</v>
          </cell>
          <cell r="BA8">
            <v>40</v>
          </cell>
          <cell r="BB8">
            <v>16</v>
          </cell>
          <cell r="BC8">
            <v>43</v>
          </cell>
          <cell r="BD8">
            <v>160</v>
          </cell>
          <cell r="BE8">
            <v>134</v>
          </cell>
          <cell r="BF8">
            <v>115</v>
          </cell>
          <cell r="BG8">
            <v>85</v>
          </cell>
          <cell r="BJ8">
            <v>10</v>
          </cell>
          <cell r="BK8">
            <v>0</v>
          </cell>
          <cell r="BL8">
            <v>0</v>
          </cell>
          <cell r="BM8">
            <v>0</v>
          </cell>
          <cell r="BN8">
            <v>0</v>
          </cell>
          <cell r="BO8">
            <v>0</v>
          </cell>
          <cell r="BP8">
            <v>30</v>
          </cell>
          <cell r="BQ8">
            <v>20</v>
          </cell>
          <cell r="BR8">
            <v>160</v>
          </cell>
          <cell r="BS8">
            <v>13</v>
          </cell>
          <cell r="BT8">
            <v>5</v>
          </cell>
          <cell r="BU8">
            <v>65</v>
          </cell>
          <cell r="BV8">
            <v>144</v>
          </cell>
          <cell r="BW8">
            <v>432</v>
          </cell>
        </row>
        <row r="9">
          <cell r="AR9" t="str">
            <v>Saturday</v>
          </cell>
          <cell r="AT9">
            <v>528</v>
          </cell>
          <cell r="AU9">
            <v>202</v>
          </cell>
          <cell r="AV9">
            <v>96</v>
          </cell>
          <cell r="AW9">
            <v>20</v>
          </cell>
          <cell r="AX9">
            <v>456</v>
          </cell>
          <cell r="AY9">
            <v>192</v>
          </cell>
          <cell r="AZ9">
            <v>33</v>
          </cell>
          <cell r="BA9">
            <v>10</v>
          </cell>
          <cell r="BB9">
            <v>12</v>
          </cell>
          <cell r="BC9">
            <v>50</v>
          </cell>
          <cell r="BD9">
            <v>62.5</v>
          </cell>
          <cell r="BE9">
            <v>121</v>
          </cell>
          <cell r="BF9">
            <v>70</v>
          </cell>
          <cell r="BG9">
            <v>20</v>
          </cell>
          <cell r="BJ9">
            <v>0</v>
          </cell>
          <cell r="BK9">
            <v>0</v>
          </cell>
          <cell r="BL9">
            <v>10</v>
          </cell>
          <cell r="BM9">
            <v>0</v>
          </cell>
          <cell r="BN9">
            <v>0</v>
          </cell>
          <cell r="BO9">
            <v>22</v>
          </cell>
          <cell r="BP9">
            <v>275</v>
          </cell>
          <cell r="BQ9">
            <v>10</v>
          </cell>
          <cell r="BR9">
            <v>20</v>
          </cell>
          <cell r="BS9">
            <v>123</v>
          </cell>
          <cell r="BT9">
            <v>80</v>
          </cell>
          <cell r="BU9">
            <v>55</v>
          </cell>
          <cell r="BV9">
            <v>60</v>
          </cell>
          <cell r="BW9">
            <v>579</v>
          </cell>
        </row>
        <row r="10">
          <cell r="AR10" t="str">
            <v>Sunday</v>
          </cell>
          <cell r="AT10">
            <v>526</v>
          </cell>
          <cell r="AU10">
            <v>200</v>
          </cell>
          <cell r="AV10">
            <v>0</v>
          </cell>
          <cell r="AW10">
            <v>0</v>
          </cell>
          <cell r="AX10">
            <v>518</v>
          </cell>
          <cell r="AY10">
            <v>172</v>
          </cell>
          <cell r="AZ10">
            <v>0</v>
          </cell>
          <cell r="BA10">
            <v>0</v>
          </cell>
          <cell r="BB10">
            <v>4</v>
          </cell>
          <cell r="BC10">
            <v>7</v>
          </cell>
          <cell r="BD10">
            <v>44</v>
          </cell>
          <cell r="BE10">
            <v>342</v>
          </cell>
          <cell r="BF10">
            <v>15</v>
          </cell>
          <cell r="BG10">
            <v>0</v>
          </cell>
          <cell r="BJ10">
            <v>0</v>
          </cell>
          <cell r="BK10">
            <v>0</v>
          </cell>
          <cell r="BL10">
            <v>25</v>
          </cell>
          <cell r="BM10">
            <v>0</v>
          </cell>
          <cell r="BN10">
            <v>0</v>
          </cell>
          <cell r="BO10">
            <v>0</v>
          </cell>
          <cell r="BP10">
            <v>19</v>
          </cell>
          <cell r="BQ10">
            <v>0</v>
          </cell>
          <cell r="BR10">
            <v>0</v>
          </cell>
          <cell r="BS10">
            <v>48</v>
          </cell>
          <cell r="BT10">
            <v>30</v>
          </cell>
          <cell r="BU10">
            <v>30</v>
          </cell>
          <cell r="BV10">
            <v>136</v>
          </cell>
          <cell r="BW10">
            <v>435</v>
          </cell>
        </row>
        <row r="11">
          <cell r="AR11" t="str">
            <v xml:space="preserve">Tuesday </v>
          </cell>
          <cell r="AT11">
            <v>415</v>
          </cell>
          <cell r="AU11">
            <v>120</v>
          </cell>
          <cell r="AV11">
            <v>32</v>
          </cell>
          <cell r="AW11">
            <v>10</v>
          </cell>
          <cell r="AX11">
            <v>0</v>
          </cell>
          <cell r="AY11">
            <v>0</v>
          </cell>
          <cell r="AZ11">
            <v>0</v>
          </cell>
          <cell r="BA11">
            <v>0</v>
          </cell>
          <cell r="BB11">
            <v>0</v>
          </cell>
          <cell r="BC11">
            <v>0</v>
          </cell>
          <cell r="BD11">
            <v>0</v>
          </cell>
          <cell r="BE11">
            <v>162</v>
          </cell>
          <cell r="BF11">
            <v>60</v>
          </cell>
          <cell r="BG11">
            <v>0</v>
          </cell>
          <cell r="BJ11">
            <v>0</v>
          </cell>
          <cell r="BK11">
            <v>0</v>
          </cell>
          <cell r="BL11">
            <v>0</v>
          </cell>
          <cell r="BM11">
            <v>0</v>
          </cell>
          <cell r="BN11">
            <v>0</v>
          </cell>
          <cell r="BO11">
            <v>0</v>
          </cell>
          <cell r="BP11">
            <v>0</v>
          </cell>
          <cell r="BQ11">
            <v>25</v>
          </cell>
          <cell r="BR11">
            <v>0</v>
          </cell>
          <cell r="BS11">
            <v>0</v>
          </cell>
          <cell r="BT11">
            <v>0</v>
          </cell>
          <cell r="BU11">
            <v>0</v>
          </cell>
          <cell r="BV11">
            <v>0</v>
          </cell>
          <cell r="BW11">
            <v>53</v>
          </cell>
        </row>
        <row r="12">
          <cell r="AR12" t="str">
            <v>Wednesday</v>
          </cell>
          <cell r="AT12">
            <v>239</v>
          </cell>
          <cell r="AU12">
            <v>60</v>
          </cell>
          <cell r="AV12">
            <v>206</v>
          </cell>
          <cell r="AW12">
            <v>70</v>
          </cell>
          <cell r="AX12">
            <v>257</v>
          </cell>
          <cell r="AY12">
            <v>68</v>
          </cell>
          <cell r="AZ12">
            <v>1</v>
          </cell>
          <cell r="BA12">
            <v>2</v>
          </cell>
          <cell r="BB12">
            <v>3</v>
          </cell>
          <cell r="BC12">
            <v>8</v>
          </cell>
          <cell r="BD12">
            <v>63</v>
          </cell>
          <cell r="BE12">
            <v>0</v>
          </cell>
          <cell r="BF12">
            <v>0</v>
          </cell>
          <cell r="BG12">
            <v>0</v>
          </cell>
          <cell r="BJ12">
            <v>0</v>
          </cell>
          <cell r="BK12">
            <v>0</v>
          </cell>
          <cell r="BL12">
            <v>0</v>
          </cell>
          <cell r="BM12">
            <v>0</v>
          </cell>
          <cell r="BN12">
            <v>15</v>
          </cell>
          <cell r="BO12">
            <v>0</v>
          </cell>
          <cell r="BP12">
            <v>5</v>
          </cell>
          <cell r="BQ12">
            <v>60</v>
          </cell>
          <cell r="BR12">
            <v>0</v>
          </cell>
          <cell r="BS12">
            <v>45</v>
          </cell>
          <cell r="BT12">
            <v>0</v>
          </cell>
          <cell r="BU12">
            <v>0</v>
          </cell>
          <cell r="BV12">
            <v>20</v>
          </cell>
          <cell r="BW12">
            <v>80</v>
          </cell>
        </row>
        <row r="13">
          <cell r="AR13" t="str">
            <v>Thursday</v>
          </cell>
          <cell r="AT13">
            <v>0</v>
          </cell>
          <cell r="AU13">
            <v>0</v>
          </cell>
          <cell r="AV13">
            <v>0</v>
          </cell>
          <cell r="AW13">
            <v>0</v>
          </cell>
          <cell r="AX13">
            <v>0</v>
          </cell>
          <cell r="AY13">
            <v>0</v>
          </cell>
          <cell r="AZ13">
            <v>0</v>
          </cell>
          <cell r="BA13">
            <v>0</v>
          </cell>
          <cell r="BB13">
            <v>4</v>
          </cell>
          <cell r="BC13">
            <v>10</v>
          </cell>
          <cell r="BD13">
            <v>38</v>
          </cell>
          <cell r="BE13">
            <v>0</v>
          </cell>
          <cell r="BF13">
            <v>0</v>
          </cell>
          <cell r="BG13">
            <v>0</v>
          </cell>
          <cell r="BJ13">
            <v>0</v>
          </cell>
          <cell r="BK13">
            <v>0</v>
          </cell>
          <cell r="BL13">
            <v>10</v>
          </cell>
          <cell r="BM13">
            <v>0</v>
          </cell>
          <cell r="BN13">
            <v>0</v>
          </cell>
          <cell r="BO13">
            <v>30</v>
          </cell>
          <cell r="BP13">
            <v>120</v>
          </cell>
          <cell r="BQ13">
            <v>48</v>
          </cell>
          <cell r="BR13">
            <v>25</v>
          </cell>
          <cell r="BS13">
            <v>14</v>
          </cell>
          <cell r="BT13">
            <v>0</v>
          </cell>
          <cell r="BU13">
            <v>15</v>
          </cell>
          <cell r="BV13">
            <v>0</v>
          </cell>
          <cell r="BW13">
            <v>130</v>
          </cell>
        </row>
        <row r="14">
          <cell r="AS14" t="str">
            <v>SUM</v>
          </cell>
          <cell r="AT14">
            <v>6386</v>
          </cell>
          <cell r="AU14">
            <v>1931</v>
          </cell>
          <cell r="AV14">
            <v>1133</v>
          </cell>
          <cell r="AW14">
            <v>428</v>
          </cell>
          <cell r="AX14">
            <v>5263.75</v>
          </cell>
          <cell r="AY14">
            <v>1675.5</v>
          </cell>
          <cell r="AZ14">
            <v>412</v>
          </cell>
          <cell r="BA14">
            <v>139</v>
          </cell>
          <cell r="BB14">
            <v>90</v>
          </cell>
          <cell r="BC14">
            <v>304</v>
          </cell>
          <cell r="BD14">
            <v>821.5</v>
          </cell>
          <cell r="BE14">
            <v>1677.75</v>
          </cell>
          <cell r="BF14">
            <v>514</v>
          </cell>
          <cell r="BG14">
            <v>200</v>
          </cell>
          <cell r="BJ14">
            <v>15</v>
          </cell>
          <cell r="BK14">
            <v>0</v>
          </cell>
          <cell r="BL14">
            <v>100</v>
          </cell>
          <cell r="BM14">
            <v>0</v>
          </cell>
          <cell r="BN14">
            <v>30</v>
          </cell>
          <cell r="BO14">
            <v>52</v>
          </cell>
          <cell r="BP14">
            <v>524</v>
          </cell>
          <cell r="BQ14">
            <v>323</v>
          </cell>
          <cell r="BR14">
            <v>822</v>
          </cell>
          <cell r="BS14">
            <v>663</v>
          </cell>
          <cell r="BT14">
            <v>185</v>
          </cell>
          <cell r="BU14">
            <v>550</v>
          </cell>
          <cell r="BV14">
            <v>577</v>
          </cell>
          <cell r="BW14">
            <v>3172</v>
          </cell>
        </row>
        <row r="15">
          <cell r="AS15" t="str">
            <v>AVG</v>
          </cell>
          <cell r="AU15">
            <v>0.30238020670216098</v>
          </cell>
          <cell r="AW15">
            <v>0.37775816416593117</v>
          </cell>
          <cell r="AY15">
            <v>0.31830919021610071</v>
          </cell>
          <cell r="BA15">
            <v>0.33737864077669905</v>
          </cell>
          <cell r="BC15">
            <v>3.3777777777777778</v>
          </cell>
          <cell r="BF15">
            <v>0.30636268812397555</v>
          </cell>
          <cell r="BP15">
            <v>10.076923076923077</v>
          </cell>
        </row>
        <row r="18">
          <cell r="AS18" t="str">
            <v>% Hrs per week off desk tasks</v>
          </cell>
          <cell r="BC18">
            <v>0.12666666666666668</v>
          </cell>
          <cell r="BD18">
            <v>0.34229166666666666</v>
          </cell>
          <cell r="BF18">
            <v>0.21416666666666667</v>
          </cell>
          <cell r="BG18">
            <v>8.3333333333333329E-2</v>
          </cell>
          <cell r="BJ18">
            <v>6.2500000000000003E-3</v>
          </cell>
          <cell r="BL18">
            <v>4.1666666666666664E-2</v>
          </cell>
          <cell r="BN18">
            <v>1.2500000000000001E-2</v>
          </cell>
          <cell r="BP18">
            <v>0.21833333333333332</v>
          </cell>
          <cell r="BQ18">
            <v>0.13458333333333333</v>
          </cell>
          <cell r="BR18">
            <v>0.34250000000000003</v>
          </cell>
          <cell r="BS18">
            <v>0.27625</v>
          </cell>
          <cell r="BT18">
            <v>7.7083333333333337E-2</v>
          </cell>
          <cell r="BU18">
            <v>0.22916666666666666</v>
          </cell>
          <cell r="BV18">
            <v>0.24041666666666667</v>
          </cell>
          <cell r="BW18">
            <v>1.3216666666666668</v>
          </cell>
        </row>
      </sheetData>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Log - Open Count"/>
      <sheetName val="Customer Activity Summary Log"/>
      <sheetName val="Staff On Desk Summary Log"/>
      <sheetName val="Staff Off Desk Summary Log"/>
      <sheetName val="Shelver Summary Log"/>
      <sheetName val="Volunteer Summary Log"/>
      <sheetName val="Summary Log_Observation"/>
      <sheetName val="PatronMovement per 30 mins"/>
      <sheetName val="Observation Notes"/>
    </sheetNames>
    <sheetDataSet>
      <sheetData sheetId="0" refreshError="1"/>
      <sheetData sheetId="1" refreshError="1"/>
      <sheetData sheetId="2">
        <row r="2">
          <cell r="AJ2">
            <v>44</v>
          </cell>
          <cell r="AK2">
            <v>2200</v>
          </cell>
          <cell r="AL2">
            <v>2640</v>
          </cell>
        </row>
        <row r="5">
          <cell r="AJ5" t="str">
            <v>CEN - On Desk Log</v>
          </cell>
          <cell r="AM5" t="str">
            <v>informational / directional</v>
          </cell>
          <cell r="AN5" t="str">
            <v>informational / directional</v>
          </cell>
          <cell r="AO5" t="str">
            <v>reference</v>
          </cell>
          <cell r="AP5" t="str">
            <v>reference</v>
          </cell>
          <cell r="AQ5" t="str">
            <v>technology</v>
          </cell>
          <cell r="AR5" t="str">
            <v>technology</v>
          </cell>
          <cell r="AS5" t="str">
            <v>library card</v>
          </cell>
          <cell r="AT5" t="str">
            <v>library card</v>
          </cell>
          <cell r="AU5" t="str">
            <v>checkin</v>
          </cell>
          <cell r="AV5" t="str">
            <v>checkin</v>
          </cell>
          <cell r="AW5" t="str">
            <v>checkout/ renew at desk</v>
          </cell>
          <cell r="AX5" t="str">
            <v>checkout/ renew at desk</v>
          </cell>
          <cell r="BB5" t="str">
            <v>fine/fee</v>
          </cell>
          <cell r="BC5" t="str">
            <v>fine/fee</v>
          </cell>
          <cell r="BD5" t="str">
            <v>print management</v>
          </cell>
          <cell r="BE5" t="str">
            <v>check email/spl@</v>
          </cell>
          <cell r="BF5" t="str">
            <v>lend laptop</v>
          </cell>
          <cell r="BG5" t="str">
            <v>lend laptop</v>
          </cell>
          <cell r="BH5" t="str">
            <v>self check</v>
          </cell>
          <cell r="BI5" t="str">
            <v>self check</v>
          </cell>
          <cell r="BJ5" t="str">
            <v>weeding</v>
          </cell>
          <cell r="BK5" t="str">
            <v>weeding</v>
          </cell>
          <cell r="BL5" t="str">
            <v>opening procedures and desk set up</v>
          </cell>
          <cell r="BM5" t="str">
            <v>closing procedures</v>
          </cell>
          <cell r="BN5" t="str">
            <v>other</v>
          </cell>
        </row>
        <row r="6">
          <cell r="AJ6" t="str">
            <v>DAY</v>
          </cell>
          <cell r="AK6" t="str">
            <v>DATE</v>
          </cell>
          <cell r="AM6" t="str">
            <v xml:space="preserve"># </v>
          </cell>
          <cell r="AN6" t="str">
            <v xml:space="preserve"> avg time</v>
          </cell>
          <cell r="AO6" t="str">
            <v xml:space="preserve"># </v>
          </cell>
          <cell r="AP6" t="str">
            <v xml:space="preserve"> avg time</v>
          </cell>
          <cell r="AQ6" t="str">
            <v xml:space="preserve"># </v>
          </cell>
          <cell r="AR6" t="str">
            <v xml:space="preserve"> avg time</v>
          </cell>
          <cell r="AS6" t="str">
            <v xml:space="preserve"># </v>
          </cell>
          <cell r="AT6" t="str">
            <v xml:space="preserve"> avg time</v>
          </cell>
          <cell r="AU6" t="str">
            <v xml:space="preserve"># </v>
          </cell>
          <cell r="AV6" t="str">
            <v>actual time</v>
          </cell>
          <cell r="AW6" t="str">
            <v xml:space="preserve"># </v>
          </cell>
          <cell r="AX6" t="str">
            <v xml:space="preserve"> avg time</v>
          </cell>
          <cell r="BB6" t="str">
            <v xml:space="preserve"># </v>
          </cell>
          <cell r="BC6" t="str">
            <v xml:space="preserve"> avg time</v>
          </cell>
          <cell r="BD6" t="str">
            <v xml:space="preserve"># </v>
          </cell>
          <cell r="BE6" t="str">
            <v>actual time</v>
          </cell>
          <cell r="BF6" t="str">
            <v xml:space="preserve"># </v>
          </cell>
          <cell r="BG6" t="str">
            <v xml:space="preserve"> avg time</v>
          </cell>
          <cell r="BH6" t="str">
            <v xml:space="preserve"># </v>
          </cell>
          <cell r="BI6" t="str">
            <v xml:space="preserve"> avg time</v>
          </cell>
          <cell r="BJ6" t="str">
            <v xml:space="preserve"># </v>
          </cell>
          <cell r="BK6" t="str">
            <v>actual time</v>
          </cell>
          <cell r="BL6" t="str">
            <v xml:space="preserve"> avg time</v>
          </cell>
          <cell r="BM6" t="str">
            <v xml:space="preserve"> avg time</v>
          </cell>
          <cell r="BN6" t="str">
            <v xml:space="preserve"> avg time</v>
          </cell>
        </row>
        <row r="7">
          <cell r="AJ7" t="str">
            <v>Tuesday</v>
          </cell>
          <cell r="AM7">
            <v>629</v>
          </cell>
          <cell r="AN7">
            <v>469</v>
          </cell>
          <cell r="AO7">
            <v>173</v>
          </cell>
          <cell r="AP7">
            <v>476</v>
          </cell>
          <cell r="AQ7">
            <v>99</v>
          </cell>
          <cell r="AR7">
            <v>178</v>
          </cell>
          <cell r="AS7">
            <v>133</v>
          </cell>
          <cell r="AT7">
            <v>195</v>
          </cell>
          <cell r="AU7">
            <v>655</v>
          </cell>
          <cell r="AV7">
            <v>96</v>
          </cell>
          <cell r="AW7">
            <v>443</v>
          </cell>
          <cell r="AX7">
            <v>99</v>
          </cell>
          <cell r="BB7">
            <v>37</v>
          </cell>
          <cell r="BC7">
            <v>53</v>
          </cell>
          <cell r="BD7">
            <v>20</v>
          </cell>
          <cell r="BE7">
            <v>363</v>
          </cell>
          <cell r="BF7">
            <v>1</v>
          </cell>
          <cell r="BG7">
            <v>5</v>
          </cell>
          <cell r="BH7">
            <v>13</v>
          </cell>
          <cell r="BI7">
            <v>11</v>
          </cell>
          <cell r="BJ7">
            <v>12</v>
          </cell>
          <cell r="BK7">
            <v>84</v>
          </cell>
          <cell r="BL7">
            <v>20</v>
          </cell>
          <cell r="BM7">
            <v>50</v>
          </cell>
          <cell r="BN7">
            <v>1658</v>
          </cell>
        </row>
        <row r="8">
          <cell r="AJ8" t="str">
            <v>Wednesday</v>
          </cell>
          <cell r="AM8">
            <v>388</v>
          </cell>
          <cell r="AN8">
            <v>304</v>
          </cell>
          <cell r="AO8">
            <v>123</v>
          </cell>
          <cell r="AP8">
            <v>317</v>
          </cell>
          <cell r="AQ8">
            <v>50</v>
          </cell>
          <cell r="AR8">
            <v>163</v>
          </cell>
          <cell r="AS8">
            <v>67</v>
          </cell>
          <cell r="AT8">
            <v>115</v>
          </cell>
          <cell r="AU8">
            <v>263</v>
          </cell>
          <cell r="AV8">
            <v>82</v>
          </cell>
          <cell r="AW8">
            <v>242</v>
          </cell>
          <cell r="AX8">
            <v>157</v>
          </cell>
          <cell r="BB8">
            <v>32</v>
          </cell>
          <cell r="BC8">
            <v>44</v>
          </cell>
          <cell r="BD8">
            <v>12</v>
          </cell>
          <cell r="BE8">
            <v>394</v>
          </cell>
          <cell r="BF8">
            <v>0</v>
          </cell>
          <cell r="BG8">
            <v>0</v>
          </cell>
          <cell r="BH8">
            <v>13</v>
          </cell>
          <cell r="BI8">
            <v>21</v>
          </cell>
          <cell r="BJ8">
            <v>151</v>
          </cell>
          <cell r="BK8">
            <v>104</v>
          </cell>
          <cell r="BL8">
            <v>33</v>
          </cell>
          <cell r="BM8">
            <v>41</v>
          </cell>
          <cell r="BN8">
            <v>1219</v>
          </cell>
        </row>
        <row r="9">
          <cell r="AJ9" t="str">
            <v>Thursday</v>
          </cell>
          <cell r="AM9">
            <v>357</v>
          </cell>
          <cell r="AN9">
            <v>263</v>
          </cell>
          <cell r="AO9">
            <v>121</v>
          </cell>
          <cell r="AP9">
            <v>388</v>
          </cell>
          <cell r="AQ9">
            <v>48</v>
          </cell>
          <cell r="AR9">
            <v>98</v>
          </cell>
          <cell r="AS9">
            <v>92</v>
          </cell>
          <cell r="AT9">
            <v>186</v>
          </cell>
          <cell r="AU9">
            <v>114</v>
          </cell>
          <cell r="AV9">
            <v>29</v>
          </cell>
          <cell r="AW9">
            <v>253</v>
          </cell>
          <cell r="AX9">
            <v>131</v>
          </cell>
          <cell r="BB9">
            <v>24</v>
          </cell>
          <cell r="BC9">
            <v>47</v>
          </cell>
          <cell r="BD9">
            <v>10</v>
          </cell>
          <cell r="BE9">
            <v>299</v>
          </cell>
          <cell r="BF9">
            <v>5</v>
          </cell>
          <cell r="BG9">
            <v>15</v>
          </cell>
          <cell r="BH9">
            <v>3</v>
          </cell>
          <cell r="BI9">
            <v>5</v>
          </cell>
          <cell r="BJ9">
            <v>44</v>
          </cell>
          <cell r="BK9">
            <v>57</v>
          </cell>
          <cell r="BL9">
            <v>10</v>
          </cell>
          <cell r="BM9">
            <v>55</v>
          </cell>
          <cell r="BN9">
            <v>1258</v>
          </cell>
        </row>
        <row r="10">
          <cell r="AJ10" t="str">
            <v>Friday</v>
          </cell>
          <cell r="AM10">
            <v>294</v>
          </cell>
          <cell r="AN10">
            <v>266</v>
          </cell>
          <cell r="AO10">
            <v>115</v>
          </cell>
          <cell r="AP10">
            <v>296</v>
          </cell>
          <cell r="AQ10">
            <v>44</v>
          </cell>
          <cell r="AR10">
            <v>77</v>
          </cell>
          <cell r="AS10">
            <v>59</v>
          </cell>
          <cell r="AT10">
            <v>91</v>
          </cell>
          <cell r="AU10">
            <v>109</v>
          </cell>
          <cell r="AV10">
            <v>36</v>
          </cell>
          <cell r="AW10">
            <v>146</v>
          </cell>
          <cell r="AX10">
            <v>192</v>
          </cell>
          <cell r="BB10">
            <v>24</v>
          </cell>
          <cell r="BC10">
            <v>70</v>
          </cell>
          <cell r="BD10">
            <v>6</v>
          </cell>
          <cell r="BE10">
            <v>162</v>
          </cell>
          <cell r="BF10">
            <v>2</v>
          </cell>
          <cell r="BG10">
            <v>15</v>
          </cell>
          <cell r="BH10">
            <v>0</v>
          </cell>
          <cell r="BI10">
            <v>0</v>
          </cell>
          <cell r="BJ10">
            <v>63</v>
          </cell>
          <cell r="BK10">
            <v>160</v>
          </cell>
          <cell r="BL10">
            <v>36</v>
          </cell>
          <cell r="BM10">
            <v>33</v>
          </cell>
          <cell r="BN10">
            <v>767</v>
          </cell>
        </row>
        <row r="11">
          <cell r="AJ11" t="str">
            <v>Saturday</v>
          </cell>
          <cell r="AM11">
            <v>322</v>
          </cell>
          <cell r="AN11">
            <v>164</v>
          </cell>
          <cell r="AO11">
            <v>53</v>
          </cell>
          <cell r="AP11">
            <v>164</v>
          </cell>
          <cell r="AQ11">
            <v>44</v>
          </cell>
          <cell r="AR11">
            <v>166</v>
          </cell>
          <cell r="AS11">
            <v>53</v>
          </cell>
          <cell r="AT11">
            <v>78</v>
          </cell>
          <cell r="AU11">
            <v>105</v>
          </cell>
          <cell r="AV11">
            <v>19</v>
          </cell>
          <cell r="AW11">
            <v>162</v>
          </cell>
          <cell r="AX11">
            <v>46</v>
          </cell>
          <cell r="BB11">
            <v>9</v>
          </cell>
          <cell r="BC11">
            <v>14</v>
          </cell>
          <cell r="BD11">
            <v>3</v>
          </cell>
          <cell r="BE11">
            <v>243</v>
          </cell>
          <cell r="BF11">
            <v>1</v>
          </cell>
          <cell r="BG11">
            <v>0</v>
          </cell>
          <cell r="BH11">
            <v>4</v>
          </cell>
          <cell r="BI11">
            <v>4</v>
          </cell>
          <cell r="BJ11">
            <v>66</v>
          </cell>
          <cell r="BK11">
            <v>138</v>
          </cell>
          <cell r="BL11">
            <v>7</v>
          </cell>
          <cell r="BM11">
            <v>32</v>
          </cell>
          <cell r="BN11">
            <v>1287</v>
          </cell>
        </row>
        <row r="12">
          <cell r="AJ12" t="str">
            <v>Sunday</v>
          </cell>
          <cell r="AM12">
            <v>171</v>
          </cell>
          <cell r="AN12">
            <v>80</v>
          </cell>
          <cell r="AO12">
            <v>32</v>
          </cell>
          <cell r="AP12">
            <v>80</v>
          </cell>
          <cell r="AQ12">
            <v>24</v>
          </cell>
          <cell r="AR12">
            <v>32</v>
          </cell>
          <cell r="AS12">
            <v>40</v>
          </cell>
          <cell r="AT12">
            <v>42</v>
          </cell>
          <cell r="AU12">
            <v>110</v>
          </cell>
          <cell r="AV12">
            <v>27</v>
          </cell>
          <cell r="AW12">
            <v>165</v>
          </cell>
          <cell r="AX12">
            <v>41</v>
          </cell>
          <cell r="BB12">
            <v>14</v>
          </cell>
          <cell r="BC12">
            <v>11</v>
          </cell>
          <cell r="BD12">
            <v>4</v>
          </cell>
          <cell r="BE12">
            <v>62</v>
          </cell>
          <cell r="BF12">
            <v>0</v>
          </cell>
          <cell r="BG12">
            <v>0</v>
          </cell>
          <cell r="BH12">
            <v>15</v>
          </cell>
          <cell r="BI12">
            <v>7</v>
          </cell>
          <cell r="BJ12">
            <v>20</v>
          </cell>
          <cell r="BK12">
            <v>15</v>
          </cell>
          <cell r="BL12">
            <v>18</v>
          </cell>
          <cell r="BM12">
            <v>32</v>
          </cell>
          <cell r="BN12">
            <v>476</v>
          </cell>
        </row>
        <row r="13">
          <cell r="AJ13" t="str">
            <v>Tuesday</v>
          </cell>
          <cell r="AM13">
            <v>23</v>
          </cell>
          <cell r="AN13">
            <v>5</v>
          </cell>
          <cell r="AO13">
            <v>6</v>
          </cell>
          <cell r="AP13">
            <v>17</v>
          </cell>
          <cell r="AQ13">
            <v>0</v>
          </cell>
          <cell r="AR13">
            <v>0</v>
          </cell>
          <cell r="AS13">
            <v>1</v>
          </cell>
          <cell r="AT13">
            <v>3</v>
          </cell>
          <cell r="AU13">
            <v>0</v>
          </cell>
          <cell r="AV13">
            <v>0</v>
          </cell>
          <cell r="AW13">
            <v>0</v>
          </cell>
          <cell r="AX13">
            <v>0</v>
          </cell>
          <cell r="BB13">
            <v>0</v>
          </cell>
          <cell r="BC13">
            <v>0</v>
          </cell>
          <cell r="BD13">
            <v>0</v>
          </cell>
          <cell r="BE13">
            <v>20</v>
          </cell>
          <cell r="BF13">
            <v>0</v>
          </cell>
          <cell r="BG13">
            <v>0</v>
          </cell>
          <cell r="BH13">
            <v>4</v>
          </cell>
          <cell r="BI13">
            <v>3</v>
          </cell>
          <cell r="BJ13">
            <v>25</v>
          </cell>
          <cell r="BK13">
            <v>34</v>
          </cell>
          <cell r="BL13">
            <v>0</v>
          </cell>
          <cell r="BM13">
            <v>0</v>
          </cell>
          <cell r="BN13">
            <v>110</v>
          </cell>
        </row>
        <row r="14">
          <cell r="AJ14" t="str">
            <v>Wednesday</v>
          </cell>
          <cell r="AM14">
            <v>3</v>
          </cell>
          <cell r="AN14">
            <v>2</v>
          </cell>
          <cell r="AO14">
            <v>4</v>
          </cell>
          <cell r="AP14">
            <v>7</v>
          </cell>
          <cell r="AQ14">
            <v>2</v>
          </cell>
          <cell r="AR14">
            <v>5</v>
          </cell>
          <cell r="AS14">
            <v>0</v>
          </cell>
          <cell r="AT14">
            <v>0</v>
          </cell>
          <cell r="AU14">
            <v>0</v>
          </cell>
          <cell r="AV14">
            <v>0</v>
          </cell>
          <cell r="AW14">
            <v>0</v>
          </cell>
          <cell r="AX14">
            <v>0</v>
          </cell>
          <cell r="BB14">
            <v>0</v>
          </cell>
          <cell r="BC14">
            <v>0</v>
          </cell>
          <cell r="BD14">
            <v>1</v>
          </cell>
          <cell r="BE14">
            <v>0</v>
          </cell>
          <cell r="BF14">
            <v>0</v>
          </cell>
          <cell r="BG14">
            <v>0</v>
          </cell>
          <cell r="BH14">
            <v>0</v>
          </cell>
          <cell r="BI14">
            <v>0</v>
          </cell>
          <cell r="BJ14">
            <v>0</v>
          </cell>
          <cell r="BK14">
            <v>0</v>
          </cell>
          <cell r="BL14">
            <v>0</v>
          </cell>
          <cell r="BM14">
            <v>0</v>
          </cell>
          <cell r="BN14">
            <v>0</v>
          </cell>
        </row>
        <row r="15">
          <cell r="AJ15" t="str">
            <v>Thursday</v>
          </cell>
          <cell r="AM15">
            <v>8</v>
          </cell>
          <cell r="AN15">
            <v>32</v>
          </cell>
          <cell r="AO15">
            <v>11</v>
          </cell>
          <cell r="AP15">
            <v>22</v>
          </cell>
          <cell r="AQ15">
            <v>0</v>
          </cell>
          <cell r="AR15">
            <v>0</v>
          </cell>
          <cell r="AS15">
            <v>1</v>
          </cell>
          <cell r="AT15">
            <v>3</v>
          </cell>
          <cell r="AU15">
            <v>0</v>
          </cell>
          <cell r="AV15">
            <v>0</v>
          </cell>
          <cell r="AW15">
            <v>0</v>
          </cell>
          <cell r="AX15">
            <v>0</v>
          </cell>
          <cell r="BB15">
            <v>0</v>
          </cell>
          <cell r="BC15">
            <v>0</v>
          </cell>
          <cell r="BD15">
            <v>0</v>
          </cell>
          <cell r="BE15">
            <v>0</v>
          </cell>
          <cell r="BF15">
            <v>0</v>
          </cell>
          <cell r="BG15">
            <v>0</v>
          </cell>
          <cell r="BH15">
            <v>0</v>
          </cell>
          <cell r="BI15">
            <v>0</v>
          </cell>
          <cell r="BJ15">
            <v>0</v>
          </cell>
          <cell r="BK15">
            <v>0</v>
          </cell>
          <cell r="BL15">
            <v>0</v>
          </cell>
          <cell r="BM15">
            <v>5</v>
          </cell>
          <cell r="BN15">
            <v>77</v>
          </cell>
        </row>
        <row r="16">
          <cell r="AJ16" t="str">
            <v>Friday</v>
          </cell>
          <cell r="AM16">
            <v>42</v>
          </cell>
          <cell r="AN16">
            <v>11</v>
          </cell>
          <cell r="AO16">
            <v>14</v>
          </cell>
          <cell r="AP16">
            <v>56</v>
          </cell>
          <cell r="AQ16">
            <v>0</v>
          </cell>
          <cell r="AR16">
            <v>0</v>
          </cell>
          <cell r="AS16">
            <v>3</v>
          </cell>
          <cell r="AT16">
            <v>15</v>
          </cell>
          <cell r="AU16">
            <v>162</v>
          </cell>
          <cell r="AV16">
            <v>64</v>
          </cell>
          <cell r="AW16">
            <v>139</v>
          </cell>
          <cell r="AX16">
            <v>54</v>
          </cell>
          <cell r="BB16">
            <v>1</v>
          </cell>
          <cell r="BC16">
            <v>2</v>
          </cell>
          <cell r="BD16">
            <v>0</v>
          </cell>
          <cell r="BE16">
            <v>10</v>
          </cell>
          <cell r="BF16">
            <v>0</v>
          </cell>
          <cell r="BG16">
            <v>0</v>
          </cell>
          <cell r="BH16">
            <v>1</v>
          </cell>
          <cell r="BI16">
            <v>2</v>
          </cell>
          <cell r="BJ16">
            <v>15</v>
          </cell>
          <cell r="BK16">
            <v>15</v>
          </cell>
          <cell r="BL16">
            <v>0</v>
          </cell>
          <cell r="BM16">
            <v>10</v>
          </cell>
          <cell r="BN16">
            <v>90</v>
          </cell>
        </row>
        <row r="17">
          <cell r="AJ17" t="str">
            <v>Saturday</v>
          </cell>
          <cell r="AM17">
            <v>0</v>
          </cell>
          <cell r="AN17">
            <v>0</v>
          </cell>
          <cell r="AO17">
            <v>0</v>
          </cell>
          <cell r="AP17">
            <v>0</v>
          </cell>
          <cell r="AQ17">
            <v>0</v>
          </cell>
          <cell r="AR17">
            <v>0</v>
          </cell>
          <cell r="AS17">
            <v>0</v>
          </cell>
          <cell r="AT17">
            <v>0</v>
          </cell>
          <cell r="AU17">
            <v>0</v>
          </cell>
          <cell r="AV17">
            <v>0</v>
          </cell>
          <cell r="AW17">
            <v>0</v>
          </cell>
          <cell r="AX17">
            <v>0</v>
          </cell>
          <cell r="BB17">
            <v>0</v>
          </cell>
          <cell r="BC17">
            <v>0</v>
          </cell>
          <cell r="BD17">
            <v>0</v>
          </cell>
          <cell r="BE17">
            <v>35</v>
          </cell>
          <cell r="BF17">
            <v>0</v>
          </cell>
          <cell r="BG17">
            <v>0</v>
          </cell>
          <cell r="BH17">
            <v>0</v>
          </cell>
          <cell r="BI17">
            <v>0</v>
          </cell>
          <cell r="BJ17">
            <v>8</v>
          </cell>
          <cell r="BK17">
            <v>10</v>
          </cell>
          <cell r="BL17">
            <v>20</v>
          </cell>
          <cell r="BM17">
            <v>0</v>
          </cell>
          <cell r="BN17">
            <v>83</v>
          </cell>
        </row>
        <row r="18">
          <cell r="AK18" t="str">
            <v>SUM</v>
          </cell>
          <cell r="AM18">
            <v>2237</v>
          </cell>
          <cell r="AN18">
            <v>1596</v>
          </cell>
          <cell r="AO18">
            <v>652</v>
          </cell>
          <cell r="AP18">
            <v>1823</v>
          </cell>
          <cell r="AQ18">
            <v>311</v>
          </cell>
          <cell r="AR18">
            <v>719</v>
          </cell>
          <cell r="AS18">
            <v>449</v>
          </cell>
          <cell r="AT18">
            <v>728</v>
          </cell>
          <cell r="AU18">
            <v>1518</v>
          </cell>
          <cell r="AV18">
            <v>353</v>
          </cell>
          <cell r="AW18">
            <v>1550</v>
          </cell>
          <cell r="AX18">
            <v>720</v>
          </cell>
          <cell r="BB18">
            <v>141</v>
          </cell>
          <cell r="BC18">
            <v>241</v>
          </cell>
          <cell r="BD18">
            <v>56</v>
          </cell>
          <cell r="BE18">
            <v>1588</v>
          </cell>
          <cell r="BF18">
            <v>9</v>
          </cell>
          <cell r="BG18">
            <v>35</v>
          </cell>
          <cell r="BH18">
            <v>53</v>
          </cell>
          <cell r="BI18">
            <v>53</v>
          </cell>
          <cell r="BJ18">
            <v>404</v>
          </cell>
          <cell r="BK18">
            <v>617</v>
          </cell>
          <cell r="BL18">
            <v>144</v>
          </cell>
          <cell r="BM18">
            <v>258</v>
          </cell>
          <cell r="BN18">
            <v>7025</v>
          </cell>
        </row>
        <row r="19">
          <cell r="AK19" t="str">
            <v>AVG</v>
          </cell>
          <cell r="AP19">
            <v>2.7960122699386503</v>
          </cell>
          <cell r="AR19">
            <v>2.311897106109325</v>
          </cell>
          <cell r="AT19">
            <v>1.6213808463251671</v>
          </cell>
          <cell r="AV19">
            <v>0.23254281949934125</v>
          </cell>
          <cell r="AX19">
            <v>0.46451612903225808</v>
          </cell>
          <cell r="BC19">
            <v>1.7092198581560283</v>
          </cell>
          <cell r="BG19">
            <v>3.8888888888888888</v>
          </cell>
          <cell r="BK19">
            <v>1.5272277227722773</v>
          </cell>
        </row>
        <row r="20">
          <cell r="AK20" t="str">
            <v>% mins per week of all time open to public</v>
          </cell>
          <cell r="AN20">
            <v>0.6045454545454545</v>
          </cell>
          <cell r="AP20">
            <v>0.69053030303030305</v>
          </cell>
          <cell r="AR20">
            <v>0.27234848484848484</v>
          </cell>
          <cell r="AT20">
            <v>0.27575757575757576</v>
          </cell>
          <cell r="AV20">
            <v>0.1337121212121212</v>
          </cell>
          <cell r="AX20">
            <v>0.27272727272727271</v>
          </cell>
          <cell r="BC20">
            <v>9.1287878787878793E-2</v>
          </cell>
          <cell r="BD20">
            <v>2.1212121212121213E-2</v>
          </cell>
          <cell r="BE20">
            <v>0.60151515151515156</v>
          </cell>
          <cell r="BG20">
            <v>1.3257575757575758E-2</v>
          </cell>
          <cell r="BI20">
            <v>2.0075757575757577E-2</v>
          </cell>
          <cell r="BK20">
            <v>0.2337121212121212</v>
          </cell>
          <cell r="BL20">
            <v>5.4545454545454543E-2</v>
          </cell>
          <cell r="BM20">
            <v>9.7727272727272732E-2</v>
          </cell>
          <cell r="BN20">
            <v>2.6609848484848486</v>
          </cell>
        </row>
        <row r="21">
          <cell r="AJ21" t="str">
            <v>TELIS</v>
          </cell>
        </row>
        <row r="22">
          <cell r="AJ22" t="str">
            <v>Monday</v>
          </cell>
          <cell r="AM22">
            <v>155</v>
          </cell>
          <cell r="AN22">
            <v>230</v>
          </cell>
          <cell r="AO22">
            <v>33</v>
          </cell>
          <cell r="AP22">
            <v>147</v>
          </cell>
          <cell r="AQ22">
            <v>4</v>
          </cell>
          <cell r="AR22">
            <v>21</v>
          </cell>
          <cell r="AS22">
            <v>27</v>
          </cell>
          <cell r="AT22">
            <v>51</v>
          </cell>
          <cell r="AU22">
            <v>0</v>
          </cell>
          <cell r="AV22">
            <v>0</v>
          </cell>
          <cell r="AW22">
            <v>14</v>
          </cell>
          <cell r="AX22">
            <v>25</v>
          </cell>
          <cell r="BB22">
            <v>4</v>
          </cell>
          <cell r="BC22">
            <v>20</v>
          </cell>
          <cell r="BD22">
            <v>0</v>
          </cell>
          <cell r="BE22">
            <v>115</v>
          </cell>
          <cell r="BF22">
            <v>0</v>
          </cell>
          <cell r="BG22">
            <v>0</v>
          </cell>
          <cell r="BH22">
            <v>0</v>
          </cell>
          <cell r="BI22">
            <v>0</v>
          </cell>
          <cell r="BJ22">
            <v>0</v>
          </cell>
          <cell r="BK22">
            <v>0</v>
          </cell>
          <cell r="BL22">
            <v>0</v>
          </cell>
          <cell r="BM22">
            <v>0</v>
          </cell>
          <cell r="BN22">
            <v>287</v>
          </cell>
        </row>
        <row r="23">
          <cell r="AJ23" t="str">
            <v>Monday</v>
          </cell>
          <cell r="AM23">
            <v>19</v>
          </cell>
          <cell r="AN23">
            <v>15</v>
          </cell>
          <cell r="AO23">
            <v>2</v>
          </cell>
          <cell r="AP23">
            <v>25</v>
          </cell>
          <cell r="AQ23">
            <v>0</v>
          </cell>
          <cell r="AR23">
            <v>0</v>
          </cell>
          <cell r="AS23">
            <v>0</v>
          </cell>
          <cell r="AT23">
            <v>0</v>
          </cell>
          <cell r="AU23">
            <v>0</v>
          </cell>
          <cell r="AV23">
            <v>0</v>
          </cell>
          <cell r="AW23">
            <v>0</v>
          </cell>
          <cell r="AX23">
            <v>0</v>
          </cell>
          <cell r="BB23">
            <v>0</v>
          </cell>
          <cell r="BC23">
            <v>0</v>
          </cell>
          <cell r="BD23">
            <v>5</v>
          </cell>
          <cell r="BE23">
            <v>15</v>
          </cell>
          <cell r="BF23">
            <v>0</v>
          </cell>
          <cell r="BG23">
            <v>0</v>
          </cell>
          <cell r="BH23">
            <v>0</v>
          </cell>
          <cell r="BI23">
            <v>0</v>
          </cell>
          <cell r="BJ23">
            <v>0</v>
          </cell>
          <cell r="BK23">
            <v>0</v>
          </cell>
          <cell r="BL23">
            <v>0</v>
          </cell>
          <cell r="BM23">
            <v>0</v>
          </cell>
          <cell r="BN23">
            <v>60</v>
          </cell>
        </row>
        <row r="24">
          <cell r="AK24" t="str">
            <v>SUM</v>
          </cell>
          <cell r="AM24">
            <v>174</v>
          </cell>
          <cell r="AN24">
            <v>245</v>
          </cell>
          <cell r="AO24">
            <v>35</v>
          </cell>
          <cell r="AP24">
            <v>172</v>
          </cell>
          <cell r="AQ24">
            <v>4</v>
          </cell>
          <cell r="AR24">
            <v>21</v>
          </cell>
          <cell r="AS24">
            <v>27</v>
          </cell>
          <cell r="AT24">
            <v>51</v>
          </cell>
          <cell r="AU24">
            <v>0</v>
          </cell>
          <cell r="AV24">
            <v>0</v>
          </cell>
          <cell r="AW24">
            <v>14</v>
          </cell>
          <cell r="AX24">
            <v>25</v>
          </cell>
          <cell r="BB24">
            <v>4</v>
          </cell>
          <cell r="BC24">
            <v>20</v>
          </cell>
          <cell r="BD24">
            <v>5</v>
          </cell>
          <cell r="BE24">
            <v>130</v>
          </cell>
          <cell r="BF24">
            <v>0</v>
          </cell>
          <cell r="BG24">
            <v>0</v>
          </cell>
          <cell r="BH24">
            <v>0</v>
          </cell>
          <cell r="BI24">
            <v>0</v>
          </cell>
          <cell r="BJ24">
            <v>0</v>
          </cell>
          <cell r="BK24">
            <v>0</v>
          </cell>
          <cell r="BL24">
            <v>0</v>
          </cell>
          <cell r="BM24">
            <v>0</v>
          </cell>
          <cell r="BN24">
            <v>347</v>
          </cell>
        </row>
        <row r="25">
          <cell r="AK25" t="str">
            <v>AVG</v>
          </cell>
          <cell r="AN25">
            <v>1.4080459770114941</v>
          </cell>
          <cell r="AP25">
            <v>4.9142857142857146</v>
          </cell>
          <cell r="AR25">
            <v>5.25</v>
          </cell>
          <cell r="AT25">
            <v>1.8888888888888888</v>
          </cell>
          <cell r="AV25" t="str">
            <v xml:space="preserve"> </v>
          </cell>
          <cell r="AX25">
            <v>1.7857142857142858</v>
          </cell>
          <cell r="BC25">
            <v>5</v>
          </cell>
        </row>
        <row r="27">
          <cell r="AK27" t="str">
            <v>% mins per week of all time open to public</v>
          </cell>
          <cell r="AN27">
            <v>9.2803030303030304E-2</v>
          </cell>
          <cell r="AP27">
            <v>6.5151515151515155E-2</v>
          </cell>
          <cell r="AR27">
            <v>7.9545454545454537E-3</v>
          </cell>
          <cell r="AT27">
            <v>1.9318181818181818E-2</v>
          </cell>
          <cell r="AX27">
            <v>9.46969696969697E-3</v>
          </cell>
          <cell r="BC27">
            <v>7.575757575757576E-3</v>
          </cell>
          <cell r="BD27">
            <v>1.893939393939394E-3</v>
          </cell>
          <cell r="BE27">
            <v>4.924242424242424E-2</v>
          </cell>
          <cell r="BN27">
            <v>0.13143939393939394</v>
          </cell>
        </row>
        <row r="28">
          <cell r="AK28" t="str">
            <v>Grand total % mins per week of all time open to public (CEN / TELIS)</v>
          </cell>
          <cell r="AN28">
            <v>0.69734848484848477</v>
          </cell>
          <cell r="AP28">
            <v>0.75568181818181823</v>
          </cell>
          <cell r="AR28">
            <v>0.28030303030303028</v>
          </cell>
          <cell r="AT28">
            <v>0.29507575757575755</v>
          </cell>
          <cell r="AV28">
            <v>0.1337121212121212</v>
          </cell>
          <cell r="AX28">
            <v>0.28219696969696967</v>
          </cell>
          <cell r="BC28">
            <v>9.8863636363636376E-2</v>
          </cell>
          <cell r="BD28">
            <v>2.3106060606060609E-2</v>
          </cell>
          <cell r="BE28">
            <v>0.65075757575757576</v>
          </cell>
          <cell r="BG28">
            <v>1.3257575757575758E-2</v>
          </cell>
          <cell r="BH28">
            <v>0</v>
          </cell>
          <cell r="BI28">
            <v>2.0075757575757577E-2</v>
          </cell>
          <cell r="BK28">
            <v>0.2337121212121212</v>
          </cell>
          <cell r="BL28">
            <v>5.4545454545454543E-2</v>
          </cell>
          <cell r="BM28">
            <v>9.7727272727272732E-2</v>
          </cell>
          <cell r="BN28">
            <v>2.7924242424242425</v>
          </cell>
        </row>
      </sheetData>
      <sheetData sheetId="3">
        <row r="1">
          <cell r="AO1" t="str">
            <v>Hours per week Staff Max</v>
          </cell>
          <cell r="AP1" t="str">
            <v>Mins per week Staff Max</v>
          </cell>
          <cell r="AQ1" t="str">
            <v>Hours/year Staff Max</v>
          </cell>
        </row>
        <row r="2">
          <cell r="AO2">
            <v>40</v>
          </cell>
          <cell r="AP2">
            <v>2400</v>
          </cell>
          <cell r="AQ2">
            <v>2080</v>
          </cell>
        </row>
        <row r="3">
          <cell r="AO3" t="str">
            <v>CEN Off Desk Log - Staff</v>
          </cell>
          <cell r="AQ3" t="str">
            <v>Bookdrop</v>
          </cell>
          <cell r="AS3" t="str">
            <v>Delivery</v>
          </cell>
          <cell r="AU3" t="str">
            <v xml:space="preserve">Checkin </v>
          </cell>
          <cell r="AW3" t="str">
            <v>Shelving</v>
          </cell>
          <cell r="AY3" t="str">
            <v>Circ Issues: missing and damaged items, etc.</v>
          </cell>
          <cell r="BA3" t="str">
            <v>Collection Management (describe activity)</v>
          </cell>
          <cell r="BB3" t="str">
            <v>Picklist, ILL, LinkPLUS</v>
          </cell>
          <cell r="BD3" t="str">
            <v>Magazines (describe activity)</v>
          </cell>
          <cell r="BG3" t="str">
            <v>Meeting Room Bookings: new requests, review, confirm, etc.</v>
          </cell>
          <cell r="BH3" t="str">
            <v>Outreach: School, Rotary, etc. (keep detailed calendar and attach to off desk log)</v>
          </cell>
          <cell r="BI3" t="str">
            <v>Community Information: posting new, restocking bookmarks, program brochures, notices</v>
          </cell>
          <cell r="BJ3" t="str">
            <v>By appointment with patron; 1 on 1; small group training</v>
          </cell>
          <cell r="BL3" t="str">
            <v>Programs (set up, delivery and tear down) Attach evanced calendar)</v>
          </cell>
          <cell r="BN3" t="str">
            <v>Programs (planning)</v>
          </cell>
          <cell r="BO3" t="str">
            <v xml:space="preserve">Special assignments or projects </v>
          </cell>
          <cell r="BP3" t="str">
            <v>Check email/spl@</v>
          </cell>
          <cell r="BQ3" t="str">
            <v>Cash Count</v>
          </cell>
          <cell r="BR3" t="str">
            <v>Staff Meetings</v>
          </cell>
          <cell r="BS3" t="str">
            <v>Opening/   Closing Procedures</v>
          </cell>
          <cell r="BT3" t="str">
            <v>Other</v>
          </cell>
        </row>
        <row r="4">
          <cell r="AO4" t="str">
            <v>DAY</v>
          </cell>
          <cell r="AP4" t="str">
            <v>DATE</v>
          </cell>
          <cell r="AQ4" t="str">
            <v xml:space="preserve"># </v>
          </cell>
          <cell r="AR4" t="str">
            <v>actual time</v>
          </cell>
          <cell r="AS4" t="str">
            <v xml:space="preserve"># </v>
          </cell>
          <cell r="AT4" t="str">
            <v>actual time</v>
          </cell>
          <cell r="AU4" t="str">
            <v xml:space="preserve"># </v>
          </cell>
          <cell r="AV4" t="str">
            <v>actual time</v>
          </cell>
          <cell r="AW4" t="str">
            <v xml:space="preserve"># </v>
          </cell>
          <cell r="AX4" t="str">
            <v>actual time</v>
          </cell>
          <cell r="AY4" t="str">
            <v xml:space="preserve"># </v>
          </cell>
          <cell r="AZ4" t="str">
            <v>actual time</v>
          </cell>
          <cell r="BA4" t="str">
            <v>Avg time (in mins)</v>
          </cell>
          <cell r="BB4" t="str">
            <v xml:space="preserve"># </v>
          </cell>
          <cell r="BC4" t="str">
            <v>actual time</v>
          </cell>
          <cell r="BD4" t="str">
            <v>Avg time (in mins)</v>
          </cell>
          <cell r="BG4" t="str">
            <v>Avg time (in mins)</v>
          </cell>
          <cell r="BH4" t="str">
            <v>Avg time (in mins)</v>
          </cell>
          <cell r="BI4" t="str">
            <v>Avg time (in mins)</v>
          </cell>
          <cell r="BJ4" t="str">
            <v xml:space="preserve"># </v>
          </cell>
          <cell r="BK4" t="str">
            <v>Avg time (in mins)</v>
          </cell>
          <cell r="BL4" t="str">
            <v xml:space="preserve"># </v>
          </cell>
          <cell r="BM4" t="str">
            <v>Avg time (in mins)</v>
          </cell>
          <cell r="BN4" t="str">
            <v>actual time</v>
          </cell>
          <cell r="BO4" t="str">
            <v>actual time</v>
          </cell>
          <cell r="BP4" t="str">
            <v>Avg time (in mins)</v>
          </cell>
          <cell r="BQ4" t="str">
            <v>Avg time (in mins)</v>
          </cell>
          <cell r="BR4" t="str">
            <v>actual time</v>
          </cell>
          <cell r="BS4" t="str">
            <v>Avg time (in mins)</v>
          </cell>
          <cell r="BT4" t="str">
            <v>Avg time (in mins)</v>
          </cell>
        </row>
        <row r="5">
          <cell r="AO5" t="str">
            <v>Tuesday</v>
          </cell>
          <cell r="AQ5">
            <v>0</v>
          </cell>
          <cell r="AR5">
            <v>0</v>
          </cell>
          <cell r="AS5">
            <v>0</v>
          </cell>
          <cell r="AT5">
            <v>0</v>
          </cell>
          <cell r="AU5">
            <v>2</v>
          </cell>
          <cell r="AV5">
            <v>10</v>
          </cell>
          <cell r="AW5">
            <v>12</v>
          </cell>
          <cell r="AX5">
            <v>15</v>
          </cell>
          <cell r="AY5">
            <v>61</v>
          </cell>
          <cell r="AZ5">
            <v>109</v>
          </cell>
          <cell r="BA5">
            <v>389</v>
          </cell>
          <cell r="BB5">
            <v>65</v>
          </cell>
          <cell r="BC5">
            <v>191</v>
          </cell>
          <cell r="BD5">
            <v>48</v>
          </cell>
          <cell r="BG5">
            <v>39.799999999999997</v>
          </cell>
          <cell r="BH5">
            <v>0</v>
          </cell>
          <cell r="BI5">
            <v>15</v>
          </cell>
          <cell r="BJ5">
            <v>2</v>
          </cell>
          <cell r="BK5">
            <v>110</v>
          </cell>
          <cell r="BL5">
            <v>0</v>
          </cell>
          <cell r="BM5">
            <v>60</v>
          </cell>
          <cell r="BN5">
            <v>205</v>
          </cell>
          <cell r="BO5">
            <v>326</v>
          </cell>
          <cell r="BP5">
            <v>735</v>
          </cell>
          <cell r="BQ5">
            <v>55</v>
          </cell>
          <cell r="BR5">
            <v>864</v>
          </cell>
          <cell r="BS5">
            <v>18</v>
          </cell>
          <cell r="BT5">
            <v>2604</v>
          </cell>
        </row>
        <row r="6">
          <cell r="AO6" t="str">
            <v>Wednesday</v>
          </cell>
          <cell r="AQ6">
            <v>0</v>
          </cell>
          <cell r="AR6">
            <v>0</v>
          </cell>
          <cell r="AS6">
            <v>3</v>
          </cell>
          <cell r="AT6">
            <v>10</v>
          </cell>
          <cell r="AU6">
            <v>19</v>
          </cell>
          <cell r="AV6">
            <v>45</v>
          </cell>
          <cell r="AW6">
            <v>45</v>
          </cell>
          <cell r="AX6">
            <v>33</v>
          </cell>
          <cell r="AY6">
            <v>20</v>
          </cell>
          <cell r="AZ6">
            <v>60</v>
          </cell>
          <cell r="BA6">
            <v>372</v>
          </cell>
          <cell r="BB6">
            <v>51</v>
          </cell>
          <cell r="BC6">
            <v>397</v>
          </cell>
          <cell r="BD6">
            <v>0</v>
          </cell>
          <cell r="BG6">
            <v>0</v>
          </cell>
          <cell r="BH6">
            <v>0</v>
          </cell>
          <cell r="BI6">
            <v>0</v>
          </cell>
          <cell r="BJ6">
            <v>1</v>
          </cell>
          <cell r="BK6">
            <v>120</v>
          </cell>
          <cell r="BL6">
            <v>0</v>
          </cell>
          <cell r="BM6">
            <v>75</v>
          </cell>
          <cell r="BN6">
            <v>391</v>
          </cell>
          <cell r="BO6">
            <v>206</v>
          </cell>
          <cell r="BP6">
            <v>965</v>
          </cell>
          <cell r="BQ6">
            <v>30</v>
          </cell>
          <cell r="BR6">
            <v>1150</v>
          </cell>
          <cell r="BS6">
            <v>18</v>
          </cell>
          <cell r="BT6">
            <v>2710</v>
          </cell>
        </row>
        <row r="7">
          <cell r="AO7" t="str">
            <v>Thursday</v>
          </cell>
          <cell r="AQ7">
            <v>0</v>
          </cell>
          <cell r="AR7">
            <v>0</v>
          </cell>
          <cell r="AS7">
            <v>0</v>
          </cell>
          <cell r="AT7">
            <v>0</v>
          </cell>
          <cell r="AU7">
            <v>0</v>
          </cell>
          <cell r="AV7">
            <v>0</v>
          </cell>
          <cell r="AW7">
            <v>0</v>
          </cell>
          <cell r="AX7">
            <v>0</v>
          </cell>
          <cell r="AY7">
            <v>25</v>
          </cell>
          <cell r="AZ7">
            <v>50</v>
          </cell>
          <cell r="BA7">
            <v>305</v>
          </cell>
          <cell r="BB7">
            <v>204</v>
          </cell>
          <cell r="BC7">
            <v>288</v>
          </cell>
          <cell r="BD7">
            <v>35</v>
          </cell>
          <cell r="BG7">
            <v>0</v>
          </cell>
          <cell r="BH7">
            <v>0</v>
          </cell>
          <cell r="BI7">
            <v>0</v>
          </cell>
          <cell r="BJ7">
            <v>1</v>
          </cell>
          <cell r="BK7">
            <v>109</v>
          </cell>
          <cell r="BL7">
            <v>0</v>
          </cell>
          <cell r="BM7">
            <v>30</v>
          </cell>
          <cell r="BN7">
            <v>523</v>
          </cell>
          <cell r="BO7">
            <v>630</v>
          </cell>
          <cell r="BP7">
            <v>995</v>
          </cell>
          <cell r="BQ7">
            <v>25</v>
          </cell>
          <cell r="BR7">
            <v>1085</v>
          </cell>
          <cell r="BS7">
            <v>44</v>
          </cell>
          <cell r="BT7">
            <v>3232</v>
          </cell>
        </row>
        <row r="8">
          <cell r="AO8" t="str">
            <v>Friday</v>
          </cell>
          <cell r="AQ8">
            <v>0</v>
          </cell>
          <cell r="AR8">
            <v>0</v>
          </cell>
          <cell r="AS8">
            <v>0</v>
          </cell>
          <cell r="AT8">
            <v>0</v>
          </cell>
          <cell r="AU8">
            <v>0</v>
          </cell>
          <cell r="AV8">
            <v>0</v>
          </cell>
          <cell r="AW8">
            <v>0</v>
          </cell>
          <cell r="AX8">
            <v>0</v>
          </cell>
          <cell r="AY8">
            <v>0</v>
          </cell>
          <cell r="AZ8">
            <v>0</v>
          </cell>
          <cell r="BA8">
            <v>341</v>
          </cell>
          <cell r="BB8">
            <v>0</v>
          </cell>
          <cell r="BC8">
            <v>35</v>
          </cell>
          <cell r="BD8">
            <v>4</v>
          </cell>
          <cell r="BG8">
            <v>15</v>
          </cell>
          <cell r="BH8">
            <v>0</v>
          </cell>
          <cell r="BI8">
            <v>10</v>
          </cell>
          <cell r="BJ8">
            <v>0</v>
          </cell>
          <cell r="BK8">
            <v>60</v>
          </cell>
          <cell r="BL8">
            <v>0</v>
          </cell>
          <cell r="BM8">
            <v>0</v>
          </cell>
          <cell r="BN8">
            <v>348</v>
          </cell>
          <cell r="BO8">
            <v>376</v>
          </cell>
          <cell r="BP8">
            <v>459</v>
          </cell>
          <cell r="BQ8">
            <v>20</v>
          </cell>
          <cell r="BR8">
            <v>650</v>
          </cell>
          <cell r="BS8">
            <v>18</v>
          </cell>
          <cell r="BT8">
            <v>1841</v>
          </cell>
        </row>
        <row r="9">
          <cell r="AO9" t="str">
            <v>Saturday</v>
          </cell>
          <cell r="AQ9">
            <v>5</v>
          </cell>
          <cell r="AR9">
            <v>0</v>
          </cell>
          <cell r="AS9">
            <v>0</v>
          </cell>
          <cell r="AT9">
            <v>0</v>
          </cell>
          <cell r="AU9">
            <v>20</v>
          </cell>
          <cell r="AV9">
            <v>2</v>
          </cell>
          <cell r="AW9">
            <v>5</v>
          </cell>
          <cell r="AX9">
            <v>15</v>
          </cell>
          <cell r="AY9">
            <v>0</v>
          </cell>
          <cell r="AZ9">
            <v>0</v>
          </cell>
          <cell r="BA9">
            <v>312</v>
          </cell>
          <cell r="BB9">
            <v>36</v>
          </cell>
          <cell r="BC9">
            <v>70</v>
          </cell>
          <cell r="BD9">
            <v>8</v>
          </cell>
          <cell r="BG9">
            <v>0</v>
          </cell>
          <cell r="BH9">
            <v>0</v>
          </cell>
          <cell r="BI9">
            <v>0</v>
          </cell>
          <cell r="BJ9">
            <v>0</v>
          </cell>
          <cell r="BK9">
            <v>0</v>
          </cell>
          <cell r="BL9">
            <v>0</v>
          </cell>
          <cell r="BM9">
            <v>10</v>
          </cell>
          <cell r="BN9">
            <v>84</v>
          </cell>
          <cell r="BO9">
            <v>180</v>
          </cell>
          <cell r="BP9">
            <v>326</v>
          </cell>
          <cell r="BQ9">
            <v>30</v>
          </cell>
          <cell r="BR9">
            <v>166</v>
          </cell>
          <cell r="BS9">
            <v>46</v>
          </cell>
          <cell r="BT9">
            <v>2213</v>
          </cell>
        </row>
        <row r="10">
          <cell r="AO10" t="str">
            <v>Sunday</v>
          </cell>
          <cell r="AQ10">
            <v>0</v>
          </cell>
          <cell r="AR10">
            <v>0</v>
          </cell>
          <cell r="AS10">
            <v>0</v>
          </cell>
          <cell r="AT10">
            <v>0</v>
          </cell>
          <cell r="AU10">
            <v>0</v>
          </cell>
          <cell r="AV10">
            <v>15</v>
          </cell>
          <cell r="AW10">
            <v>0</v>
          </cell>
          <cell r="AX10">
            <v>0</v>
          </cell>
          <cell r="AY10">
            <v>0</v>
          </cell>
          <cell r="AZ10">
            <v>0</v>
          </cell>
          <cell r="BA10">
            <v>79</v>
          </cell>
          <cell r="BB10">
            <v>15</v>
          </cell>
          <cell r="BC10">
            <v>60</v>
          </cell>
          <cell r="BD10">
            <v>38</v>
          </cell>
          <cell r="BG10">
            <v>0</v>
          </cell>
          <cell r="BH10">
            <v>0</v>
          </cell>
          <cell r="BI10">
            <v>0</v>
          </cell>
          <cell r="BJ10">
            <v>0</v>
          </cell>
          <cell r="BK10">
            <v>0</v>
          </cell>
          <cell r="BL10">
            <v>0</v>
          </cell>
          <cell r="BM10">
            <v>180</v>
          </cell>
          <cell r="BN10">
            <v>155</v>
          </cell>
          <cell r="BO10">
            <v>75</v>
          </cell>
          <cell r="BP10">
            <v>184</v>
          </cell>
          <cell r="BQ10">
            <v>30</v>
          </cell>
          <cell r="BR10">
            <v>35</v>
          </cell>
          <cell r="BS10">
            <v>15</v>
          </cell>
          <cell r="BT10">
            <v>533</v>
          </cell>
        </row>
        <row r="11">
          <cell r="AO11" t="str">
            <v>Tuesday</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G11">
            <v>0</v>
          </cell>
          <cell r="BH11">
            <v>0</v>
          </cell>
          <cell r="BI11">
            <v>0</v>
          </cell>
          <cell r="BJ11">
            <v>0</v>
          </cell>
          <cell r="BK11">
            <v>0</v>
          </cell>
          <cell r="BL11">
            <v>75</v>
          </cell>
          <cell r="BM11">
            <v>90</v>
          </cell>
          <cell r="BN11">
            <v>0</v>
          </cell>
          <cell r="BO11">
            <v>15</v>
          </cell>
          <cell r="BP11">
            <v>30</v>
          </cell>
          <cell r="BQ11">
            <v>0</v>
          </cell>
          <cell r="BR11">
            <v>0</v>
          </cell>
          <cell r="BS11">
            <v>0</v>
          </cell>
          <cell r="BT11">
            <v>5</v>
          </cell>
        </row>
        <row r="12">
          <cell r="AO12" t="str">
            <v>Wednesday</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G12">
            <v>0</v>
          </cell>
          <cell r="BH12">
            <v>0</v>
          </cell>
          <cell r="BI12">
            <v>0</v>
          </cell>
          <cell r="BJ12">
            <v>0</v>
          </cell>
          <cell r="BK12">
            <v>0</v>
          </cell>
          <cell r="BL12">
            <v>0</v>
          </cell>
          <cell r="BM12">
            <v>0</v>
          </cell>
          <cell r="BN12">
            <v>180</v>
          </cell>
          <cell r="BO12">
            <v>0</v>
          </cell>
          <cell r="BP12">
            <v>0</v>
          </cell>
          <cell r="BQ12">
            <v>0</v>
          </cell>
          <cell r="BR12">
            <v>0</v>
          </cell>
          <cell r="BS12">
            <v>0</v>
          </cell>
          <cell r="BT12">
            <v>240</v>
          </cell>
        </row>
        <row r="13">
          <cell r="AO13" t="str">
            <v>Thursday</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G13">
            <v>0</v>
          </cell>
          <cell r="BH13">
            <v>0</v>
          </cell>
          <cell r="BI13">
            <v>0</v>
          </cell>
          <cell r="BJ13">
            <v>0</v>
          </cell>
          <cell r="BK13">
            <v>0</v>
          </cell>
          <cell r="BL13">
            <v>0</v>
          </cell>
          <cell r="BM13">
            <v>0</v>
          </cell>
          <cell r="BN13">
            <v>210</v>
          </cell>
          <cell r="BO13">
            <v>0</v>
          </cell>
          <cell r="BP13">
            <v>0</v>
          </cell>
          <cell r="BQ13">
            <v>0</v>
          </cell>
          <cell r="BR13">
            <v>0</v>
          </cell>
          <cell r="BS13">
            <v>0</v>
          </cell>
          <cell r="BT13">
            <v>0</v>
          </cell>
        </row>
        <row r="14">
          <cell r="AO14" t="str">
            <v>Friday</v>
          </cell>
          <cell r="AQ14">
            <v>0</v>
          </cell>
          <cell r="AR14">
            <v>0</v>
          </cell>
          <cell r="AS14">
            <v>0</v>
          </cell>
          <cell r="AT14">
            <v>0</v>
          </cell>
          <cell r="AU14">
            <v>0</v>
          </cell>
          <cell r="AV14">
            <v>0</v>
          </cell>
          <cell r="AW14">
            <v>0</v>
          </cell>
          <cell r="AX14">
            <v>0</v>
          </cell>
          <cell r="AY14">
            <v>0</v>
          </cell>
          <cell r="AZ14">
            <v>0</v>
          </cell>
          <cell r="BA14">
            <v>35</v>
          </cell>
          <cell r="BB14">
            <v>0</v>
          </cell>
          <cell r="BC14">
            <v>0</v>
          </cell>
          <cell r="BD14">
            <v>0</v>
          </cell>
          <cell r="BG14">
            <v>0</v>
          </cell>
          <cell r="BH14">
            <v>0</v>
          </cell>
          <cell r="BI14">
            <v>0</v>
          </cell>
          <cell r="BJ14">
            <v>0</v>
          </cell>
          <cell r="BK14">
            <v>0</v>
          </cell>
          <cell r="BL14">
            <v>0</v>
          </cell>
          <cell r="BM14">
            <v>0</v>
          </cell>
          <cell r="BN14">
            <v>160</v>
          </cell>
          <cell r="BO14">
            <v>45</v>
          </cell>
          <cell r="BP14">
            <v>15</v>
          </cell>
          <cell r="BQ14">
            <v>0</v>
          </cell>
          <cell r="BR14">
            <v>0</v>
          </cell>
          <cell r="BS14">
            <v>25</v>
          </cell>
          <cell r="BT14">
            <v>240</v>
          </cell>
        </row>
        <row r="15">
          <cell r="AO15" t="str">
            <v>Saturday</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G15">
            <v>0</v>
          </cell>
          <cell r="BH15">
            <v>0</v>
          </cell>
          <cell r="BI15">
            <v>0</v>
          </cell>
          <cell r="BJ15">
            <v>0</v>
          </cell>
          <cell r="BK15">
            <v>0</v>
          </cell>
          <cell r="BL15">
            <v>0</v>
          </cell>
          <cell r="BM15">
            <v>0</v>
          </cell>
          <cell r="BN15">
            <v>0</v>
          </cell>
          <cell r="BO15">
            <v>165</v>
          </cell>
          <cell r="BP15">
            <v>0</v>
          </cell>
          <cell r="BQ15">
            <v>0</v>
          </cell>
          <cell r="BR15">
            <v>0</v>
          </cell>
          <cell r="BS15">
            <v>0</v>
          </cell>
          <cell r="BT15">
            <v>60</v>
          </cell>
        </row>
        <row r="16">
          <cell r="AP16" t="str">
            <v>SUM</v>
          </cell>
          <cell r="AQ16">
            <v>5</v>
          </cell>
          <cell r="AR16">
            <v>0</v>
          </cell>
          <cell r="AS16">
            <v>3</v>
          </cell>
          <cell r="AT16">
            <v>10</v>
          </cell>
          <cell r="AU16">
            <v>41</v>
          </cell>
          <cell r="AV16">
            <v>72</v>
          </cell>
          <cell r="AW16">
            <v>62</v>
          </cell>
          <cell r="AX16">
            <v>63</v>
          </cell>
          <cell r="AY16">
            <v>106</v>
          </cell>
          <cell r="AZ16">
            <v>219</v>
          </cell>
          <cell r="BA16">
            <v>1833</v>
          </cell>
          <cell r="BB16">
            <v>371</v>
          </cell>
          <cell r="BC16">
            <v>1041</v>
          </cell>
          <cell r="BD16">
            <v>133</v>
          </cell>
          <cell r="BG16">
            <v>54.8</v>
          </cell>
          <cell r="BH16">
            <v>0</v>
          </cell>
          <cell r="BI16">
            <v>25</v>
          </cell>
          <cell r="BJ16">
            <v>4</v>
          </cell>
          <cell r="BK16">
            <v>399</v>
          </cell>
          <cell r="BL16">
            <v>75</v>
          </cell>
          <cell r="BM16">
            <v>445</v>
          </cell>
          <cell r="BN16">
            <v>2256</v>
          </cell>
          <cell r="BO16">
            <v>2018</v>
          </cell>
          <cell r="BP16">
            <v>3709</v>
          </cell>
          <cell r="BQ16">
            <v>190</v>
          </cell>
          <cell r="BR16">
            <v>3950</v>
          </cell>
          <cell r="BS16">
            <v>184</v>
          </cell>
          <cell r="BT16">
            <v>13678</v>
          </cell>
        </row>
        <row r="17">
          <cell r="AP17" t="str">
            <v>AVG</v>
          </cell>
          <cell r="AT17">
            <v>3.3333333333333335</v>
          </cell>
          <cell r="AV17">
            <v>1.7560975609756098</v>
          </cell>
          <cell r="AX17">
            <v>1.0161290322580645</v>
          </cell>
          <cell r="AZ17">
            <v>2.0660377358490565</v>
          </cell>
          <cell r="BC17">
            <v>2.8059299191374665</v>
          </cell>
          <cell r="BK17">
            <v>99.75</v>
          </cell>
          <cell r="BM17">
            <v>5.9333333333333336</v>
          </cell>
        </row>
        <row r="18">
          <cell r="AP18" t="str">
            <v>% Hrs per week off desk tasks</v>
          </cell>
          <cell r="AR18" t="str">
            <v>shelver</v>
          </cell>
          <cell r="AT18" t="str">
            <v>shelver</v>
          </cell>
          <cell r="AV18" t="str">
            <v>shelver</v>
          </cell>
          <cell r="AX18" t="str">
            <v>shelver</v>
          </cell>
          <cell r="AZ18">
            <v>9.1249999999999998E-2</v>
          </cell>
          <cell r="BA18">
            <v>0.76375000000000004</v>
          </cell>
          <cell r="BC18">
            <v>0.43375000000000002</v>
          </cell>
          <cell r="BD18">
            <v>5.541666666666667E-2</v>
          </cell>
          <cell r="BG18">
            <v>2.283333333333333E-2</v>
          </cell>
          <cell r="BI18">
            <v>1.0416666666666666E-2</v>
          </cell>
          <cell r="BK18">
            <v>0.16625000000000001</v>
          </cell>
          <cell r="BM18">
            <v>0.18541666666666667</v>
          </cell>
          <cell r="BN18">
            <v>0.94</v>
          </cell>
          <cell r="BO18">
            <v>0.84083333333333332</v>
          </cell>
          <cell r="BP18">
            <v>1.5454166666666667</v>
          </cell>
          <cell r="BQ18">
            <v>7.9166666666666663E-2</v>
          </cell>
          <cell r="BR18">
            <v>1.6458333333333333</v>
          </cell>
          <cell r="BS18">
            <v>7.6666666666666661E-2</v>
          </cell>
          <cell r="BT18">
            <v>5.6991666666666667</v>
          </cell>
        </row>
        <row r="19">
          <cell r="AO19" t="str">
            <v>TELIS</v>
          </cell>
        </row>
        <row r="20">
          <cell r="AO20" t="str">
            <v>Monday</v>
          </cell>
          <cell r="AQ20">
            <v>0</v>
          </cell>
          <cell r="AR20">
            <v>0</v>
          </cell>
          <cell r="AS20">
            <v>0</v>
          </cell>
          <cell r="AT20">
            <v>0</v>
          </cell>
          <cell r="AU20">
            <v>0</v>
          </cell>
          <cell r="AV20">
            <v>30</v>
          </cell>
          <cell r="AW20">
            <v>0</v>
          </cell>
          <cell r="AX20">
            <v>10</v>
          </cell>
          <cell r="AY20">
            <v>10</v>
          </cell>
          <cell r="AZ20">
            <v>55</v>
          </cell>
          <cell r="BA20">
            <v>3</v>
          </cell>
          <cell r="BB20">
            <v>4</v>
          </cell>
          <cell r="BC20">
            <v>10</v>
          </cell>
          <cell r="BD20">
            <v>9</v>
          </cell>
          <cell r="BG20">
            <v>0</v>
          </cell>
          <cell r="BH20">
            <v>0</v>
          </cell>
          <cell r="BI20">
            <v>0</v>
          </cell>
          <cell r="BJ20">
            <v>0</v>
          </cell>
          <cell r="BK20">
            <v>0</v>
          </cell>
          <cell r="BL20">
            <v>0</v>
          </cell>
          <cell r="BM20">
            <v>0</v>
          </cell>
          <cell r="BN20">
            <v>0</v>
          </cell>
          <cell r="BO20">
            <v>0</v>
          </cell>
          <cell r="BP20">
            <v>335</v>
          </cell>
          <cell r="BQ20">
            <v>170</v>
          </cell>
          <cell r="BR20">
            <v>0</v>
          </cell>
          <cell r="BS20">
            <v>25</v>
          </cell>
          <cell r="BT20">
            <v>1263</v>
          </cell>
        </row>
        <row r="21">
          <cell r="AO21" t="str">
            <v>Monday</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G21">
            <v>0</v>
          </cell>
          <cell r="BH21">
            <v>60</v>
          </cell>
          <cell r="BI21">
            <v>0</v>
          </cell>
          <cell r="BJ21">
            <v>0</v>
          </cell>
          <cell r="BK21">
            <v>0</v>
          </cell>
          <cell r="BL21">
            <v>0</v>
          </cell>
          <cell r="BM21">
            <v>0</v>
          </cell>
          <cell r="BN21">
            <v>0</v>
          </cell>
          <cell r="BO21">
            <v>0</v>
          </cell>
          <cell r="BP21">
            <v>55</v>
          </cell>
          <cell r="BQ21">
            <v>0</v>
          </cell>
          <cell r="BR21">
            <v>0</v>
          </cell>
          <cell r="BS21">
            <v>0</v>
          </cell>
          <cell r="BT21">
            <v>105</v>
          </cell>
        </row>
        <row r="22">
          <cell r="AP22" t="str">
            <v>SUM</v>
          </cell>
          <cell r="AQ22">
            <v>0</v>
          </cell>
          <cell r="AR22">
            <v>0</v>
          </cell>
          <cell r="AS22">
            <v>0</v>
          </cell>
          <cell r="AT22">
            <v>0</v>
          </cell>
          <cell r="AU22">
            <v>0</v>
          </cell>
          <cell r="AV22">
            <v>30</v>
          </cell>
          <cell r="AW22">
            <v>0</v>
          </cell>
          <cell r="AX22">
            <v>10</v>
          </cell>
          <cell r="AY22">
            <v>10</v>
          </cell>
          <cell r="AZ22">
            <v>55</v>
          </cell>
          <cell r="BA22">
            <v>3</v>
          </cell>
          <cell r="BB22">
            <v>4</v>
          </cell>
          <cell r="BC22">
            <v>10</v>
          </cell>
          <cell r="BD22">
            <v>9</v>
          </cell>
          <cell r="BH22">
            <v>60</v>
          </cell>
          <cell r="BI22">
            <v>0</v>
          </cell>
          <cell r="BJ22">
            <v>0</v>
          </cell>
          <cell r="BK22">
            <v>0</v>
          </cell>
          <cell r="BL22">
            <v>0</v>
          </cell>
          <cell r="BM22">
            <v>0</v>
          </cell>
          <cell r="BN22">
            <v>0</v>
          </cell>
          <cell r="BO22">
            <v>0</v>
          </cell>
          <cell r="BP22">
            <v>390</v>
          </cell>
          <cell r="BQ22">
            <v>170</v>
          </cell>
          <cell r="BR22">
            <v>0</v>
          </cell>
          <cell r="BS22">
            <v>25</v>
          </cell>
          <cell r="BT22">
            <v>1368</v>
          </cell>
        </row>
        <row r="23">
          <cell r="AP23" t="str">
            <v>AVG</v>
          </cell>
        </row>
        <row r="24">
          <cell r="AP24" t="str">
            <v>% Hrs per week off desk tasks</v>
          </cell>
          <cell r="AR24" t="str">
            <v>shelver</v>
          </cell>
          <cell r="AT24" t="str">
            <v>shelver</v>
          </cell>
          <cell r="AV24" t="str">
            <v>shelver</v>
          </cell>
          <cell r="AX24" t="str">
            <v>shelver</v>
          </cell>
          <cell r="AZ24">
            <v>2.2916666666666665E-2</v>
          </cell>
          <cell r="BA24">
            <v>1.25E-3</v>
          </cell>
          <cell r="BC24">
            <v>4.1666666666666666E-3</v>
          </cell>
          <cell r="BD24">
            <v>3.7499999999999999E-3</v>
          </cell>
          <cell r="BH24">
            <v>2.5000000000000001E-2</v>
          </cell>
          <cell r="BP24">
            <v>0.16250000000000001</v>
          </cell>
          <cell r="BQ24">
            <v>7.0833333333333331E-2</v>
          </cell>
          <cell r="BS24">
            <v>1.0416666666666666E-2</v>
          </cell>
          <cell r="BT24">
            <v>0.56999999999999995</v>
          </cell>
        </row>
        <row r="25">
          <cell r="AP25" t="str">
            <v>Grand total % Hours per week off desk tasks (CEN/TELIS)</v>
          </cell>
          <cell r="AZ25">
            <v>0.11416666666666667</v>
          </cell>
          <cell r="BA25">
            <v>0.76500000000000001</v>
          </cell>
          <cell r="BC25">
            <v>0.43791666666666668</v>
          </cell>
          <cell r="BD25">
            <v>5.9166666666666673E-2</v>
          </cell>
          <cell r="BG25">
            <v>2.283333333333333E-2</v>
          </cell>
          <cell r="BI25">
            <v>1.0416666666666666E-2</v>
          </cell>
          <cell r="BK25">
            <v>0.16625000000000001</v>
          </cell>
          <cell r="BM25">
            <v>0.18541666666666667</v>
          </cell>
          <cell r="BN25">
            <v>0.94</v>
          </cell>
          <cell r="BO25">
            <v>0.84083333333333332</v>
          </cell>
          <cell r="BP25">
            <v>1.7079166666666667</v>
          </cell>
          <cell r="BQ25">
            <v>0.15</v>
          </cell>
          <cell r="BR25">
            <v>1.6458333333333333</v>
          </cell>
        </row>
      </sheetData>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Log - Open Count"/>
      <sheetName val="Customer Activity Summary Log"/>
      <sheetName val="Summary Log_Observation"/>
      <sheetName val="Patron movement per 30 mins"/>
      <sheetName val="Observation Notes"/>
      <sheetName val="Staff On Desk Summary Log"/>
      <sheetName val="Staff Off Desk Summary Log"/>
      <sheetName val="Shelver Summary Log"/>
      <sheetName val="Volunteer Summary Log"/>
      <sheetName val="Sheet1"/>
    </sheetNames>
    <sheetDataSet>
      <sheetData sheetId="0" refreshError="1"/>
      <sheetData sheetId="1" refreshError="1"/>
      <sheetData sheetId="2" refreshError="1"/>
      <sheetData sheetId="3" refreshError="1"/>
      <sheetData sheetId="4" refreshError="1"/>
      <sheetData sheetId="5">
        <row r="1">
          <cell r="AH1" t="str">
            <v>Hours open per week</v>
          </cell>
          <cell r="AI1" t="str">
            <v>Hrs open per yr</v>
          </cell>
          <cell r="AJ1" t="str">
            <v>Mins open per week</v>
          </cell>
        </row>
        <row r="2">
          <cell r="AH2">
            <v>36</v>
          </cell>
          <cell r="AI2">
            <v>1800</v>
          </cell>
          <cell r="AJ2">
            <v>2160</v>
          </cell>
        </row>
        <row r="4">
          <cell r="AH4" t="str">
            <v>CHS - On Desk Log</v>
          </cell>
          <cell r="AK4" t="str">
            <v>informational / directional</v>
          </cell>
          <cell r="AL4" t="str">
            <v>informational / directional</v>
          </cell>
          <cell r="AM4" t="str">
            <v>reference</v>
          </cell>
          <cell r="AN4" t="str">
            <v>reference</v>
          </cell>
          <cell r="AO4" t="str">
            <v>technology</v>
          </cell>
          <cell r="AP4" t="str">
            <v>technology</v>
          </cell>
          <cell r="AQ4" t="str">
            <v>library card</v>
          </cell>
          <cell r="AR4" t="str">
            <v>library card</v>
          </cell>
          <cell r="AS4" t="str">
            <v>checkin</v>
          </cell>
          <cell r="AT4" t="str">
            <v>checkin</v>
          </cell>
          <cell r="AU4" t="str">
            <v>checkout/ renew at desk</v>
          </cell>
          <cell r="AV4" t="str">
            <v>checkout/ renew at desk</v>
          </cell>
          <cell r="AY4" t="str">
            <v>fine/fee</v>
          </cell>
          <cell r="AZ4" t="str">
            <v>fine/fee</v>
          </cell>
          <cell r="BA4" t="str">
            <v>print management</v>
          </cell>
          <cell r="BB4" t="str">
            <v>check email/spl@</v>
          </cell>
          <cell r="BC4" t="str">
            <v>lend laptop</v>
          </cell>
          <cell r="BD4" t="str">
            <v>lend laptop</v>
          </cell>
          <cell r="BE4" t="str">
            <v>self check</v>
          </cell>
          <cell r="BF4" t="str">
            <v>self check</v>
          </cell>
          <cell r="BG4" t="str">
            <v>weeding</v>
          </cell>
          <cell r="BH4" t="str">
            <v>weeding</v>
          </cell>
          <cell r="BI4" t="str">
            <v>opening procedures and desk set up</v>
          </cell>
          <cell r="BJ4" t="str">
            <v>closing procedures</v>
          </cell>
          <cell r="BK4" t="str">
            <v>other</v>
          </cell>
        </row>
        <row r="5">
          <cell r="AK5" t="str">
            <v># of patrons</v>
          </cell>
          <cell r="AL5" t="str">
            <v>and the avg time</v>
          </cell>
          <cell r="AM5" t="str">
            <v># of patrons</v>
          </cell>
          <cell r="AN5" t="str">
            <v>and the avg time</v>
          </cell>
          <cell r="AO5" t="str">
            <v># of patrons</v>
          </cell>
          <cell r="AP5" t="str">
            <v>and the avg time</v>
          </cell>
          <cell r="AQ5" t="str">
            <v># of patrons</v>
          </cell>
          <cell r="AR5" t="str">
            <v>and the avg time</v>
          </cell>
          <cell r="AS5" t="str">
            <v># of items</v>
          </cell>
          <cell r="AT5" t="str">
            <v>and  actual time</v>
          </cell>
          <cell r="AU5" t="str">
            <v># of patrons</v>
          </cell>
          <cell r="AV5" t="str">
            <v>and the avg time</v>
          </cell>
          <cell r="AY5" t="str">
            <v># of patrons</v>
          </cell>
          <cell r="AZ5" t="str">
            <v>and the avg time</v>
          </cell>
          <cell r="BA5" t="str">
            <v># of interactions</v>
          </cell>
          <cell r="BB5" t="str">
            <v>Actual time spent</v>
          </cell>
          <cell r="BC5" t="str">
            <v># of patrons</v>
          </cell>
          <cell r="BD5" t="str">
            <v>and the avg time</v>
          </cell>
          <cell r="BE5" t="str">
            <v># of patrons</v>
          </cell>
          <cell r="BF5" t="str">
            <v>and the avg time</v>
          </cell>
          <cell r="BG5" t="str">
            <v># of items</v>
          </cell>
          <cell r="BH5" t="str">
            <v>and  actual time</v>
          </cell>
          <cell r="BI5" t="str">
            <v>Avg time (in mins)</v>
          </cell>
          <cell r="BJ5" t="str">
            <v>Avg time (in mins)</v>
          </cell>
          <cell r="BK5" t="str">
            <v>Avg time (in mins)</v>
          </cell>
        </row>
        <row r="6">
          <cell r="AH6" t="str">
            <v>DAY</v>
          </cell>
          <cell r="AI6" t="str">
            <v>DATE</v>
          </cell>
        </row>
        <row r="7">
          <cell r="AH7" t="str">
            <v>Tuesday</v>
          </cell>
          <cell r="AK7">
            <v>33</v>
          </cell>
          <cell r="AL7">
            <v>12</v>
          </cell>
          <cell r="AM7">
            <v>10</v>
          </cell>
          <cell r="AN7">
            <v>26</v>
          </cell>
          <cell r="AO7">
            <v>16</v>
          </cell>
          <cell r="AP7">
            <v>30</v>
          </cell>
          <cell r="AQ7">
            <v>14</v>
          </cell>
          <cell r="AR7">
            <v>24</v>
          </cell>
          <cell r="AS7">
            <v>157</v>
          </cell>
          <cell r="AT7">
            <v>49</v>
          </cell>
          <cell r="AU7">
            <v>58</v>
          </cell>
          <cell r="AV7">
            <v>41</v>
          </cell>
          <cell r="AY7">
            <v>8</v>
          </cell>
          <cell r="AZ7">
            <v>17</v>
          </cell>
          <cell r="BA7">
            <v>6</v>
          </cell>
          <cell r="BB7">
            <v>13</v>
          </cell>
          <cell r="BC7">
            <v>7</v>
          </cell>
          <cell r="BD7">
            <v>13</v>
          </cell>
          <cell r="BE7">
            <v>26</v>
          </cell>
          <cell r="BF7">
            <v>23</v>
          </cell>
          <cell r="BG7">
            <v>2</v>
          </cell>
          <cell r="BH7">
            <v>15</v>
          </cell>
          <cell r="BI7">
            <v>10</v>
          </cell>
          <cell r="BJ7">
            <v>0</v>
          </cell>
          <cell r="BK7">
            <v>150</v>
          </cell>
        </row>
        <row r="8">
          <cell r="AH8" t="str">
            <v>Wednesday</v>
          </cell>
          <cell r="AK8">
            <v>8</v>
          </cell>
          <cell r="AL8">
            <v>4</v>
          </cell>
          <cell r="AM8">
            <v>5</v>
          </cell>
          <cell r="AN8">
            <v>2</v>
          </cell>
          <cell r="AO8">
            <v>17</v>
          </cell>
          <cell r="AP8">
            <v>24</v>
          </cell>
          <cell r="AQ8">
            <v>12</v>
          </cell>
          <cell r="AR8">
            <v>18</v>
          </cell>
          <cell r="AS8">
            <v>30</v>
          </cell>
          <cell r="AT8">
            <v>6</v>
          </cell>
          <cell r="AU8">
            <v>31</v>
          </cell>
          <cell r="AV8">
            <v>29</v>
          </cell>
          <cell r="AY8">
            <v>13</v>
          </cell>
          <cell r="AZ8">
            <v>26</v>
          </cell>
          <cell r="BA8">
            <v>1</v>
          </cell>
          <cell r="BB8">
            <v>38</v>
          </cell>
          <cell r="BC8">
            <v>9</v>
          </cell>
          <cell r="BD8">
            <v>13</v>
          </cell>
          <cell r="BE8">
            <v>3</v>
          </cell>
          <cell r="BF8">
            <v>4</v>
          </cell>
          <cell r="BG8">
            <v>3</v>
          </cell>
          <cell r="BH8">
            <v>0</v>
          </cell>
          <cell r="BI8">
            <v>10</v>
          </cell>
          <cell r="BJ8">
            <v>10</v>
          </cell>
          <cell r="BK8">
            <v>200</v>
          </cell>
        </row>
        <row r="9">
          <cell r="AH9" t="str">
            <v>Thursday</v>
          </cell>
          <cell r="AK9">
            <v>35</v>
          </cell>
          <cell r="AL9">
            <v>17</v>
          </cell>
          <cell r="AM9">
            <v>18</v>
          </cell>
          <cell r="AN9">
            <v>41</v>
          </cell>
          <cell r="AO9">
            <v>29</v>
          </cell>
          <cell r="AP9">
            <v>65</v>
          </cell>
          <cell r="AQ9">
            <v>15</v>
          </cell>
          <cell r="AR9">
            <v>22</v>
          </cell>
          <cell r="AS9">
            <v>23</v>
          </cell>
          <cell r="AT9">
            <v>5</v>
          </cell>
          <cell r="AU9">
            <v>49</v>
          </cell>
          <cell r="AV9">
            <v>20</v>
          </cell>
          <cell r="AY9">
            <v>6</v>
          </cell>
          <cell r="AZ9">
            <v>7</v>
          </cell>
          <cell r="BA9">
            <v>5</v>
          </cell>
          <cell r="BB9">
            <v>4</v>
          </cell>
          <cell r="BC9">
            <v>6</v>
          </cell>
          <cell r="BD9">
            <v>9</v>
          </cell>
          <cell r="BE9">
            <v>6</v>
          </cell>
          <cell r="BF9">
            <v>4</v>
          </cell>
          <cell r="BG9">
            <v>3</v>
          </cell>
          <cell r="BH9">
            <v>1</v>
          </cell>
          <cell r="BI9">
            <v>30</v>
          </cell>
          <cell r="BJ9">
            <v>3</v>
          </cell>
          <cell r="BK9">
            <v>31</v>
          </cell>
        </row>
        <row r="10">
          <cell r="AH10" t="str">
            <v>Friday</v>
          </cell>
          <cell r="AK10">
            <v>16</v>
          </cell>
          <cell r="AL10">
            <v>8</v>
          </cell>
          <cell r="AM10">
            <v>35</v>
          </cell>
          <cell r="AN10">
            <v>52</v>
          </cell>
          <cell r="AO10">
            <v>11</v>
          </cell>
          <cell r="AP10">
            <v>28</v>
          </cell>
          <cell r="AQ10">
            <v>6</v>
          </cell>
          <cell r="AR10">
            <v>11</v>
          </cell>
          <cell r="AS10">
            <v>26</v>
          </cell>
          <cell r="AT10">
            <v>4</v>
          </cell>
          <cell r="AU10">
            <v>15</v>
          </cell>
          <cell r="AV10">
            <v>9</v>
          </cell>
          <cell r="AY10">
            <v>7</v>
          </cell>
          <cell r="AZ10">
            <v>7</v>
          </cell>
          <cell r="BA10">
            <v>5</v>
          </cell>
          <cell r="BB10">
            <v>15</v>
          </cell>
          <cell r="BC10">
            <v>6</v>
          </cell>
          <cell r="BD10">
            <v>12</v>
          </cell>
          <cell r="BE10">
            <v>4</v>
          </cell>
          <cell r="BF10">
            <v>3</v>
          </cell>
          <cell r="BG10">
            <v>0</v>
          </cell>
          <cell r="BH10">
            <v>0</v>
          </cell>
          <cell r="BI10">
            <v>0</v>
          </cell>
          <cell r="BJ10">
            <v>0</v>
          </cell>
          <cell r="BK10">
            <v>136</v>
          </cell>
        </row>
        <row r="11">
          <cell r="AH11" t="str">
            <v>Saturday</v>
          </cell>
          <cell r="AK11">
            <v>17</v>
          </cell>
          <cell r="AL11">
            <v>17</v>
          </cell>
          <cell r="AM11">
            <v>7</v>
          </cell>
          <cell r="AN11">
            <v>29</v>
          </cell>
          <cell r="AO11">
            <v>6</v>
          </cell>
          <cell r="AP11">
            <v>24</v>
          </cell>
          <cell r="AQ11">
            <v>12</v>
          </cell>
          <cell r="AR11">
            <v>39</v>
          </cell>
          <cell r="AS11">
            <v>41</v>
          </cell>
          <cell r="AT11">
            <v>29</v>
          </cell>
          <cell r="AU11">
            <v>51</v>
          </cell>
          <cell r="AV11">
            <v>55</v>
          </cell>
          <cell r="AY11">
            <v>7</v>
          </cell>
          <cell r="AZ11">
            <v>12.5</v>
          </cell>
          <cell r="BA11">
            <v>4</v>
          </cell>
          <cell r="BB11">
            <v>35</v>
          </cell>
          <cell r="BC11">
            <v>10</v>
          </cell>
          <cell r="BD11">
            <v>22</v>
          </cell>
          <cell r="BE11">
            <v>3</v>
          </cell>
          <cell r="BF11">
            <v>5</v>
          </cell>
          <cell r="BG11">
            <v>0</v>
          </cell>
          <cell r="BH11">
            <v>0</v>
          </cell>
          <cell r="BI11">
            <v>0</v>
          </cell>
          <cell r="BJ11">
            <v>0</v>
          </cell>
          <cell r="BK11">
            <v>29</v>
          </cell>
        </row>
        <row r="12">
          <cell r="AH12" t="str">
            <v>Thursday</v>
          </cell>
          <cell r="AK12">
            <v>8</v>
          </cell>
          <cell r="AL12">
            <v>4</v>
          </cell>
          <cell r="AM12">
            <v>1</v>
          </cell>
          <cell r="AN12">
            <v>20</v>
          </cell>
          <cell r="AO12">
            <v>1</v>
          </cell>
          <cell r="AP12">
            <v>5</v>
          </cell>
          <cell r="AQ12">
            <v>3</v>
          </cell>
          <cell r="AR12">
            <v>3</v>
          </cell>
          <cell r="AS12">
            <v>3</v>
          </cell>
          <cell r="AT12">
            <v>2</v>
          </cell>
          <cell r="AU12">
            <v>5</v>
          </cell>
          <cell r="AV12">
            <v>5</v>
          </cell>
          <cell r="AY12">
            <v>0</v>
          </cell>
          <cell r="AZ12">
            <v>0</v>
          </cell>
          <cell r="BA12">
            <v>0</v>
          </cell>
          <cell r="BB12">
            <v>0</v>
          </cell>
          <cell r="BC12">
            <v>1</v>
          </cell>
          <cell r="BD12">
            <v>1</v>
          </cell>
          <cell r="BE12">
            <v>0</v>
          </cell>
          <cell r="BF12">
            <v>0</v>
          </cell>
          <cell r="BG12">
            <v>0</v>
          </cell>
          <cell r="BH12">
            <v>0</v>
          </cell>
          <cell r="BI12">
            <v>0</v>
          </cell>
          <cell r="BJ12">
            <v>0</v>
          </cell>
          <cell r="BK12">
            <v>8</v>
          </cell>
        </row>
        <row r="13">
          <cell r="AH13" t="str">
            <v>Saturday</v>
          </cell>
          <cell r="AK13">
            <v>9</v>
          </cell>
          <cell r="AL13">
            <v>10</v>
          </cell>
          <cell r="AM13">
            <v>2</v>
          </cell>
          <cell r="AN13">
            <v>25</v>
          </cell>
          <cell r="AO13">
            <v>9</v>
          </cell>
          <cell r="AP13">
            <v>23</v>
          </cell>
          <cell r="AQ13">
            <v>3</v>
          </cell>
          <cell r="AR13">
            <v>3</v>
          </cell>
          <cell r="AS13">
            <v>11</v>
          </cell>
          <cell r="AT13">
            <v>10</v>
          </cell>
          <cell r="AU13">
            <v>31</v>
          </cell>
          <cell r="AV13">
            <v>23</v>
          </cell>
          <cell r="AY13">
            <v>4</v>
          </cell>
          <cell r="AZ13">
            <v>19</v>
          </cell>
          <cell r="BA13">
            <v>2</v>
          </cell>
          <cell r="BB13">
            <v>2</v>
          </cell>
          <cell r="BC13">
            <v>3</v>
          </cell>
          <cell r="BD13">
            <v>0</v>
          </cell>
          <cell r="BE13">
            <v>1</v>
          </cell>
          <cell r="BF13">
            <v>5</v>
          </cell>
          <cell r="BG13">
            <v>0</v>
          </cell>
          <cell r="BH13">
            <v>3</v>
          </cell>
          <cell r="BI13">
            <v>0</v>
          </cell>
          <cell r="BJ13">
            <v>10</v>
          </cell>
          <cell r="BK13">
            <v>50</v>
          </cell>
        </row>
        <row r="14">
          <cell r="AH14" t="str">
            <v>Tuesday</v>
          </cell>
          <cell r="AK14">
            <v>1</v>
          </cell>
          <cell r="AL14">
            <v>2</v>
          </cell>
          <cell r="AM14">
            <v>0</v>
          </cell>
          <cell r="AN14">
            <v>0</v>
          </cell>
          <cell r="AO14">
            <v>1</v>
          </cell>
          <cell r="AP14">
            <v>10</v>
          </cell>
          <cell r="AQ14">
            <v>1</v>
          </cell>
          <cell r="AR14">
            <v>2</v>
          </cell>
          <cell r="AS14">
            <v>0</v>
          </cell>
          <cell r="AT14">
            <v>0</v>
          </cell>
          <cell r="AU14">
            <v>0</v>
          </cell>
          <cell r="AV14">
            <v>0</v>
          </cell>
          <cell r="AY14">
            <v>0</v>
          </cell>
          <cell r="AZ14">
            <v>0</v>
          </cell>
          <cell r="BA14">
            <v>0</v>
          </cell>
          <cell r="BB14">
            <v>0</v>
          </cell>
          <cell r="BC14">
            <v>1</v>
          </cell>
          <cell r="BD14">
            <v>2</v>
          </cell>
          <cell r="BE14">
            <v>0</v>
          </cell>
          <cell r="BF14">
            <v>0</v>
          </cell>
          <cell r="BG14">
            <v>0</v>
          </cell>
          <cell r="BH14">
            <v>15</v>
          </cell>
          <cell r="BI14">
            <v>0</v>
          </cell>
          <cell r="BJ14">
            <v>0</v>
          </cell>
          <cell r="BK14">
            <v>25</v>
          </cell>
        </row>
        <row r="15">
          <cell r="AI15" t="str">
            <v>SUM</v>
          </cell>
          <cell r="AK15">
            <v>127</v>
          </cell>
          <cell r="AL15">
            <v>74</v>
          </cell>
          <cell r="AM15">
            <v>78</v>
          </cell>
          <cell r="AN15">
            <v>195</v>
          </cell>
          <cell r="AO15">
            <v>90</v>
          </cell>
          <cell r="AP15">
            <v>209</v>
          </cell>
          <cell r="AQ15">
            <v>66</v>
          </cell>
          <cell r="AR15">
            <v>122</v>
          </cell>
          <cell r="AS15">
            <v>291</v>
          </cell>
          <cell r="AT15">
            <v>105</v>
          </cell>
          <cell r="AU15">
            <v>240</v>
          </cell>
          <cell r="AV15">
            <v>182</v>
          </cell>
          <cell r="AY15">
            <v>45</v>
          </cell>
          <cell r="AZ15">
            <v>88.5</v>
          </cell>
          <cell r="BA15">
            <v>23</v>
          </cell>
          <cell r="BB15">
            <v>107</v>
          </cell>
          <cell r="BC15">
            <v>43</v>
          </cell>
          <cell r="BD15">
            <v>72</v>
          </cell>
          <cell r="BE15">
            <v>43</v>
          </cell>
          <cell r="BF15">
            <v>44</v>
          </cell>
          <cell r="BG15">
            <v>8</v>
          </cell>
          <cell r="BH15">
            <v>34</v>
          </cell>
          <cell r="BI15">
            <v>50</v>
          </cell>
          <cell r="BJ15">
            <v>23</v>
          </cell>
          <cell r="BK15">
            <v>629</v>
          </cell>
        </row>
        <row r="16">
          <cell r="AI16" t="str">
            <v>Avg</v>
          </cell>
          <cell r="AL16">
            <v>0.58267716535433067</v>
          </cell>
          <cell r="AN16">
            <v>2.5</v>
          </cell>
          <cell r="AP16">
            <v>2.3222222222222224</v>
          </cell>
          <cell r="AR16">
            <v>1.8484848484848484</v>
          </cell>
          <cell r="AT16">
            <v>0.36082474226804123</v>
          </cell>
          <cell r="AV16">
            <v>0.7583333333333333</v>
          </cell>
          <cell r="AZ16">
            <v>1.9666666666666666</v>
          </cell>
          <cell r="BB16">
            <v>4.6521739130434785</v>
          </cell>
          <cell r="BD16">
            <v>1.6744186046511629</v>
          </cell>
          <cell r="BF16">
            <v>1.0232558139534884</v>
          </cell>
          <cell r="BH16">
            <v>4.25</v>
          </cell>
          <cell r="BI16">
            <v>5.5555555555555554</v>
          </cell>
          <cell r="BJ16">
            <v>2.5555555555555554</v>
          </cell>
        </row>
        <row r="19">
          <cell r="AI19" t="str">
            <v>% mins of all on-desk tasks per week</v>
          </cell>
          <cell r="AL19">
            <v>3.425925925925926E-2</v>
          </cell>
          <cell r="AN19">
            <v>9.0277777777777776E-2</v>
          </cell>
          <cell r="AP19">
            <v>9.6759259259259253E-2</v>
          </cell>
          <cell r="AR19">
            <v>5.648148148148148E-2</v>
          </cell>
          <cell r="AT19">
            <v>4.8611111111111112E-2</v>
          </cell>
          <cell r="AV19">
            <v>8.4259259259259256E-2</v>
          </cell>
          <cell r="AZ19">
            <v>4.0972222222222222E-2</v>
          </cell>
          <cell r="BA19">
            <v>1.0648148148148148E-2</v>
          </cell>
          <cell r="BB19">
            <v>4.9537037037037039E-2</v>
          </cell>
          <cell r="BD19">
            <v>3.3333333333333333E-2</v>
          </cell>
          <cell r="BF19">
            <v>2.0370370370370372E-2</v>
          </cell>
          <cell r="BH19">
            <v>1.5740740740740739E-2</v>
          </cell>
          <cell r="BI19">
            <v>2.3148148148148147E-2</v>
          </cell>
          <cell r="BJ19">
            <v>1.0648148148148148E-2</v>
          </cell>
          <cell r="BK19">
            <v>0.29120370370370369</v>
          </cell>
        </row>
      </sheetData>
      <sheetData sheetId="6">
        <row r="1">
          <cell r="AP1" t="str">
            <v>Hrs per week staff work (Max)</v>
          </cell>
          <cell r="AQ1" t="str">
            <v>Mins per week staff Max</v>
          </cell>
          <cell r="AR1" t="str">
            <v>Hrs per year staff work (max)</v>
          </cell>
        </row>
        <row r="2">
          <cell r="AP2">
            <v>40</v>
          </cell>
          <cell r="AQ2">
            <v>2400</v>
          </cell>
          <cell r="AR2">
            <v>2080</v>
          </cell>
        </row>
        <row r="3">
          <cell r="AP3" t="str">
            <v>CHS- Off Desk Log</v>
          </cell>
          <cell r="AR3" t="str">
            <v>Bookdrop</v>
          </cell>
          <cell r="AT3" t="str">
            <v>Delivery</v>
          </cell>
          <cell r="AV3" t="str">
            <v xml:space="preserve">Checkin </v>
          </cell>
          <cell r="AX3" t="str">
            <v>Shelving</v>
          </cell>
          <cell r="AZ3" t="str">
            <v>Circ Issues: missing and damaged items, etc.</v>
          </cell>
          <cell r="BB3" t="str">
            <v>Collection Management (describe activity)</v>
          </cell>
          <cell r="BC3" t="str">
            <v>Picklist, ILL, LinkPLUS</v>
          </cell>
          <cell r="BE3" t="str">
            <v>Magazines (describe activity)</v>
          </cell>
          <cell r="BH3" t="str">
            <v>Meeting Room Bookings: new requests, review, confirm, etc.</v>
          </cell>
          <cell r="BI3" t="str">
            <v>Outreach: School, Rotary, etc. (keep detailed calendar and attach to off desk log)</v>
          </cell>
          <cell r="BJ3" t="str">
            <v>Community Information: posting new, restocking bookmarks, program brochures, notices</v>
          </cell>
          <cell r="BK3" t="str">
            <v>By appointment with patron; 1 on 1; small group training</v>
          </cell>
          <cell r="BN3" t="str">
            <v>Programs (set up, delivery and tear down) Attach evanced calendar)</v>
          </cell>
          <cell r="BQ3" t="str">
            <v>Programs (planning)</v>
          </cell>
          <cell r="BS3" t="str">
            <v xml:space="preserve">Special assignments or projects </v>
          </cell>
          <cell r="BU3" t="str">
            <v>Check email/spl@</v>
          </cell>
          <cell r="BV3" t="str">
            <v>Cash Count</v>
          </cell>
          <cell r="BW3" t="str">
            <v>Staff Meetings</v>
          </cell>
          <cell r="BY3" t="str">
            <v>Closing Procedures</v>
          </cell>
          <cell r="BZ3" t="str">
            <v>Other (describe)</v>
          </cell>
        </row>
        <row r="5">
          <cell r="AP5" t="str">
            <v>Tuesday</v>
          </cell>
          <cell r="AR5">
            <v>0</v>
          </cell>
          <cell r="AS5">
            <v>0</v>
          </cell>
          <cell r="AT5">
            <v>0</v>
          </cell>
          <cell r="AU5">
            <v>0</v>
          </cell>
          <cell r="AV5">
            <v>10</v>
          </cell>
          <cell r="AW5">
            <v>100</v>
          </cell>
          <cell r="AX5">
            <v>0</v>
          </cell>
          <cell r="AY5">
            <v>0</v>
          </cell>
          <cell r="AZ5">
            <v>0</v>
          </cell>
          <cell r="BA5">
            <v>15</v>
          </cell>
          <cell r="BB5">
            <v>0</v>
          </cell>
          <cell r="BC5">
            <v>0</v>
          </cell>
          <cell r="BD5">
            <v>0</v>
          </cell>
          <cell r="BE5">
            <v>0</v>
          </cell>
          <cell r="BH5">
            <v>0</v>
          </cell>
          <cell r="BI5">
            <v>0</v>
          </cell>
          <cell r="BJ5">
            <v>20</v>
          </cell>
          <cell r="BL5">
            <v>1</v>
          </cell>
          <cell r="BM5">
            <v>15</v>
          </cell>
          <cell r="BO5">
            <v>96</v>
          </cell>
          <cell r="BP5">
            <v>480</v>
          </cell>
          <cell r="BR5">
            <v>105</v>
          </cell>
          <cell r="BT5">
            <v>10</v>
          </cell>
          <cell r="BU5">
            <v>81</v>
          </cell>
          <cell r="BV5">
            <v>15</v>
          </cell>
          <cell r="BW5">
            <v>0</v>
          </cell>
          <cell r="BX5">
            <v>135</v>
          </cell>
          <cell r="BY5">
            <v>31</v>
          </cell>
          <cell r="BZ5">
            <v>215</v>
          </cell>
        </row>
        <row r="6">
          <cell r="AP6" t="str">
            <v>Wednesday</v>
          </cell>
          <cell r="AR6">
            <v>0</v>
          </cell>
          <cell r="AS6">
            <v>0</v>
          </cell>
          <cell r="AT6">
            <v>0</v>
          </cell>
          <cell r="AU6">
            <v>0</v>
          </cell>
          <cell r="AV6">
            <v>0</v>
          </cell>
          <cell r="AW6">
            <v>0</v>
          </cell>
          <cell r="AX6">
            <v>0</v>
          </cell>
          <cell r="AY6">
            <v>0</v>
          </cell>
          <cell r="AZ6">
            <v>5</v>
          </cell>
          <cell r="BA6">
            <v>30</v>
          </cell>
          <cell r="BB6">
            <v>0</v>
          </cell>
          <cell r="BC6">
            <v>0</v>
          </cell>
          <cell r="BD6">
            <v>0</v>
          </cell>
          <cell r="BE6">
            <v>0</v>
          </cell>
          <cell r="BH6">
            <v>20</v>
          </cell>
          <cell r="BI6">
            <v>0</v>
          </cell>
          <cell r="BJ6">
            <v>40</v>
          </cell>
          <cell r="BL6">
            <v>0</v>
          </cell>
          <cell r="BM6">
            <v>0</v>
          </cell>
          <cell r="BO6">
            <v>0</v>
          </cell>
          <cell r="BP6">
            <v>75</v>
          </cell>
          <cell r="BR6">
            <v>0</v>
          </cell>
          <cell r="BT6">
            <v>68</v>
          </cell>
          <cell r="BU6">
            <v>43</v>
          </cell>
          <cell r="BV6">
            <v>30</v>
          </cell>
          <cell r="BW6">
            <v>0</v>
          </cell>
          <cell r="BX6">
            <v>145</v>
          </cell>
          <cell r="BY6">
            <v>0</v>
          </cell>
          <cell r="BZ6">
            <v>211</v>
          </cell>
        </row>
        <row r="7">
          <cell r="AP7" t="str">
            <v>Thursday</v>
          </cell>
          <cell r="AR7">
            <v>0</v>
          </cell>
          <cell r="AS7">
            <v>0</v>
          </cell>
          <cell r="AT7">
            <v>0</v>
          </cell>
          <cell r="AU7">
            <v>0</v>
          </cell>
          <cell r="AV7">
            <v>43</v>
          </cell>
          <cell r="AW7">
            <v>8</v>
          </cell>
          <cell r="AX7">
            <v>0</v>
          </cell>
          <cell r="AY7">
            <v>0</v>
          </cell>
          <cell r="AZ7">
            <v>1</v>
          </cell>
          <cell r="BA7">
            <v>3</v>
          </cell>
          <cell r="BB7">
            <v>0</v>
          </cell>
          <cell r="BC7">
            <v>148</v>
          </cell>
          <cell r="BD7">
            <v>1</v>
          </cell>
          <cell r="BE7">
            <v>0</v>
          </cell>
          <cell r="BH7">
            <v>3</v>
          </cell>
          <cell r="BI7">
            <v>0</v>
          </cell>
          <cell r="BJ7">
            <v>10</v>
          </cell>
          <cell r="BL7">
            <v>0</v>
          </cell>
          <cell r="BM7">
            <v>0</v>
          </cell>
          <cell r="BO7">
            <v>0</v>
          </cell>
          <cell r="BP7">
            <v>20</v>
          </cell>
          <cell r="BR7">
            <v>100</v>
          </cell>
          <cell r="BT7">
            <v>10</v>
          </cell>
          <cell r="BU7">
            <v>99</v>
          </cell>
          <cell r="BV7">
            <v>15</v>
          </cell>
          <cell r="BW7">
            <v>0</v>
          </cell>
          <cell r="BX7">
            <v>0</v>
          </cell>
          <cell r="BY7">
            <v>35</v>
          </cell>
          <cell r="BZ7">
            <v>201</v>
          </cell>
        </row>
        <row r="8">
          <cell r="AP8" t="str">
            <v>Friday</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H8">
            <v>0</v>
          </cell>
          <cell r="BI8">
            <v>0</v>
          </cell>
          <cell r="BJ8">
            <v>0</v>
          </cell>
          <cell r="BL8">
            <v>0</v>
          </cell>
          <cell r="BM8">
            <v>0</v>
          </cell>
          <cell r="BO8">
            <v>0</v>
          </cell>
          <cell r="BP8">
            <v>0</v>
          </cell>
          <cell r="BR8">
            <v>72</v>
          </cell>
          <cell r="BT8">
            <v>163</v>
          </cell>
          <cell r="BU8">
            <v>47</v>
          </cell>
          <cell r="BV8">
            <v>0</v>
          </cell>
          <cell r="BW8">
            <v>0</v>
          </cell>
          <cell r="BX8">
            <v>78</v>
          </cell>
          <cell r="BY8">
            <v>0</v>
          </cell>
          <cell r="BZ8">
            <v>120</v>
          </cell>
        </row>
        <row r="9">
          <cell r="AP9" t="str">
            <v>Saturday</v>
          </cell>
          <cell r="AR9">
            <v>23</v>
          </cell>
          <cell r="AS9">
            <v>1</v>
          </cell>
          <cell r="AT9">
            <v>80</v>
          </cell>
          <cell r="AU9">
            <v>5</v>
          </cell>
          <cell r="AV9">
            <v>128</v>
          </cell>
          <cell r="AW9">
            <v>0</v>
          </cell>
          <cell r="AX9">
            <v>0</v>
          </cell>
          <cell r="AY9">
            <v>0</v>
          </cell>
          <cell r="AZ9">
            <v>0</v>
          </cell>
          <cell r="BA9">
            <v>0</v>
          </cell>
          <cell r="BB9">
            <v>0</v>
          </cell>
          <cell r="BC9">
            <v>0</v>
          </cell>
          <cell r="BD9">
            <v>0</v>
          </cell>
          <cell r="BE9">
            <v>0</v>
          </cell>
          <cell r="BH9">
            <v>0</v>
          </cell>
          <cell r="BI9">
            <v>0</v>
          </cell>
          <cell r="BJ9">
            <v>70</v>
          </cell>
          <cell r="BL9">
            <v>0</v>
          </cell>
          <cell r="BM9">
            <v>0</v>
          </cell>
          <cell r="BO9">
            <v>0</v>
          </cell>
          <cell r="BP9">
            <v>0</v>
          </cell>
          <cell r="BR9">
            <v>15</v>
          </cell>
          <cell r="BT9">
            <v>5</v>
          </cell>
          <cell r="BU9">
            <v>13</v>
          </cell>
          <cell r="BV9">
            <v>30</v>
          </cell>
          <cell r="BW9">
            <v>0</v>
          </cell>
          <cell r="BX9">
            <v>46</v>
          </cell>
          <cell r="BY9">
            <v>0</v>
          </cell>
          <cell r="BZ9">
            <v>142</v>
          </cell>
        </row>
        <row r="10">
          <cell r="AP10" t="str">
            <v>Thursday</v>
          </cell>
          <cell r="AR10">
            <v>0</v>
          </cell>
          <cell r="AS10">
            <v>0</v>
          </cell>
          <cell r="AT10">
            <v>0</v>
          </cell>
          <cell r="AU10">
            <v>0</v>
          </cell>
          <cell r="AV10">
            <v>0</v>
          </cell>
          <cell r="AW10">
            <v>0</v>
          </cell>
          <cell r="AX10">
            <v>0</v>
          </cell>
          <cell r="AY10">
            <v>0</v>
          </cell>
          <cell r="AZ10">
            <v>5</v>
          </cell>
          <cell r="BA10">
            <v>7</v>
          </cell>
          <cell r="BB10">
            <v>65</v>
          </cell>
          <cell r="BC10">
            <v>0</v>
          </cell>
          <cell r="BD10">
            <v>0</v>
          </cell>
          <cell r="BE10">
            <v>0</v>
          </cell>
          <cell r="BH10">
            <v>0</v>
          </cell>
          <cell r="BI10">
            <v>0</v>
          </cell>
          <cell r="BJ10">
            <v>20</v>
          </cell>
          <cell r="BL10">
            <v>0</v>
          </cell>
          <cell r="BM10">
            <v>0</v>
          </cell>
          <cell r="BO10">
            <v>14</v>
          </cell>
          <cell r="BP10">
            <v>86</v>
          </cell>
          <cell r="BR10">
            <v>128</v>
          </cell>
          <cell r="BT10">
            <v>7</v>
          </cell>
          <cell r="BU10">
            <v>37</v>
          </cell>
          <cell r="BV10">
            <v>0</v>
          </cell>
          <cell r="BW10">
            <v>0</v>
          </cell>
          <cell r="BX10">
            <v>10</v>
          </cell>
          <cell r="BY10">
            <v>0</v>
          </cell>
          <cell r="BZ10">
            <v>37</v>
          </cell>
        </row>
        <row r="11">
          <cell r="AP11" t="str">
            <v>Friday</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H11">
            <v>0</v>
          </cell>
          <cell r="BI11">
            <v>0</v>
          </cell>
          <cell r="BJ11">
            <v>0</v>
          </cell>
          <cell r="BL11">
            <v>0</v>
          </cell>
          <cell r="BM11">
            <v>0</v>
          </cell>
          <cell r="BO11">
            <v>0</v>
          </cell>
          <cell r="BP11">
            <v>0</v>
          </cell>
          <cell r="BR11">
            <v>72</v>
          </cell>
          <cell r="BT11">
            <v>163</v>
          </cell>
          <cell r="BU11">
            <v>47</v>
          </cell>
          <cell r="BV11">
            <v>0</v>
          </cell>
          <cell r="BW11">
            <v>0</v>
          </cell>
          <cell r="BX11">
            <v>78</v>
          </cell>
          <cell r="BY11">
            <v>0</v>
          </cell>
          <cell r="BZ11">
            <v>120</v>
          </cell>
        </row>
        <row r="12">
          <cell r="AP12" t="str">
            <v>Saturday</v>
          </cell>
          <cell r="AR12">
            <v>0</v>
          </cell>
          <cell r="AS12">
            <v>0</v>
          </cell>
          <cell r="AT12">
            <v>0</v>
          </cell>
          <cell r="AU12">
            <v>0</v>
          </cell>
          <cell r="AV12">
            <v>0</v>
          </cell>
          <cell r="AW12">
            <v>0</v>
          </cell>
          <cell r="AX12">
            <v>0</v>
          </cell>
          <cell r="AY12">
            <v>0</v>
          </cell>
          <cell r="AZ12">
            <v>3</v>
          </cell>
          <cell r="BA12">
            <v>30</v>
          </cell>
          <cell r="BB12">
            <v>17</v>
          </cell>
          <cell r="BC12">
            <v>0</v>
          </cell>
          <cell r="BD12">
            <v>0</v>
          </cell>
          <cell r="BE12">
            <v>0</v>
          </cell>
          <cell r="BH12">
            <v>0</v>
          </cell>
          <cell r="BI12">
            <v>0</v>
          </cell>
          <cell r="BJ12">
            <v>0</v>
          </cell>
          <cell r="BL12">
            <v>0</v>
          </cell>
          <cell r="BM12">
            <v>0</v>
          </cell>
          <cell r="BO12">
            <v>0</v>
          </cell>
          <cell r="BP12">
            <v>0</v>
          </cell>
          <cell r="BR12">
            <v>45</v>
          </cell>
          <cell r="BT12">
            <v>33</v>
          </cell>
          <cell r="BU12">
            <v>59</v>
          </cell>
          <cell r="BV12">
            <v>30</v>
          </cell>
          <cell r="BW12">
            <v>0</v>
          </cell>
          <cell r="BX12">
            <v>43</v>
          </cell>
          <cell r="BY12">
            <v>0</v>
          </cell>
          <cell r="BZ12">
            <v>433</v>
          </cell>
        </row>
        <row r="13">
          <cell r="AP13" t="str">
            <v>Tuesday</v>
          </cell>
          <cell r="AR13">
            <v>0</v>
          </cell>
          <cell r="AS13">
            <v>0</v>
          </cell>
          <cell r="AT13">
            <v>0</v>
          </cell>
          <cell r="AU13">
            <v>0</v>
          </cell>
          <cell r="AV13">
            <v>0</v>
          </cell>
          <cell r="AW13">
            <v>0</v>
          </cell>
          <cell r="AX13">
            <v>0</v>
          </cell>
          <cell r="AY13">
            <v>0</v>
          </cell>
          <cell r="AZ13">
            <v>0</v>
          </cell>
          <cell r="BA13">
            <v>0</v>
          </cell>
          <cell r="BB13">
            <v>100</v>
          </cell>
          <cell r="BC13">
            <v>0</v>
          </cell>
          <cell r="BD13">
            <v>0</v>
          </cell>
          <cell r="BE13">
            <v>0</v>
          </cell>
          <cell r="BH13">
            <v>0</v>
          </cell>
          <cell r="BI13">
            <v>0</v>
          </cell>
          <cell r="BJ13">
            <v>0</v>
          </cell>
          <cell r="BL13">
            <v>14</v>
          </cell>
          <cell r="BM13">
            <v>90</v>
          </cell>
          <cell r="BO13">
            <v>0</v>
          </cell>
          <cell r="BP13">
            <v>0</v>
          </cell>
          <cell r="BR13">
            <v>0</v>
          </cell>
          <cell r="BT13">
            <v>111</v>
          </cell>
          <cell r="BU13">
            <v>36</v>
          </cell>
          <cell r="BV13">
            <v>0</v>
          </cell>
          <cell r="BW13">
            <v>0</v>
          </cell>
          <cell r="BX13">
            <v>0</v>
          </cell>
          <cell r="BY13">
            <v>0</v>
          </cell>
          <cell r="BZ13">
            <v>0</v>
          </cell>
        </row>
        <row r="14">
          <cell r="AP14" t="str">
            <v>Wednesday</v>
          </cell>
          <cell r="AR14">
            <v>0</v>
          </cell>
          <cell r="AS14">
            <v>0</v>
          </cell>
          <cell r="AT14">
            <v>0</v>
          </cell>
          <cell r="AU14">
            <v>0</v>
          </cell>
          <cell r="AV14">
            <v>0</v>
          </cell>
          <cell r="AW14">
            <v>0</v>
          </cell>
          <cell r="AX14">
            <v>0</v>
          </cell>
          <cell r="AY14">
            <v>0</v>
          </cell>
          <cell r="AZ14">
            <v>0</v>
          </cell>
          <cell r="BA14">
            <v>0</v>
          </cell>
          <cell r="BB14">
            <v>130</v>
          </cell>
          <cell r="BC14">
            <v>0</v>
          </cell>
          <cell r="BD14">
            <v>0</v>
          </cell>
          <cell r="BE14">
            <v>0</v>
          </cell>
          <cell r="BH14">
            <v>0</v>
          </cell>
          <cell r="BI14">
            <v>0</v>
          </cell>
          <cell r="BJ14">
            <v>0</v>
          </cell>
          <cell r="BL14">
            <v>0</v>
          </cell>
          <cell r="BM14">
            <v>0</v>
          </cell>
          <cell r="BO14">
            <v>0</v>
          </cell>
          <cell r="BP14">
            <v>135</v>
          </cell>
          <cell r="BR14">
            <v>10</v>
          </cell>
          <cell r="BT14">
            <v>50</v>
          </cell>
          <cell r="BU14">
            <v>40</v>
          </cell>
          <cell r="BV14">
            <v>0</v>
          </cell>
          <cell r="BW14">
            <v>0</v>
          </cell>
          <cell r="BX14">
            <v>50</v>
          </cell>
          <cell r="BY14">
            <v>0</v>
          </cell>
          <cell r="BZ14">
            <v>25</v>
          </cell>
        </row>
        <row r="15">
          <cell r="AQ15" t="str">
            <v>SUM</v>
          </cell>
          <cell r="AR15">
            <v>23</v>
          </cell>
          <cell r="AS15">
            <v>1</v>
          </cell>
          <cell r="AT15">
            <v>80</v>
          </cell>
          <cell r="AU15">
            <v>5</v>
          </cell>
          <cell r="AV15">
            <v>181</v>
          </cell>
          <cell r="AW15">
            <v>108</v>
          </cell>
          <cell r="AX15">
            <v>0</v>
          </cell>
          <cell r="AY15">
            <v>0</v>
          </cell>
          <cell r="AZ15">
            <v>14</v>
          </cell>
          <cell r="BA15">
            <v>85</v>
          </cell>
          <cell r="BB15">
            <v>312</v>
          </cell>
          <cell r="BC15">
            <v>148</v>
          </cell>
          <cell r="BD15">
            <v>1</v>
          </cell>
          <cell r="BE15">
            <v>0</v>
          </cell>
          <cell r="BH15">
            <v>23</v>
          </cell>
          <cell r="BI15">
            <v>0</v>
          </cell>
          <cell r="BJ15">
            <v>160</v>
          </cell>
          <cell r="BL15">
            <v>15</v>
          </cell>
          <cell r="BM15">
            <v>105</v>
          </cell>
          <cell r="BO15">
            <v>110</v>
          </cell>
          <cell r="BP15">
            <v>796</v>
          </cell>
          <cell r="BR15">
            <v>547</v>
          </cell>
          <cell r="BT15">
            <v>620</v>
          </cell>
          <cell r="BU15">
            <v>502</v>
          </cell>
          <cell r="BV15">
            <v>120</v>
          </cell>
          <cell r="BW15">
            <v>0</v>
          </cell>
          <cell r="BX15">
            <v>585</v>
          </cell>
          <cell r="BY15">
            <v>66</v>
          </cell>
          <cell r="BZ15">
            <v>1504</v>
          </cell>
        </row>
        <row r="16">
          <cell r="AQ16" t="str">
            <v>AVG</v>
          </cell>
          <cell r="AS16">
            <v>4.3478260869565216E-2</v>
          </cell>
          <cell r="AU16">
            <v>6.25E-2</v>
          </cell>
          <cell r="AW16">
            <v>0.59668508287292821</v>
          </cell>
          <cell r="BA16">
            <v>6.0714285714285712</v>
          </cell>
          <cell r="BD16">
            <v>6.7567567567567571E-3</v>
          </cell>
          <cell r="BM16">
            <v>7</v>
          </cell>
          <cell r="BP16">
            <v>7.2363636363636363</v>
          </cell>
        </row>
        <row r="18">
          <cell r="AQ18" t="str">
            <v>% of all off desk tasks per week</v>
          </cell>
          <cell r="AS18" t="str">
            <v>shelver</v>
          </cell>
          <cell r="AU18" t="str">
            <v>shelver</v>
          </cell>
          <cell r="BA18">
            <v>3.5416666666666666E-2</v>
          </cell>
          <cell r="BB18">
            <v>0.13</v>
          </cell>
          <cell r="BH18">
            <v>9.5833333333333326E-3</v>
          </cell>
          <cell r="BJ18">
            <v>6.6666666666666666E-2</v>
          </cell>
          <cell r="BM18">
            <v>4.3749999999999997E-2</v>
          </cell>
          <cell r="BP18">
            <v>0.33166666666666667</v>
          </cell>
          <cell r="BR18">
            <v>0.22791666666666666</v>
          </cell>
          <cell r="BT18">
            <v>0.25833333333333336</v>
          </cell>
          <cell r="BU18">
            <v>0.20916666666666667</v>
          </cell>
          <cell r="BV18">
            <v>0.05</v>
          </cell>
          <cell r="BX18">
            <v>0.24374999999999999</v>
          </cell>
          <cell r="BY18">
            <v>2.75E-2</v>
          </cell>
          <cell r="BZ18">
            <v>0.62666666666666671</v>
          </cell>
        </row>
      </sheetData>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Log - Open Count"/>
      <sheetName val="Customer Activity Summary Log"/>
      <sheetName val="Summary Log_Observation"/>
      <sheetName val="PatronMovement per 30 mins"/>
      <sheetName val="Observation Notes"/>
      <sheetName val="Staff On Desk Summary Log"/>
      <sheetName val="Staff Off Desk Summary Log"/>
      <sheetName val="Shelver Summary Log"/>
      <sheetName val="Volunteer Summary Log"/>
    </sheetNames>
    <sheetDataSet>
      <sheetData sheetId="0" refreshError="1"/>
      <sheetData sheetId="1" refreshError="1"/>
      <sheetData sheetId="2" refreshError="1"/>
      <sheetData sheetId="3" refreshError="1"/>
      <sheetData sheetId="4" refreshError="1"/>
      <sheetData sheetId="5">
        <row r="3">
          <cell r="AL3" t="str">
            <v>Hours open per week</v>
          </cell>
          <cell r="AM3" t="str">
            <v>Hrs open per yr</v>
          </cell>
          <cell r="AN3" t="str">
            <v>Mins open per week</v>
          </cell>
        </row>
        <row r="4">
          <cell r="AL4">
            <v>36</v>
          </cell>
          <cell r="AM4">
            <v>1800</v>
          </cell>
          <cell r="AN4">
            <v>2160</v>
          </cell>
        </row>
        <row r="5">
          <cell r="AL5" t="str">
            <v>informational / directional</v>
          </cell>
          <cell r="AM5" t="str">
            <v>informational / directional</v>
          </cell>
          <cell r="AN5" t="str">
            <v>reference</v>
          </cell>
          <cell r="AO5" t="str">
            <v>reference</v>
          </cell>
          <cell r="AP5" t="str">
            <v>technology</v>
          </cell>
          <cell r="AQ5" t="str">
            <v>technology</v>
          </cell>
          <cell r="AR5" t="str">
            <v>library card</v>
          </cell>
          <cell r="AS5" t="str">
            <v>library card</v>
          </cell>
          <cell r="AT5" t="str">
            <v>checkin</v>
          </cell>
          <cell r="AU5" t="str">
            <v>checkin</v>
          </cell>
          <cell r="AV5" t="str">
            <v>checkout/ renew at desk</v>
          </cell>
          <cell r="AW5" t="str">
            <v>checkout/ renew at desk</v>
          </cell>
          <cell r="AZ5" t="str">
            <v>fine/fee</v>
          </cell>
          <cell r="BA5" t="str">
            <v>fine/fee</v>
          </cell>
          <cell r="BB5" t="str">
            <v>print management</v>
          </cell>
          <cell r="BC5" t="str">
            <v>check email/spl@</v>
          </cell>
          <cell r="BD5" t="str">
            <v>lend laptop</v>
          </cell>
          <cell r="BE5" t="str">
            <v>lend laptop</v>
          </cell>
          <cell r="BF5" t="str">
            <v>self check</v>
          </cell>
          <cell r="BG5" t="str">
            <v>self check</v>
          </cell>
          <cell r="BH5" t="str">
            <v>weeding</v>
          </cell>
          <cell r="BI5" t="str">
            <v>weeding</v>
          </cell>
          <cell r="BJ5" t="str">
            <v>opening procedures and desk set up</v>
          </cell>
          <cell r="BK5" t="str">
            <v>closing procedures</v>
          </cell>
          <cell r="BL5" t="str">
            <v>other</v>
          </cell>
        </row>
        <row r="6">
          <cell r="AI6" t="str">
            <v>DAY</v>
          </cell>
          <cell r="AJ6" t="str">
            <v>DATE</v>
          </cell>
          <cell r="AL6" t="str">
            <v>#</v>
          </cell>
          <cell r="AM6" t="str">
            <v>avg time</v>
          </cell>
          <cell r="AN6" t="str">
            <v>#</v>
          </cell>
          <cell r="AO6" t="str">
            <v>avg time</v>
          </cell>
          <cell r="AP6" t="str">
            <v>#</v>
          </cell>
          <cell r="AQ6" t="str">
            <v>avg time</v>
          </cell>
          <cell r="AR6" t="str">
            <v>#</v>
          </cell>
          <cell r="AS6" t="str">
            <v>avg time</v>
          </cell>
          <cell r="AT6" t="str">
            <v>#</v>
          </cell>
          <cell r="AU6" t="str">
            <v>actual time</v>
          </cell>
          <cell r="AV6" t="str">
            <v>#</v>
          </cell>
          <cell r="AW6" t="str">
            <v>avg time</v>
          </cell>
          <cell r="AZ6" t="str">
            <v>#</v>
          </cell>
          <cell r="BA6" t="str">
            <v>avg time</v>
          </cell>
          <cell r="BB6" t="str">
            <v>#</v>
          </cell>
          <cell r="BC6" t="str">
            <v>actual time</v>
          </cell>
          <cell r="BD6" t="str">
            <v>#</v>
          </cell>
          <cell r="BE6" t="str">
            <v>avg time</v>
          </cell>
          <cell r="BF6" t="str">
            <v>#</v>
          </cell>
          <cell r="BG6" t="str">
            <v>avg time</v>
          </cell>
          <cell r="BH6" t="str">
            <v>#</v>
          </cell>
          <cell r="BI6" t="str">
            <v>actual time</v>
          </cell>
          <cell r="BJ6" t="str">
            <v>avg time</v>
          </cell>
          <cell r="BK6" t="str">
            <v>avg time</v>
          </cell>
          <cell r="BL6" t="str">
            <v>avg time</v>
          </cell>
        </row>
        <row r="7">
          <cell r="AI7" t="str">
            <v>Tuesday</v>
          </cell>
          <cell r="AL7">
            <v>60</v>
          </cell>
          <cell r="AM7">
            <v>41</v>
          </cell>
          <cell r="AN7">
            <v>20</v>
          </cell>
          <cell r="AO7">
            <v>43</v>
          </cell>
          <cell r="AP7">
            <v>20</v>
          </cell>
          <cell r="AQ7">
            <v>35</v>
          </cell>
          <cell r="AR7">
            <v>19</v>
          </cell>
          <cell r="AS7">
            <v>33</v>
          </cell>
          <cell r="AT7">
            <v>568</v>
          </cell>
          <cell r="AU7">
            <v>229</v>
          </cell>
          <cell r="AV7">
            <v>216</v>
          </cell>
          <cell r="AW7">
            <v>119</v>
          </cell>
          <cell r="AZ7">
            <v>22</v>
          </cell>
          <cell r="BA7">
            <v>38</v>
          </cell>
          <cell r="BB7">
            <v>13</v>
          </cell>
          <cell r="BC7">
            <v>27</v>
          </cell>
          <cell r="BD7">
            <v>2</v>
          </cell>
          <cell r="BE7">
            <v>6</v>
          </cell>
          <cell r="BF7">
            <v>1</v>
          </cell>
          <cell r="BG7">
            <v>0</v>
          </cell>
          <cell r="BH7">
            <v>0</v>
          </cell>
          <cell r="BI7">
            <v>0</v>
          </cell>
          <cell r="BJ7">
            <v>35</v>
          </cell>
          <cell r="BK7">
            <v>10</v>
          </cell>
          <cell r="BL7">
            <v>219</v>
          </cell>
        </row>
        <row r="8">
          <cell r="AI8" t="str">
            <v xml:space="preserve">Wednesday </v>
          </cell>
          <cell r="AL8">
            <v>51</v>
          </cell>
          <cell r="AM8">
            <v>43</v>
          </cell>
          <cell r="AN8">
            <v>17</v>
          </cell>
          <cell r="AO8">
            <v>52</v>
          </cell>
          <cell r="AP8">
            <v>10</v>
          </cell>
          <cell r="AQ8">
            <v>28</v>
          </cell>
          <cell r="AR8">
            <v>9</v>
          </cell>
          <cell r="AS8">
            <v>19</v>
          </cell>
          <cell r="AT8">
            <v>565</v>
          </cell>
          <cell r="AU8">
            <v>166</v>
          </cell>
          <cell r="AV8">
            <v>214</v>
          </cell>
          <cell r="AW8">
            <v>76</v>
          </cell>
          <cell r="AZ8">
            <v>23</v>
          </cell>
          <cell r="BA8">
            <v>23.5</v>
          </cell>
          <cell r="BB8">
            <v>13</v>
          </cell>
          <cell r="BC8">
            <v>19</v>
          </cell>
          <cell r="BD8">
            <v>0</v>
          </cell>
          <cell r="BE8">
            <v>0</v>
          </cell>
          <cell r="BF8">
            <v>0</v>
          </cell>
          <cell r="BG8">
            <v>0</v>
          </cell>
          <cell r="BH8">
            <v>0</v>
          </cell>
          <cell r="BI8">
            <v>0</v>
          </cell>
          <cell r="BJ8">
            <v>0</v>
          </cell>
          <cell r="BK8">
            <v>30</v>
          </cell>
          <cell r="BL8">
            <v>80.5</v>
          </cell>
        </row>
        <row r="9">
          <cell r="AI9" t="str">
            <v>Thursday</v>
          </cell>
          <cell r="AL9">
            <v>41</v>
          </cell>
          <cell r="AM9">
            <v>43</v>
          </cell>
          <cell r="AN9">
            <v>21</v>
          </cell>
          <cell r="AO9">
            <v>42</v>
          </cell>
          <cell r="AP9">
            <v>17</v>
          </cell>
          <cell r="AQ9">
            <v>60</v>
          </cell>
          <cell r="AR9">
            <v>16</v>
          </cell>
          <cell r="AS9">
            <v>34</v>
          </cell>
          <cell r="AT9">
            <v>367</v>
          </cell>
          <cell r="AU9">
            <v>75</v>
          </cell>
          <cell r="AV9">
            <v>212</v>
          </cell>
          <cell r="AW9">
            <v>101</v>
          </cell>
          <cell r="AZ9">
            <v>13</v>
          </cell>
          <cell r="BA9">
            <v>20</v>
          </cell>
          <cell r="BB9">
            <v>3</v>
          </cell>
          <cell r="BC9">
            <v>13</v>
          </cell>
          <cell r="BD9">
            <v>0</v>
          </cell>
          <cell r="BE9">
            <v>0</v>
          </cell>
          <cell r="BF9">
            <v>0</v>
          </cell>
          <cell r="BG9">
            <v>0</v>
          </cell>
          <cell r="BH9">
            <v>0</v>
          </cell>
          <cell r="BI9">
            <v>0</v>
          </cell>
          <cell r="BJ9">
            <v>0</v>
          </cell>
          <cell r="BK9">
            <v>0</v>
          </cell>
          <cell r="BL9">
            <v>163</v>
          </cell>
        </row>
        <row r="10">
          <cell r="AI10" t="str">
            <v>Friday</v>
          </cell>
          <cell r="AL10">
            <v>34</v>
          </cell>
          <cell r="AM10">
            <v>24</v>
          </cell>
          <cell r="AN10">
            <v>22</v>
          </cell>
          <cell r="AO10">
            <v>76</v>
          </cell>
          <cell r="AP10">
            <v>12</v>
          </cell>
          <cell r="AQ10">
            <v>26</v>
          </cell>
          <cell r="AR10">
            <v>9</v>
          </cell>
          <cell r="AS10">
            <v>17</v>
          </cell>
          <cell r="AT10">
            <v>138</v>
          </cell>
          <cell r="AU10">
            <v>36</v>
          </cell>
          <cell r="AV10">
            <v>66</v>
          </cell>
          <cell r="AW10">
            <v>26</v>
          </cell>
          <cell r="AZ10">
            <v>12</v>
          </cell>
          <cell r="BA10">
            <v>21</v>
          </cell>
          <cell r="BB10">
            <v>4</v>
          </cell>
          <cell r="BC10">
            <v>6</v>
          </cell>
          <cell r="BD10">
            <v>0</v>
          </cell>
          <cell r="BE10">
            <v>0</v>
          </cell>
          <cell r="BF10">
            <v>0</v>
          </cell>
          <cell r="BG10">
            <v>0</v>
          </cell>
          <cell r="BH10">
            <v>0</v>
          </cell>
          <cell r="BI10">
            <v>0</v>
          </cell>
          <cell r="BJ10">
            <v>0</v>
          </cell>
          <cell r="BK10">
            <v>33</v>
          </cell>
          <cell r="BL10">
            <v>34</v>
          </cell>
        </row>
        <row r="11">
          <cell r="AI11" t="str">
            <v>Saturday</v>
          </cell>
          <cell r="AL11">
            <v>43</v>
          </cell>
          <cell r="AM11">
            <v>32</v>
          </cell>
          <cell r="AN11">
            <v>29</v>
          </cell>
          <cell r="AO11">
            <v>69</v>
          </cell>
          <cell r="AP11">
            <v>25</v>
          </cell>
          <cell r="AQ11">
            <v>54</v>
          </cell>
          <cell r="AR11">
            <v>12</v>
          </cell>
          <cell r="AS11">
            <v>28</v>
          </cell>
          <cell r="AT11">
            <v>302</v>
          </cell>
          <cell r="AU11">
            <v>91</v>
          </cell>
          <cell r="AV11">
            <v>116</v>
          </cell>
          <cell r="AW11">
            <v>76</v>
          </cell>
          <cell r="AZ11">
            <v>19</v>
          </cell>
          <cell r="BA11">
            <v>27</v>
          </cell>
          <cell r="BB11">
            <v>4</v>
          </cell>
          <cell r="BC11">
            <v>17</v>
          </cell>
          <cell r="BD11">
            <v>0</v>
          </cell>
          <cell r="BE11">
            <v>0</v>
          </cell>
          <cell r="BF11">
            <v>0</v>
          </cell>
          <cell r="BG11">
            <v>0</v>
          </cell>
          <cell r="BH11">
            <v>0</v>
          </cell>
          <cell r="BI11">
            <v>0</v>
          </cell>
          <cell r="BJ11">
            <v>0</v>
          </cell>
          <cell r="BK11">
            <v>0</v>
          </cell>
          <cell r="BL11">
            <v>128</v>
          </cell>
        </row>
        <row r="12">
          <cell r="AI12" t="str">
            <v>Saturday</v>
          </cell>
          <cell r="AL12">
            <v>5</v>
          </cell>
          <cell r="AM12">
            <v>8</v>
          </cell>
          <cell r="AN12">
            <v>10</v>
          </cell>
          <cell r="AO12">
            <v>25</v>
          </cell>
          <cell r="AP12">
            <v>1</v>
          </cell>
          <cell r="AQ12">
            <v>5</v>
          </cell>
          <cell r="AR12">
            <v>1</v>
          </cell>
          <cell r="AS12">
            <v>5</v>
          </cell>
          <cell r="AT12">
            <v>10</v>
          </cell>
          <cell r="AU12">
            <v>3</v>
          </cell>
          <cell r="AV12">
            <v>12</v>
          </cell>
          <cell r="AW12">
            <v>7</v>
          </cell>
          <cell r="AZ12">
            <v>1</v>
          </cell>
          <cell r="BA12">
            <v>1</v>
          </cell>
          <cell r="BB12">
            <v>1</v>
          </cell>
          <cell r="BC12">
            <v>13</v>
          </cell>
          <cell r="BD12">
            <v>0</v>
          </cell>
          <cell r="BE12">
            <v>0</v>
          </cell>
          <cell r="BF12">
            <v>0</v>
          </cell>
          <cell r="BG12">
            <v>0</v>
          </cell>
          <cell r="BH12">
            <v>0</v>
          </cell>
          <cell r="BI12">
            <v>0</v>
          </cell>
          <cell r="BJ12">
            <v>0</v>
          </cell>
          <cell r="BK12">
            <v>0</v>
          </cell>
          <cell r="BL12">
            <v>106</v>
          </cell>
        </row>
        <row r="13">
          <cell r="AJ13" t="str">
            <v>SUM</v>
          </cell>
          <cell r="AL13">
            <v>234</v>
          </cell>
          <cell r="AM13">
            <v>191</v>
          </cell>
          <cell r="AN13">
            <v>119</v>
          </cell>
          <cell r="AO13">
            <v>307</v>
          </cell>
          <cell r="AP13">
            <v>85</v>
          </cell>
          <cell r="AQ13">
            <v>208</v>
          </cell>
          <cell r="AR13">
            <v>66</v>
          </cell>
          <cell r="AS13">
            <v>136</v>
          </cell>
          <cell r="AT13">
            <v>1950</v>
          </cell>
          <cell r="AU13">
            <v>600</v>
          </cell>
          <cell r="AV13">
            <v>836</v>
          </cell>
          <cell r="AW13">
            <v>405</v>
          </cell>
          <cell r="AZ13">
            <v>90</v>
          </cell>
          <cell r="BA13">
            <v>130.5</v>
          </cell>
          <cell r="BB13">
            <v>38</v>
          </cell>
          <cell r="BC13">
            <v>95</v>
          </cell>
          <cell r="BD13">
            <v>2</v>
          </cell>
          <cell r="BE13">
            <v>6</v>
          </cell>
          <cell r="BF13">
            <v>1</v>
          </cell>
          <cell r="BG13">
            <v>0</v>
          </cell>
          <cell r="BH13">
            <v>0</v>
          </cell>
          <cell r="BI13">
            <v>0</v>
          </cell>
          <cell r="BJ13">
            <v>35</v>
          </cell>
          <cell r="BK13">
            <v>73</v>
          </cell>
          <cell r="BL13">
            <v>730.5</v>
          </cell>
        </row>
        <row r="14">
          <cell r="AJ14" t="str">
            <v>AVG</v>
          </cell>
          <cell r="AM14">
            <v>0.81623931623931623</v>
          </cell>
          <cell r="AO14">
            <v>2.5798319327731094</v>
          </cell>
          <cell r="AQ14">
            <v>2.447058823529412</v>
          </cell>
          <cell r="AS14">
            <v>2.0606060606060606</v>
          </cell>
          <cell r="AU14">
            <v>0.30769230769230771</v>
          </cell>
          <cell r="AW14">
            <v>0.48444976076555024</v>
          </cell>
          <cell r="BA14">
            <v>1.45</v>
          </cell>
          <cell r="BE14">
            <v>3</v>
          </cell>
        </row>
        <row r="16">
          <cell r="AJ16" t="str">
            <v>% mins of all on-desk tasks per week</v>
          </cell>
          <cell r="AM16">
            <v>8.8425925925925922E-2</v>
          </cell>
          <cell r="AO16">
            <v>0.14212962962962963</v>
          </cell>
          <cell r="AQ16">
            <v>9.6296296296296297E-2</v>
          </cell>
          <cell r="AS16">
            <v>6.2962962962962957E-2</v>
          </cell>
          <cell r="AU16">
            <v>0.27777777777777779</v>
          </cell>
          <cell r="AW16">
            <v>0.1875</v>
          </cell>
          <cell r="BA16">
            <v>6.0416666666666667E-2</v>
          </cell>
          <cell r="BB16">
            <v>1.7592592592592594E-2</v>
          </cell>
          <cell r="BC16">
            <v>4.3981481481481483E-2</v>
          </cell>
          <cell r="BE16">
            <v>2.7777777777777779E-3</v>
          </cell>
          <cell r="BJ16">
            <v>1.6203703703703703E-2</v>
          </cell>
          <cell r="BK16">
            <v>3.3796296296296297E-2</v>
          </cell>
          <cell r="BL16">
            <v>0.33819444444444446</v>
          </cell>
        </row>
      </sheetData>
      <sheetData sheetId="6">
        <row r="1">
          <cell r="AN1" t="str">
            <v xml:space="preserve"> </v>
          </cell>
          <cell r="AP1" t="str">
            <v>Hrs per week staff work (Max)</v>
          </cell>
          <cell r="AQ1" t="str">
            <v>Mins per week staff Max</v>
          </cell>
          <cell r="AR1" t="str">
            <v>Hrs per year staff work (max)</v>
          </cell>
        </row>
        <row r="2">
          <cell r="AP2">
            <v>40</v>
          </cell>
          <cell r="AQ2">
            <v>2400</v>
          </cell>
          <cell r="AR2">
            <v>2080</v>
          </cell>
        </row>
        <row r="3">
          <cell r="AP3" t="str">
            <v>Bookdrop</v>
          </cell>
          <cell r="AR3" t="str">
            <v>Delivery</v>
          </cell>
          <cell r="AT3" t="str">
            <v xml:space="preserve">Checkin </v>
          </cell>
          <cell r="AV3" t="str">
            <v>Shelving</v>
          </cell>
          <cell r="AX3" t="str">
            <v>Circ Issues: missing and damaged items, etc.</v>
          </cell>
          <cell r="AZ3" t="str">
            <v>Collection Management (describe activity)</v>
          </cell>
          <cell r="BA3" t="str">
            <v>Picklist, ILL, LinkPLUS</v>
          </cell>
          <cell r="BC3" t="str">
            <v>Magazines (describe activity)</v>
          </cell>
          <cell r="BF3" t="str">
            <v>Meeting Room Bookings: new requests, review, confirm, etc.</v>
          </cell>
          <cell r="BG3" t="str">
            <v>Outreach: School, Rotary, etc. (keep detailed calendar and attach to off desk log)</v>
          </cell>
          <cell r="BH3" t="str">
            <v>Community Information: posting new, restocking bookmarks, program brochures, notices</v>
          </cell>
          <cell r="BI3" t="str">
            <v>By appointment with patron; 1 on 1; small group training</v>
          </cell>
          <cell r="BK3" t="str">
            <v>Programs (set up, delivery and tear down) Attach evanced calendar)</v>
          </cell>
          <cell r="BM3" t="str">
            <v>Programs (planning)</v>
          </cell>
          <cell r="BN3" t="str">
            <v xml:space="preserve">Special assignments or projects </v>
          </cell>
          <cell r="BO3" t="str">
            <v>Check email/spl@</v>
          </cell>
          <cell r="BP3" t="str">
            <v>Cash Count</v>
          </cell>
          <cell r="BQ3" t="str">
            <v>Staff Meetings</v>
          </cell>
          <cell r="BR3" t="str">
            <v>Closing Procedures</v>
          </cell>
          <cell r="BS3" t="str">
            <v xml:space="preserve">Other </v>
          </cell>
        </row>
        <row r="5">
          <cell r="AN5" t="str">
            <v>Tuesday</v>
          </cell>
          <cell r="AP5">
            <v>227</v>
          </cell>
          <cell r="AQ5">
            <v>0</v>
          </cell>
          <cell r="AR5">
            <v>0</v>
          </cell>
          <cell r="AS5">
            <v>0</v>
          </cell>
          <cell r="AT5">
            <v>493</v>
          </cell>
          <cell r="AU5">
            <v>45</v>
          </cell>
          <cell r="AV5">
            <v>31</v>
          </cell>
          <cell r="AW5">
            <v>15</v>
          </cell>
          <cell r="AX5">
            <v>24</v>
          </cell>
          <cell r="AY5">
            <v>64</v>
          </cell>
          <cell r="AZ5">
            <v>0</v>
          </cell>
          <cell r="BA5">
            <v>75</v>
          </cell>
          <cell r="BB5">
            <v>50</v>
          </cell>
          <cell r="BC5">
            <v>10</v>
          </cell>
          <cell r="BF5">
            <v>20</v>
          </cell>
          <cell r="BG5">
            <v>0</v>
          </cell>
          <cell r="BH5">
            <v>30</v>
          </cell>
          <cell r="BI5">
            <v>0</v>
          </cell>
          <cell r="BJ5">
            <v>0</v>
          </cell>
          <cell r="BK5">
            <v>0</v>
          </cell>
          <cell r="BL5">
            <v>10</v>
          </cell>
          <cell r="BM5">
            <v>145</v>
          </cell>
          <cell r="BN5">
            <v>73</v>
          </cell>
          <cell r="BO5">
            <v>164</v>
          </cell>
          <cell r="BP5">
            <v>30</v>
          </cell>
          <cell r="BQ5">
            <v>425</v>
          </cell>
          <cell r="BR5">
            <v>30</v>
          </cell>
          <cell r="BS5">
            <v>466</v>
          </cell>
        </row>
        <row r="6">
          <cell r="AN6" t="str">
            <v>Wednesday</v>
          </cell>
          <cell r="AP6">
            <v>441</v>
          </cell>
          <cell r="AQ6">
            <v>65</v>
          </cell>
          <cell r="AR6">
            <v>455</v>
          </cell>
          <cell r="AS6">
            <v>40</v>
          </cell>
          <cell r="AT6">
            <v>471</v>
          </cell>
          <cell r="AU6">
            <v>120</v>
          </cell>
          <cell r="AV6">
            <v>0</v>
          </cell>
          <cell r="AW6">
            <v>0</v>
          </cell>
          <cell r="AX6">
            <v>24</v>
          </cell>
          <cell r="AY6">
            <v>65</v>
          </cell>
          <cell r="AZ6">
            <v>115</v>
          </cell>
          <cell r="BA6">
            <v>45</v>
          </cell>
          <cell r="BB6">
            <v>45</v>
          </cell>
          <cell r="BC6">
            <v>0</v>
          </cell>
          <cell r="BF6">
            <v>15</v>
          </cell>
          <cell r="BG6">
            <v>0</v>
          </cell>
          <cell r="BH6">
            <v>0</v>
          </cell>
          <cell r="BI6">
            <v>2</v>
          </cell>
          <cell r="BJ6">
            <v>60</v>
          </cell>
          <cell r="BK6">
            <v>133</v>
          </cell>
          <cell r="BL6">
            <v>145</v>
          </cell>
          <cell r="BM6">
            <v>123</v>
          </cell>
          <cell r="BN6">
            <v>50</v>
          </cell>
          <cell r="BO6">
            <v>107</v>
          </cell>
          <cell r="BP6">
            <v>70</v>
          </cell>
          <cell r="BQ6">
            <v>65</v>
          </cell>
          <cell r="BR6">
            <v>0</v>
          </cell>
          <cell r="BS6">
            <v>430</v>
          </cell>
        </row>
        <row r="7">
          <cell r="AN7" t="str">
            <v>Thursday</v>
          </cell>
          <cell r="AP7">
            <v>340</v>
          </cell>
          <cell r="AQ7">
            <v>54</v>
          </cell>
          <cell r="AR7">
            <v>0</v>
          </cell>
          <cell r="AS7">
            <v>0</v>
          </cell>
          <cell r="AT7">
            <v>82</v>
          </cell>
          <cell r="AU7">
            <v>17</v>
          </cell>
          <cell r="AV7">
            <v>0</v>
          </cell>
          <cell r="AW7">
            <v>0</v>
          </cell>
          <cell r="AX7">
            <v>0</v>
          </cell>
          <cell r="AY7">
            <v>0</v>
          </cell>
          <cell r="AZ7">
            <v>5</v>
          </cell>
          <cell r="BA7">
            <v>31</v>
          </cell>
          <cell r="BB7">
            <v>15</v>
          </cell>
          <cell r="BC7">
            <v>0</v>
          </cell>
          <cell r="BF7">
            <v>20</v>
          </cell>
          <cell r="BG7">
            <v>0</v>
          </cell>
          <cell r="BH7">
            <v>0</v>
          </cell>
          <cell r="BI7">
            <v>0</v>
          </cell>
          <cell r="BJ7">
            <v>0</v>
          </cell>
          <cell r="BK7">
            <v>0</v>
          </cell>
          <cell r="BL7">
            <v>40</v>
          </cell>
          <cell r="BM7">
            <v>30</v>
          </cell>
          <cell r="BN7">
            <v>20</v>
          </cell>
          <cell r="BO7">
            <v>90</v>
          </cell>
          <cell r="BP7">
            <v>25</v>
          </cell>
          <cell r="BQ7">
            <v>30</v>
          </cell>
          <cell r="BR7">
            <v>30</v>
          </cell>
          <cell r="BS7">
            <v>663</v>
          </cell>
        </row>
        <row r="8">
          <cell r="AN8" t="str">
            <v>Friday</v>
          </cell>
          <cell r="AP8">
            <v>348</v>
          </cell>
          <cell r="AQ8">
            <v>21</v>
          </cell>
          <cell r="AR8">
            <v>0</v>
          </cell>
          <cell r="AS8">
            <v>0</v>
          </cell>
          <cell r="AT8">
            <v>328</v>
          </cell>
          <cell r="AU8">
            <v>102</v>
          </cell>
          <cell r="AV8">
            <v>0</v>
          </cell>
          <cell r="AW8">
            <v>0</v>
          </cell>
          <cell r="AX8">
            <v>4</v>
          </cell>
          <cell r="AY8">
            <v>30</v>
          </cell>
          <cell r="AZ8">
            <v>0</v>
          </cell>
          <cell r="BA8">
            <v>0</v>
          </cell>
          <cell r="BB8">
            <v>0</v>
          </cell>
          <cell r="BC8">
            <v>0</v>
          </cell>
          <cell r="BF8">
            <v>15</v>
          </cell>
          <cell r="BG8">
            <v>0</v>
          </cell>
          <cell r="BH8">
            <v>15</v>
          </cell>
          <cell r="BI8">
            <v>0</v>
          </cell>
          <cell r="BJ8">
            <v>0</v>
          </cell>
          <cell r="BK8">
            <v>18</v>
          </cell>
          <cell r="BL8">
            <v>240</v>
          </cell>
          <cell r="BM8">
            <v>45</v>
          </cell>
          <cell r="BN8">
            <v>90</v>
          </cell>
          <cell r="BO8">
            <v>108</v>
          </cell>
          <cell r="BP8">
            <v>25</v>
          </cell>
          <cell r="BQ8">
            <v>205</v>
          </cell>
          <cell r="BR8">
            <v>31</v>
          </cell>
          <cell r="BS8">
            <v>517</v>
          </cell>
        </row>
        <row r="9">
          <cell r="AN9" t="str">
            <v>Saturday</v>
          </cell>
          <cell r="AP9">
            <v>317</v>
          </cell>
          <cell r="AQ9">
            <v>51</v>
          </cell>
          <cell r="AR9">
            <v>0</v>
          </cell>
          <cell r="AS9">
            <v>0</v>
          </cell>
          <cell r="AT9">
            <v>436</v>
          </cell>
          <cell r="AU9">
            <v>156</v>
          </cell>
          <cell r="AV9">
            <v>20</v>
          </cell>
          <cell r="AW9">
            <v>12</v>
          </cell>
          <cell r="AX9">
            <v>4</v>
          </cell>
          <cell r="AY9">
            <v>23</v>
          </cell>
          <cell r="AZ9">
            <v>35</v>
          </cell>
          <cell r="BA9">
            <v>0</v>
          </cell>
          <cell r="BB9">
            <v>0</v>
          </cell>
          <cell r="BC9">
            <v>0</v>
          </cell>
          <cell r="BF9">
            <v>0</v>
          </cell>
          <cell r="BG9">
            <v>0</v>
          </cell>
          <cell r="BH9">
            <v>0</v>
          </cell>
          <cell r="BI9">
            <v>0</v>
          </cell>
          <cell r="BJ9">
            <v>0</v>
          </cell>
          <cell r="BK9">
            <v>0</v>
          </cell>
          <cell r="BL9">
            <v>5</v>
          </cell>
          <cell r="BM9">
            <v>10</v>
          </cell>
          <cell r="BN9">
            <v>165</v>
          </cell>
          <cell r="BO9">
            <v>46</v>
          </cell>
          <cell r="BP9">
            <v>15</v>
          </cell>
          <cell r="BQ9">
            <v>0</v>
          </cell>
          <cell r="BR9">
            <v>40</v>
          </cell>
          <cell r="BS9">
            <v>527</v>
          </cell>
        </row>
        <row r="10">
          <cell r="AN10" t="str">
            <v>Saturday</v>
          </cell>
          <cell r="AP10">
            <v>0</v>
          </cell>
          <cell r="AQ10">
            <v>0</v>
          </cell>
          <cell r="AR10">
            <v>0</v>
          </cell>
          <cell r="AS10">
            <v>0</v>
          </cell>
          <cell r="AT10">
            <v>465</v>
          </cell>
          <cell r="AU10">
            <v>105</v>
          </cell>
          <cell r="AV10">
            <v>0</v>
          </cell>
          <cell r="AW10">
            <v>0</v>
          </cell>
          <cell r="AX10">
            <v>0</v>
          </cell>
          <cell r="AY10">
            <v>0</v>
          </cell>
          <cell r="AZ10">
            <v>0</v>
          </cell>
          <cell r="BA10">
            <v>0</v>
          </cell>
          <cell r="BB10">
            <v>0</v>
          </cell>
          <cell r="BC10">
            <v>0</v>
          </cell>
          <cell r="BF10">
            <v>15</v>
          </cell>
          <cell r="BG10">
            <v>0</v>
          </cell>
          <cell r="BH10">
            <v>0</v>
          </cell>
          <cell r="BI10">
            <v>0</v>
          </cell>
          <cell r="BJ10">
            <v>0</v>
          </cell>
          <cell r="BK10">
            <v>0</v>
          </cell>
          <cell r="BL10">
            <v>0</v>
          </cell>
          <cell r="BM10">
            <v>0</v>
          </cell>
          <cell r="BN10">
            <v>0</v>
          </cell>
          <cell r="BO10">
            <v>30</v>
          </cell>
          <cell r="BP10">
            <v>30</v>
          </cell>
          <cell r="BQ10">
            <v>15</v>
          </cell>
          <cell r="BR10">
            <v>20</v>
          </cell>
          <cell r="BS10">
            <v>85</v>
          </cell>
        </row>
        <row r="11">
          <cell r="AO11" t="str">
            <v>Sum</v>
          </cell>
          <cell r="AP11">
            <v>1673</v>
          </cell>
          <cell r="AQ11">
            <v>191</v>
          </cell>
          <cell r="AR11">
            <v>455</v>
          </cell>
          <cell r="AS11">
            <v>40</v>
          </cell>
          <cell r="AT11">
            <v>2275</v>
          </cell>
          <cell r="AU11">
            <v>545</v>
          </cell>
          <cell r="AV11">
            <v>51</v>
          </cell>
          <cell r="AW11">
            <v>27</v>
          </cell>
          <cell r="AX11">
            <v>56</v>
          </cell>
          <cell r="AY11">
            <v>182</v>
          </cell>
          <cell r="AZ11">
            <v>155</v>
          </cell>
          <cell r="BA11">
            <v>151</v>
          </cell>
          <cell r="BB11">
            <v>110</v>
          </cell>
          <cell r="BC11">
            <v>10</v>
          </cell>
          <cell r="BF11">
            <v>85</v>
          </cell>
          <cell r="BG11">
            <v>0</v>
          </cell>
          <cell r="BH11">
            <v>45</v>
          </cell>
          <cell r="BI11">
            <v>2</v>
          </cell>
          <cell r="BJ11">
            <v>60</v>
          </cell>
          <cell r="BK11">
            <v>151</v>
          </cell>
          <cell r="BL11">
            <v>440</v>
          </cell>
          <cell r="BM11">
            <v>353</v>
          </cell>
          <cell r="BN11">
            <v>398</v>
          </cell>
          <cell r="BO11">
            <v>545</v>
          </cell>
          <cell r="BP11">
            <v>195</v>
          </cell>
          <cell r="BQ11">
            <v>740</v>
          </cell>
          <cell r="BR11">
            <v>151</v>
          </cell>
          <cell r="BS11">
            <v>2688</v>
          </cell>
        </row>
        <row r="12">
          <cell r="AO12" t="str">
            <v>Avg</v>
          </cell>
          <cell r="AQ12">
            <v>0.11416616855947399</v>
          </cell>
          <cell r="AS12">
            <v>8.7912087912087919E-2</v>
          </cell>
          <cell r="AU12">
            <v>0.23956043956043957</v>
          </cell>
          <cell r="AW12">
            <v>0.52941176470588236</v>
          </cell>
          <cell r="AY12">
            <v>3.25</v>
          </cell>
          <cell r="BB12">
            <v>0.72847682119205293</v>
          </cell>
          <cell r="BJ12">
            <v>30</v>
          </cell>
          <cell r="BL12">
            <v>2.9139072847682117</v>
          </cell>
        </row>
        <row r="14">
          <cell r="AO14" t="str">
            <v>% of all off desk tasks per week</v>
          </cell>
          <cell r="AQ14" t="str">
            <v>shelver</v>
          </cell>
          <cell r="AS14" t="str">
            <v>shelver</v>
          </cell>
          <cell r="AU14" t="str">
            <v>shelver</v>
          </cell>
          <cell r="AW14" t="str">
            <v>shelver</v>
          </cell>
          <cell r="AY14">
            <v>7.5833333333333336E-2</v>
          </cell>
          <cell r="AZ14">
            <v>6.458333333333334E-2</v>
          </cell>
          <cell r="BB14">
            <v>4.583333333333333E-2</v>
          </cell>
          <cell r="BC14">
            <v>4.1666666666666666E-3</v>
          </cell>
          <cell r="BF14">
            <v>3.5416666666666666E-2</v>
          </cell>
          <cell r="BH14">
            <v>1.8749999999999999E-2</v>
          </cell>
          <cell r="BJ14">
            <v>2.5000000000000001E-2</v>
          </cell>
          <cell r="BL14">
            <v>0.18333333333333332</v>
          </cell>
          <cell r="BM14">
            <v>0.14708333333333334</v>
          </cell>
          <cell r="BN14">
            <v>0.16583333333333333</v>
          </cell>
          <cell r="BO14">
            <v>0.22708333333333333</v>
          </cell>
          <cell r="BP14">
            <v>8.1250000000000003E-2</v>
          </cell>
          <cell r="BQ14">
            <v>0.30833333333333335</v>
          </cell>
          <cell r="BR14">
            <v>6.2916666666666662E-2</v>
          </cell>
          <cell r="BS14">
            <v>1.1200000000000001</v>
          </cell>
        </row>
      </sheetData>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Log - Open Count"/>
      <sheetName val="Customer Activity Summary Log"/>
      <sheetName val="Summary Log_Observation"/>
      <sheetName val="Patron Movement per 30 mins"/>
      <sheetName val="Observation Notes"/>
      <sheetName val="Staff On Desk Summary Log"/>
      <sheetName val="Staff Off Desk Summary Log"/>
      <sheetName val="Shelver Summary Log"/>
      <sheetName val="Volunteer Summary Log"/>
    </sheetNames>
    <sheetDataSet>
      <sheetData sheetId="0" refreshError="1"/>
      <sheetData sheetId="1" refreshError="1"/>
      <sheetData sheetId="2" refreshError="1"/>
      <sheetData sheetId="3" refreshError="1"/>
      <sheetData sheetId="4" refreshError="1"/>
      <sheetData sheetId="5">
        <row r="2">
          <cell r="AI2" t="str">
            <v>Hours open per week</v>
          </cell>
          <cell r="AJ2" t="str">
            <v>Hrs open per yr</v>
          </cell>
          <cell r="AK2" t="str">
            <v>Mins open per week</v>
          </cell>
        </row>
        <row r="3">
          <cell r="AI3">
            <v>25</v>
          </cell>
          <cell r="AJ3">
            <v>1250</v>
          </cell>
          <cell r="AK3">
            <v>1500</v>
          </cell>
        </row>
        <row r="5">
          <cell r="AI5" t="str">
            <v>informational / directional</v>
          </cell>
          <cell r="AK5" t="str">
            <v>reference</v>
          </cell>
          <cell r="AM5" t="str">
            <v>technology</v>
          </cell>
          <cell r="AO5" t="str">
            <v>library card</v>
          </cell>
          <cell r="AQ5" t="str">
            <v>checkin</v>
          </cell>
          <cell r="AS5" t="str">
            <v>checkout/ renew at desk</v>
          </cell>
          <cell r="AU5" t="str">
            <v>fine/fee</v>
          </cell>
          <cell r="AY5" t="str">
            <v>print management</v>
          </cell>
          <cell r="AZ5" t="str">
            <v>check email/spl@</v>
          </cell>
          <cell r="BA5" t="str">
            <v>lend laptop</v>
          </cell>
          <cell r="BC5" t="str">
            <v>self check</v>
          </cell>
          <cell r="BE5" t="str">
            <v>weeding</v>
          </cell>
          <cell r="BG5" t="str">
            <v>opening procedures and desk set up</v>
          </cell>
          <cell r="BH5" t="str">
            <v>closing procedures</v>
          </cell>
          <cell r="BI5" t="str">
            <v>other</v>
          </cell>
        </row>
        <row r="6">
          <cell r="AG6" t="str">
            <v>DAY</v>
          </cell>
          <cell r="AH6" t="str">
            <v>DATE</v>
          </cell>
          <cell r="AI6" t="str">
            <v># of patrons</v>
          </cell>
          <cell r="AJ6" t="str">
            <v>avg. time</v>
          </cell>
          <cell r="AK6" t="str">
            <v># of patrons</v>
          </cell>
          <cell r="AL6" t="str">
            <v>avg. time</v>
          </cell>
          <cell r="AM6" t="str">
            <v xml:space="preserve"># of patrons </v>
          </cell>
          <cell r="AN6" t="str">
            <v>avg. time</v>
          </cell>
          <cell r="AO6" t="str">
            <v xml:space="preserve"># of patrons </v>
          </cell>
          <cell r="AP6" t="str">
            <v xml:space="preserve"> avg time</v>
          </cell>
          <cell r="AQ6" t="str">
            <v xml:space="preserve"># of items </v>
          </cell>
          <cell r="AR6" t="str">
            <v>actual time</v>
          </cell>
          <cell r="AS6" t="str">
            <v># of patrons</v>
          </cell>
          <cell r="AT6" t="str">
            <v xml:space="preserve"> avg time</v>
          </cell>
          <cell r="AU6" t="str">
            <v xml:space="preserve"># of patrons </v>
          </cell>
          <cell r="AV6" t="str">
            <v xml:space="preserve"> avg time</v>
          </cell>
          <cell r="AY6" t="str">
            <v># of interactions</v>
          </cell>
          <cell r="AZ6" t="str">
            <v>Actual time spent</v>
          </cell>
          <cell r="BA6" t="str">
            <v xml:space="preserve"># of patrons </v>
          </cell>
          <cell r="BB6" t="str">
            <v xml:space="preserve"> avg time</v>
          </cell>
          <cell r="BC6" t="str">
            <v xml:space="preserve"># of patrons </v>
          </cell>
          <cell r="BD6" t="str">
            <v xml:space="preserve"> avg time</v>
          </cell>
          <cell r="BE6" t="str">
            <v xml:space="preserve"># of items </v>
          </cell>
          <cell r="BF6" t="str">
            <v>actual time</v>
          </cell>
          <cell r="BG6" t="str">
            <v>Avg time (in mins)</v>
          </cell>
          <cell r="BH6" t="str">
            <v>Avg time (in mins)</v>
          </cell>
          <cell r="BI6" t="str">
            <v>Avg time (in mins)</v>
          </cell>
        </row>
        <row r="7">
          <cell r="AG7" t="str">
            <v>Tuesday</v>
          </cell>
          <cell r="AI7">
            <v>16</v>
          </cell>
          <cell r="AJ7">
            <v>16</v>
          </cell>
          <cell r="AK7">
            <v>10</v>
          </cell>
          <cell r="AL7">
            <v>15</v>
          </cell>
          <cell r="AM7">
            <v>0</v>
          </cell>
          <cell r="AN7">
            <v>0</v>
          </cell>
          <cell r="AO7">
            <v>0</v>
          </cell>
          <cell r="AP7">
            <v>0</v>
          </cell>
          <cell r="AQ7">
            <v>0</v>
          </cell>
          <cell r="AR7">
            <v>0</v>
          </cell>
          <cell r="AS7">
            <v>12</v>
          </cell>
          <cell r="AT7">
            <v>16</v>
          </cell>
          <cell r="AU7">
            <v>1</v>
          </cell>
          <cell r="AV7">
            <v>2</v>
          </cell>
          <cell r="AY7">
            <v>0</v>
          </cell>
          <cell r="AZ7">
            <v>10</v>
          </cell>
          <cell r="BA7">
            <v>0</v>
          </cell>
          <cell r="BB7">
            <v>0</v>
          </cell>
          <cell r="BC7">
            <v>0</v>
          </cell>
          <cell r="BD7">
            <v>0</v>
          </cell>
          <cell r="BE7">
            <v>4</v>
          </cell>
          <cell r="BF7">
            <v>5</v>
          </cell>
          <cell r="BG7">
            <v>5</v>
          </cell>
          <cell r="BH7">
            <v>5</v>
          </cell>
          <cell r="BI7">
            <v>0</v>
          </cell>
        </row>
        <row r="8">
          <cell r="AG8" t="str">
            <v xml:space="preserve">Wednesday </v>
          </cell>
          <cell r="AI8">
            <v>4</v>
          </cell>
          <cell r="AJ8">
            <v>12</v>
          </cell>
          <cell r="AK8">
            <v>5</v>
          </cell>
          <cell r="AL8">
            <v>22</v>
          </cell>
          <cell r="AM8">
            <v>4</v>
          </cell>
          <cell r="AN8">
            <v>47</v>
          </cell>
          <cell r="AO8">
            <v>1</v>
          </cell>
          <cell r="AP8">
            <v>5</v>
          </cell>
          <cell r="AQ8">
            <v>58</v>
          </cell>
          <cell r="AR8">
            <v>17</v>
          </cell>
          <cell r="AS8">
            <v>18</v>
          </cell>
          <cell r="AT8">
            <v>8</v>
          </cell>
          <cell r="AU8">
            <v>4</v>
          </cell>
          <cell r="AV8">
            <v>10</v>
          </cell>
          <cell r="AY8">
            <v>0</v>
          </cell>
          <cell r="AZ8">
            <v>5</v>
          </cell>
          <cell r="BA8">
            <v>0</v>
          </cell>
          <cell r="BB8">
            <v>0</v>
          </cell>
          <cell r="BC8">
            <v>0</v>
          </cell>
          <cell r="BD8">
            <v>0</v>
          </cell>
          <cell r="BE8">
            <v>0</v>
          </cell>
          <cell r="BF8">
            <v>0</v>
          </cell>
          <cell r="BG8">
            <v>5</v>
          </cell>
          <cell r="BH8">
            <v>0</v>
          </cell>
          <cell r="BI8">
            <v>155</v>
          </cell>
        </row>
        <row r="9">
          <cell r="AG9" t="str">
            <v>Thursday</v>
          </cell>
          <cell r="AI9">
            <v>26</v>
          </cell>
          <cell r="AJ9">
            <v>5</v>
          </cell>
          <cell r="AK9">
            <v>9</v>
          </cell>
          <cell r="AL9">
            <v>20</v>
          </cell>
          <cell r="AM9">
            <v>0</v>
          </cell>
          <cell r="AN9">
            <v>0</v>
          </cell>
          <cell r="AO9">
            <v>1</v>
          </cell>
          <cell r="AP9">
            <v>2</v>
          </cell>
          <cell r="AQ9">
            <v>3</v>
          </cell>
          <cell r="AR9">
            <v>1</v>
          </cell>
          <cell r="AS9">
            <v>2</v>
          </cell>
          <cell r="AT9">
            <v>2</v>
          </cell>
          <cell r="AU9">
            <v>3</v>
          </cell>
          <cell r="AV9">
            <v>2</v>
          </cell>
          <cell r="AY9">
            <v>0</v>
          </cell>
          <cell r="AZ9">
            <v>0</v>
          </cell>
          <cell r="BA9">
            <v>0</v>
          </cell>
          <cell r="BB9">
            <v>0</v>
          </cell>
          <cell r="BC9">
            <v>0</v>
          </cell>
          <cell r="BD9">
            <v>0</v>
          </cell>
          <cell r="BE9">
            <v>0</v>
          </cell>
          <cell r="BF9">
            <v>0</v>
          </cell>
          <cell r="BG9">
            <v>0</v>
          </cell>
          <cell r="BH9">
            <v>5</v>
          </cell>
          <cell r="BI9">
            <v>0</v>
          </cell>
        </row>
        <row r="10">
          <cell r="AG10" t="str">
            <v>Friday</v>
          </cell>
          <cell r="AI10">
            <v>13</v>
          </cell>
          <cell r="AJ10">
            <v>15</v>
          </cell>
          <cell r="AK10">
            <v>7</v>
          </cell>
          <cell r="AL10">
            <v>22</v>
          </cell>
          <cell r="AM10">
            <v>5</v>
          </cell>
          <cell r="AN10">
            <v>10</v>
          </cell>
          <cell r="AO10">
            <v>1</v>
          </cell>
          <cell r="AP10">
            <v>2</v>
          </cell>
          <cell r="AQ10">
            <v>14</v>
          </cell>
          <cell r="AR10">
            <v>7</v>
          </cell>
          <cell r="AS10">
            <v>10</v>
          </cell>
          <cell r="AT10">
            <v>2.5</v>
          </cell>
          <cell r="AU10">
            <v>3</v>
          </cell>
          <cell r="AV10">
            <v>15</v>
          </cell>
          <cell r="AY10">
            <v>1</v>
          </cell>
          <cell r="AZ10">
            <v>95</v>
          </cell>
          <cell r="BA10">
            <v>0</v>
          </cell>
          <cell r="BB10">
            <v>0</v>
          </cell>
          <cell r="BC10">
            <v>0</v>
          </cell>
          <cell r="BD10">
            <v>0</v>
          </cell>
          <cell r="BE10">
            <v>3</v>
          </cell>
          <cell r="BF10">
            <v>5</v>
          </cell>
          <cell r="BG10">
            <v>5</v>
          </cell>
          <cell r="BH10">
            <v>5</v>
          </cell>
          <cell r="BI10">
            <v>92</v>
          </cell>
        </row>
        <row r="11">
          <cell r="AG11" t="str">
            <v>Saturday</v>
          </cell>
          <cell r="AI11">
            <v>0</v>
          </cell>
          <cell r="AJ11">
            <v>0</v>
          </cell>
          <cell r="AK11">
            <v>2</v>
          </cell>
          <cell r="AL11">
            <v>10</v>
          </cell>
          <cell r="AM11">
            <v>0</v>
          </cell>
          <cell r="AN11">
            <v>0</v>
          </cell>
          <cell r="AO11">
            <v>0</v>
          </cell>
          <cell r="AP11">
            <v>0</v>
          </cell>
          <cell r="AQ11">
            <v>22</v>
          </cell>
          <cell r="AR11">
            <v>9.5</v>
          </cell>
          <cell r="AS11">
            <v>5</v>
          </cell>
          <cell r="AT11">
            <v>9</v>
          </cell>
          <cell r="AU11">
            <v>1</v>
          </cell>
          <cell r="AV11">
            <v>2</v>
          </cell>
          <cell r="AY11">
            <v>0</v>
          </cell>
          <cell r="AZ11">
            <v>5</v>
          </cell>
          <cell r="BA11">
            <v>0</v>
          </cell>
          <cell r="BB11">
            <v>0</v>
          </cell>
          <cell r="BC11">
            <v>2</v>
          </cell>
          <cell r="BD11">
            <v>2</v>
          </cell>
          <cell r="BE11">
            <v>0</v>
          </cell>
          <cell r="BF11">
            <v>0</v>
          </cell>
          <cell r="BG11">
            <v>30</v>
          </cell>
          <cell r="BH11">
            <v>5</v>
          </cell>
          <cell r="BI11">
            <v>15</v>
          </cell>
        </row>
        <row r="12">
          <cell r="AH12" t="str">
            <v>SUM</v>
          </cell>
          <cell r="AI12">
            <v>59</v>
          </cell>
          <cell r="AJ12">
            <v>48</v>
          </cell>
          <cell r="AK12">
            <v>33</v>
          </cell>
          <cell r="AL12">
            <v>89</v>
          </cell>
          <cell r="AM12">
            <v>9</v>
          </cell>
          <cell r="AN12">
            <v>57</v>
          </cell>
          <cell r="AO12">
            <v>3</v>
          </cell>
          <cell r="AP12">
            <v>9</v>
          </cell>
          <cell r="AQ12">
            <v>97</v>
          </cell>
          <cell r="AR12">
            <v>34.5</v>
          </cell>
          <cell r="AS12">
            <v>47</v>
          </cell>
          <cell r="AT12">
            <v>37.5</v>
          </cell>
          <cell r="AU12">
            <v>12</v>
          </cell>
          <cell r="AV12">
            <v>31</v>
          </cell>
          <cell r="AY12">
            <v>1</v>
          </cell>
          <cell r="AZ12">
            <v>115</v>
          </cell>
          <cell r="BA12">
            <v>0</v>
          </cell>
          <cell r="BB12">
            <v>0</v>
          </cell>
          <cell r="BC12">
            <v>2</v>
          </cell>
          <cell r="BD12">
            <v>2</v>
          </cell>
          <cell r="BE12">
            <v>7</v>
          </cell>
          <cell r="BF12">
            <v>10</v>
          </cell>
          <cell r="BG12">
            <v>45</v>
          </cell>
          <cell r="BH12">
            <v>20</v>
          </cell>
          <cell r="BI12">
            <v>262</v>
          </cell>
        </row>
        <row r="13">
          <cell r="AH13" t="str">
            <v>AVG</v>
          </cell>
          <cell r="AJ13">
            <v>0.81355932203389836</v>
          </cell>
          <cell r="AL13">
            <v>2.6969696969696968</v>
          </cell>
          <cell r="AN13">
            <v>6.333333333333333</v>
          </cell>
          <cell r="AP13">
            <v>3</v>
          </cell>
          <cell r="AR13">
            <v>0.35567010309278352</v>
          </cell>
          <cell r="AT13">
            <v>0.7978723404255319</v>
          </cell>
          <cell r="AV13">
            <v>2.5833333333333335</v>
          </cell>
          <cell r="AZ13">
            <v>115</v>
          </cell>
          <cell r="BD13">
            <v>1</v>
          </cell>
          <cell r="BF13">
            <v>1.4285714285714286</v>
          </cell>
        </row>
        <row r="15">
          <cell r="AH15" t="str">
            <v>% mins of all on-desk tasks per week</v>
          </cell>
          <cell r="AJ15">
            <v>3.2000000000000001E-2</v>
          </cell>
          <cell r="AL15">
            <v>5.9333333333333335E-2</v>
          </cell>
          <cell r="AN15">
            <v>3.7999999999999999E-2</v>
          </cell>
          <cell r="AP15">
            <v>6.0000000000000001E-3</v>
          </cell>
          <cell r="AR15">
            <v>2.3E-2</v>
          </cell>
          <cell r="AT15">
            <v>2.5000000000000001E-2</v>
          </cell>
          <cell r="AV15">
            <v>2.0666666666666667E-2</v>
          </cell>
          <cell r="AY15">
            <v>6.6666666666666664E-4</v>
          </cell>
          <cell r="AZ15">
            <v>7.6666666666666661E-2</v>
          </cell>
          <cell r="BD15">
            <v>1.3333333333333333E-3</v>
          </cell>
          <cell r="BF15">
            <v>6.6666666666666671E-3</v>
          </cell>
          <cell r="BG15">
            <v>0.03</v>
          </cell>
          <cell r="BH15">
            <v>1.3333333333333334E-2</v>
          </cell>
          <cell r="BI15">
            <v>0.17466666666666666</v>
          </cell>
        </row>
      </sheetData>
      <sheetData sheetId="6">
        <row r="1">
          <cell r="AP1" t="str">
            <v>Hrs per week staff work (Max)</v>
          </cell>
          <cell r="AQ1" t="str">
            <v>Mins per week staff Max</v>
          </cell>
          <cell r="AR1" t="str">
            <v>Hrs per year staff work (max)</v>
          </cell>
        </row>
        <row r="2">
          <cell r="AP2">
            <v>40</v>
          </cell>
          <cell r="AQ2">
            <v>2400</v>
          </cell>
          <cell r="AR2">
            <v>2080</v>
          </cell>
        </row>
        <row r="3">
          <cell r="AN3" t="str">
            <v>COU - Off Desk Log</v>
          </cell>
          <cell r="AP3" t="str">
            <v>Bookdrop</v>
          </cell>
          <cell r="AR3" t="str">
            <v>Delivery</v>
          </cell>
          <cell r="AT3" t="str">
            <v xml:space="preserve">Checkin </v>
          </cell>
          <cell r="AV3" t="str">
            <v>Shelving</v>
          </cell>
          <cell r="AX3" t="str">
            <v>Circ Issues: missing and damaged items, etc.</v>
          </cell>
          <cell r="AZ3" t="str">
            <v>Collection Management (describe activity)</v>
          </cell>
          <cell r="BA3" t="str">
            <v>Picklist, ILL, LinkPLUS</v>
          </cell>
          <cell r="BC3" t="str">
            <v>Magazines (describe activity)</v>
          </cell>
          <cell r="BF3" t="str">
            <v>Meeting Room Bookings: new requests, review, confirm, etc.</v>
          </cell>
          <cell r="BG3" t="str">
            <v>Outreach: School, Rotary, etc. (keep detailed calendar and attach to off desk log)</v>
          </cell>
          <cell r="BH3" t="str">
            <v>Community Information: posting new, restocking bookmarks, program brochures, notices</v>
          </cell>
          <cell r="BI3" t="str">
            <v>By appointment with patron; 1 on 1; small group training</v>
          </cell>
          <cell r="BJ3" t="str">
            <v>Programs (set up, delivery and tear down) Attach evanced calendar)</v>
          </cell>
          <cell r="BK3" t="str">
            <v>Programs (planning)</v>
          </cell>
          <cell r="BL3" t="str">
            <v xml:space="preserve">Special assignments or projects </v>
          </cell>
          <cell r="BM3" t="str">
            <v>Check email/spl@</v>
          </cell>
          <cell r="BN3" t="str">
            <v>Cash Count</v>
          </cell>
          <cell r="BO3" t="str">
            <v>Staff Meetings</v>
          </cell>
          <cell r="BP3" t="str">
            <v>Opening/    Closing Procedures</v>
          </cell>
          <cell r="BQ3" t="str">
            <v>Other (describe)</v>
          </cell>
        </row>
        <row r="5">
          <cell r="AN5" t="str">
            <v>Tuesday</v>
          </cell>
          <cell r="AP5">
            <v>116</v>
          </cell>
          <cell r="AQ5">
            <v>17</v>
          </cell>
          <cell r="AR5">
            <v>121</v>
          </cell>
          <cell r="AS5">
            <v>75</v>
          </cell>
          <cell r="AT5">
            <v>0</v>
          </cell>
          <cell r="AU5">
            <v>0</v>
          </cell>
          <cell r="AV5">
            <v>0</v>
          </cell>
          <cell r="AW5">
            <v>0</v>
          </cell>
          <cell r="AX5">
            <v>12</v>
          </cell>
          <cell r="AY5">
            <v>13</v>
          </cell>
          <cell r="AZ5">
            <v>0</v>
          </cell>
          <cell r="BA5">
            <v>0</v>
          </cell>
          <cell r="BB5">
            <v>25</v>
          </cell>
          <cell r="BC5">
            <v>0</v>
          </cell>
          <cell r="BF5">
            <v>0</v>
          </cell>
          <cell r="BG5">
            <v>0</v>
          </cell>
          <cell r="BH5">
            <v>0</v>
          </cell>
          <cell r="BI5">
            <v>0</v>
          </cell>
          <cell r="BJ5">
            <v>30</v>
          </cell>
          <cell r="BK5">
            <v>55</v>
          </cell>
          <cell r="BL5">
            <v>0</v>
          </cell>
          <cell r="BM5">
            <v>110</v>
          </cell>
          <cell r="BN5">
            <v>85</v>
          </cell>
          <cell r="BO5">
            <v>0</v>
          </cell>
          <cell r="BP5">
            <v>2</v>
          </cell>
          <cell r="BQ5">
            <v>65</v>
          </cell>
        </row>
        <row r="6">
          <cell r="AN6" t="str">
            <v xml:space="preserve">Wednesday </v>
          </cell>
          <cell r="AP6">
            <v>70</v>
          </cell>
          <cell r="AQ6">
            <v>5</v>
          </cell>
          <cell r="AR6">
            <v>0</v>
          </cell>
          <cell r="AS6">
            <v>0</v>
          </cell>
          <cell r="AT6">
            <v>70</v>
          </cell>
          <cell r="AU6">
            <v>10</v>
          </cell>
          <cell r="AV6">
            <v>0</v>
          </cell>
          <cell r="AW6">
            <v>0</v>
          </cell>
          <cell r="AX6">
            <v>52</v>
          </cell>
          <cell r="AY6">
            <v>37</v>
          </cell>
          <cell r="AZ6">
            <v>36</v>
          </cell>
          <cell r="BA6">
            <v>24</v>
          </cell>
          <cell r="BB6">
            <v>20</v>
          </cell>
          <cell r="BC6">
            <v>10</v>
          </cell>
          <cell r="BF6">
            <v>0</v>
          </cell>
          <cell r="BG6">
            <v>140</v>
          </cell>
          <cell r="BH6">
            <v>0</v>
          </cell>
          <cell r="BI6">
            <v>0</v>
          </cell>
          <cell r="BJ6">
            <v>90</v>
          </cell>
          <cell r="BK6">
            <v>140</v>
          </cell>
          <cell r="BL6">
            <v>0</v>
          </cell>
          <cell r="BM6">
            <v>97</v>
          </cell>
          <cell r="BN6">
            <v>0</v>
          </cell>
          <cell r="BO6">
            <v>51</v>
          </cell>
          <cell r="BP6">
            <v>7</v>
          </cell>
          <cell r="BQ6">
            <v>102</v>
          </cell>
        </row>
        <row r="7">
          <cell r="AN7" t="str">
            <v>Thursday</v>
          </cell>
          <cell r="AP7">
            <v>0</v>
          </cell>
          <cell r="AQ7">
            <v>5</v>
          </cell>
          <cell r="AR7">
            <v>0</v>
          </cell>
          <cell r="AS7">
            <v>0</v>
          </cell>
          <cell r="AT7">
            <v>51</v>
          </cell>
          <cell r="AU7">
            <v>11.5</v>
          </cell>
          <cell r="AV7">
            <v>0</v>
          </cell>
          <cell r="AW7">
            <v>0</v>
          </cell>
          <cell r="AX7">
            <v>3</v>
          </cell>
          <cell r="AY7">
            <v>17</v>
          </cell>
          <cell r="AZ7">
            <v>0</v>
          </cell>
          <cell r="BA7">
            <v>0</v>
          </cell>
          <cell r="BB7">
            <v>0</v>
          </cell>
          <cell r="BC7">
            <v>0</v>
          </cell>
          <cell r="BF7">
            <v>0</v>
          </cell>
          <cell r="BG7">
            <v>0</v>
          </cell>
          <cell r="BH7">
            <v>0</v>
          </cell>
          <cell r="BI7">
            <v>0</v>
          </cell>
          <cell r="BJ7">
            <v>30</v>
          </cell>
          <cell r="BK7">
            <v>20</v>
          </cell>
          <cell r="BL7">
            <v>0</v>
          </cell>
          <cell r="BM7">
            <v>140</v>
          </cell>
          <cell r="BN7">
            <v>0</v>
          </cell>
          <cell r="BO7">
            <v>25</v>
          </cell>
          <cell r="BP7">
            <v>5</v>
          </cell>
          <cell r="BQ7">
            <v>98</v>
          </cell>
        </row>
        <row r="8">
          <cell r="AN8" t="str">
            <v>Friday</v>
          </cell>
          <cell r="AP8">
            <v>3</v>
          </cell>
          <cell r="AQ8">
            <v>2</v>
          </cell>
          <cell r="AR8">
            <v>0</v>
          </cell>
          <cell r="AS8">
            <v>0</v>
          </cell>
          <cell r="AT8">
            <v>0</v>
          </cell>
          <cell r="AU8">
            <v>0</v>
          </cell>
          <cell r="AV8">
            <v>0</v>
          </cell>
          <cell r="AW8">
            <v>0</v>
          </cell>
          <cell r="AX8">
            <v>0</v>
          </cell>
          <cell r="AY8">
            <v>0</v>
          </cell>
          <cell r="AZ8">
            <v>28</v>
          </cell>
          <cell r="BA8">
            <v>0</v>
          </cell>
          <cell r="BB8">
            <v>0</v>
          </cell>
          <cell r="BC8">
            <v>0</v>
          </cell>
          <cell r="BF8">
            <v>0</v>
          </cell>
          <cell r="BG8">
            <v>0</v>
          </cell>
          <cell r="BH8">
            <v>5</v>
          </cell>
          <cell r="BI8">
            <v>0</v>
          </cell>
          <cell r="BJ8">
            <v>0</v>
          </cell>
          <cell r="BK8">
            <v>33</v>
          </cell>
          <cell r="BL8">
            <v>0</v>
          </cell>
          <cell r="BM8">
            <v>0</v>
          </cell>
          <cell r="BN8">
            <v>0</v>
          </cell>
          <cell r="BO8">
            <v>5</v>
          </cell>
          <cell r="BP8">
            <v>0</v>
          </cell>
          <cell r="BQ8">
            <v>0</v>
          </cell>
        </row>
        <row r="9">
          <cell r="AN9" t="str">
            <v>Saturday</v>
          </cell>
        </row>
        <row r="10">
          <cell r="AO10" t="str">
            <v>SUM</v>
          </cell>
          <cell r="AP10">
            <v>189</v>
          </cell>
          <cell r="AQ10">
            <v>29</v>
          </cell>
          <cell r="AR10">
            <v>121</v>
          </cell>
          <cell r="AS10">
            <v>75</v>
          </cell>
          <cell r="AT10">
            <v>121</v>
          </cell>
          <cell r="AU10">
            <v>21.5</v>
          </cell>
          <cell r="AV10">
            <v>0</v>
          </cell>
          <cell r="AW10">
            <v>0</v>
          </cell>
          <cell r="AX10">
            <v>67</v>
          </cell>
          <cell r="AY10">
            <v>67</v>
          </cell>
          <cell r="AZ10">
            <v>64</v>
          </cell>
          <cell r="BA10">
            <v>24</v>
          </cell>
          <cell r="BB10">
            <v>45</v>
          </cell>
          <cell r="BC10">
            <v>10</v>
          </cell>
          <cell r="BF10">
            <v>0</v>
          </cell>
          <cell r="BG10">
            <v>140</v>
          </cell>
          <cell r="BH10">
            <v>5</v>
          </cell>
          <cell r="BI10">
            <v>0</v>
          </cell>
          <cell r="BJ10">
            <v>150</v>
          </cell>
          <cell r="BK10">
            <v>248</v>
          </cell>
          <cell r="BL10">
            <v>0</v>
          </cell>
          <cell r="BM10">
            <v>347</v>
          </cell>
          <cell r="BN10">
            <v>85</v>
          </cell>
          <cell r="BO10">
            <v>81</v>
          </cell>
          <cell r="BP10">
            <v>14</v>
          </cell>
          <cell r="BQ10">
            <v>265</v>
          </cell>
        </row>
        <row r="11">
          <cell r="AO11" t="str">
            <v>AVG</v>
          </cell>
          <cell r="AQ11">
            <v>0.15343915343915343</v>
          </cell>
          <cell r="AS11">
            <v>0.6198347107438017</v>
          </cell>
          <cell r="AU11">
            <v>0.17768595041322313</v>
          </cell>
          <cell r="AW11" t="e">
            <v>#DIV/0!</v>
          </cell>
          <cell r="AY11">
            <v>1</v>
          </cell>
          <cell r="BB11">
            <v>1.875</v>
          </cell>
        </row>
        <row r="13">
          <cell r="AO13" t="str">
            <v>% of all off desk tasks per week</v>
          </cell>
          <cell r="AQ13" t="str">
            <v>shelver</v>
          </cell>
          <cell r="AS13" t="str">
            <v>shelver</v>
          </cell>
          <cell r="AU13" t="str">
            <v>shelver</v>
          </cell>
          <cell r="AW13" t="str">
            <v>shelver</v>
          </cell>
          <cell r="AY13">
            <v>2.7916666666666666E-2</v>
          </cell>
          <cell r="AZ13">
            <v>2.6666666666666668E-2</v>
          </cell>
          <cell r="BB13">
            <v>1.8749999999999999E-2</v>
          </cell>
          <cell r="BC13">
            <v>4.1666666666666666E-3</v>
          </cell>
          <cell r="BG13">
            <v>5.8333333333333334E-2</v>
          </cell>
          <cell r="BH13">
            <v>2.0833333333333333E-3</v>
          </cell>
          <cell r="BJ13">
            <v>6.25E-2</v>
          </cell>
          <cell r="BK13">
            <v>0.10333333333333333</v>
          </cell>
          <cell r="BM13">
            <v>0.14458333333333334</v>
          </cell>
          <cell r="BN13">
            <v>3.5416666666666666E-2</v>
          </cell>
          <cell r="BO13">
            <v>3.3750000000000002E-2</v>
          </cell>
          <cell r="BP13">
            <v>5.8333333333333336E-3</v>
          </cell>
          <cell r="BQ13">
            <v>0.11041666666666666</v>
          </cell>
        </row>
      </sheetData>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Log - Open Count"/>
      <sheetName val="Customer Activity Summary Log"/>
      <sheetName val="Summary Log_Observation"/>
      <sheetName val="PatronMovement per 30 mins"/>
      <sheetName val="Observation Notes"/>
      <sheetName val="Staff On Desk Summary Log"/>
      <sheetName val="Staff Off Desk Summary Log"/>
      <sheetName val="Shelver Summary Log"/>
      <sheetName val="Volunteer Summary Log"/>
    </sheetNames>
    <sheetDataSet>
      <sheetData sheetId="0" refreshError="1"/>
      <sheetData sheetId="1" refreshError="1"/>
      <sheetData sheetId="2" refreshError="1"/>
      <sheetData sheetId="3" refreshError="1"/>
      <sheetData sheetId="4" refreshError="1"/>
      <sheetData sheetId="5">
        <row r="1">
          <cell r="AK1" t="str">
            <v>Hours open per week</v>
          </cell>
          <cell r="AL1" t="str">
            <v>Hrs open per yr</v>
          </cell>
          <cell r="AM1" t="str">
            <v>Mins open per week</v>
          </cell>
        </row>
        <row r="2">
          <cell r="AK2">
            <v>36</v>
          </cell>
          <cell r="AL2">
            <v>1800</v>
          </cell>
          <cell r="AM2">
            <v>2160</v>
          </cell>
        </row>
        <row r="4">
          <cell r="AM4" t="str">
            <v>informational / directional</v>
          </cell>
          <cell r="AN4" t="str">
            <v>informational / directional</v>
          </cell>
          <cell r="AO4" t="str">
            <v>reference</v>
          </cell>
          <cell r="AP4" t="str">
            <v>reference</v>
          </cell>
          <cell r="AQ4" t="str">
            <v>technology</v>
          </cell>
          <cell r="AR4" t="str">
            <v>technology</v>
          </cell>
          <cell r="AS4" t="str">
            <v>library card</v>
          </cell>
          <cell r="AT4" t="str">
            <v>library card</v>
          </cell>
          <cell r="AU4" t="str">
            <v>checkin</v>
          </cell>
          <cell r="AV4" t="str">
            <v>checkin</v>
          </cell>
          <cell r="AW4" t="str">
            <v>checkout/ renew at desk</v>
          </cell>
          <cell r="AX4" t="str">
            <v>checkout/ renew at desk</v>
          </cell>
          <cell r="BA4" t="str">
            <v>fine/fee</v>
          </cell>
          <cell r="BB4" t="str">
            <v>fine/fee</v>
          </cell>
          <cell r="BC4" t="str">
            <v>print management</v>
          </cell>
          <cell r="BD4" t="str">
            <v>check email/spl@</v>
          </cell>
          <cell r="BE4" t="str">
            <v>lend laptop</v>
          </cell>
          <cell r="BF4" t="str">
            <v>lend laptop</v>
          </cell>
          <cell r="BG4" t="str">
            <v>self check</v>
          </cell>
          <cell r="BH4" t="str">
            <v>self check</v>
          </cell>
          <cell r="BI4" t="str">
            <v>weeding</v>
          </cell>
          <cell r="BJ4" t="str">
            <v>weeding</v>
          </cell>
          <cell r="BK4" t="str">
            <v>opening procedures and desk set up</v>
          </cell>
          <cell r="BL4" t="str">
            <v>closing procedures</v>
          </cell>
          <cell r="BM4" t="str">
            <v>other</v>
          </cell>
        </row>
        <row r="5">
          <cell r="AJ5" t="str">
            <v>DAY</v>
          </cell>
          <cell r="AK5" t="str">
            <v>DATE</v>
          </cell>
          <cell r="AM5" t="str">
            <v xml:space="preserve"># </v>
          </cell>
          <cell r="AN5" t="str">
            <v>avg time (in mins)</v>
          </cell>
          <cell r="AO5" t="str">
            <v xml:space="preserve"># </v>
          </cell>
          <cell r="AP5" t="str">
            <v>avg time (in mins)</v>
          </cell>
          <cell r="AQ5" t="str">
            <v xml:space="preserve"># </v>
          </cell>
          <cell r="AR5" t="str">
            <v>avg time (in mins)</v>
          </cell>
          <cell r="AS5" t="str">
            <v xml:space="preserve"># </v>
          </cell>
          <cell r="AT5" t="str">
            <v>avg time (in mins)</v>
          </cell>
          <cell r="AU5" t="str">
            <v xml:space="preserve"># </v>
          </cell>
          <cell r="AV5" t="str">
            <v>avg time (in mins)</v>
          </cell>
          <cell r="AW5" t="str">
            <v xml:space="preserve"># </v>
          </cell>
          <cell r="AX5" t="str">
            <v>avg time (in mins)</v>
          </cell>
          <cell r="BA5" t="str">
            <v xml:space="preserve"># </v>
          </cell>
          <cell r="BB5" t="str">
            <v>avg time (in mins)</v>
          </cell>
          <cell r="BC5" t="str">
            <v xml:space="preserve"># </v>
          </cell>
          <cell r="BD5" t="str">
            <v>actual time (in mins)</v>
          </cell>
          <cell r="BE5" t="str">
            <v xml:space="preserve"># </v>
          </cell>
          <cell r="BF5" t="str">
            <v>avg time (in mins)</v>
          </cell>
          <cell r="BG5" t="str">
            <v xml:space="preserve"># </v>
          </cell>
          <cell r="BH5" t="str">
            <v>avg time (in mins)</v>
          </cell>
          <cell r="BI5" t="str">
            <v xml:space="preserve"># </v>
          </cell>
          <cell r="BJ5" t="str">
            <v>actual time (in mins)</v>
          </cell>
          <cell r="BK5" t="str">
            <v>avg time (in mins)</v>
          </cell>
          <cell r="BL5" t="str">
            <v>avg time (in mins)</v>
          </cell>
          <cell r="BM5" t="str">
            <v>avg time (in mins)</v>
          </cell>
        </row>
        <row r="6">
          <cell r="AJ6" t="str">
            <v>Tuesday</v>
          </cell>
          <cell r="AM6">
            <v>36</v>
          </cell>
          <cell r="AN6">
            <v>71</v>
          </cell>
          <cell r="AO6">
            <v>8</v>
          </cell>
          <cell r="AP6">
            <v>24</v>
          </cell>
          <cell r="AQ6">
            <v>15</v>
          </cell>
          <cell r="AR6">
            <v>12</v>
          </cell>
          <cell r="AS6">
            <v>6</v>
          </cell>
          <cell r="AT6">
            <v>105</v>
          </cell>
          <cell r="AU6">
            <v>96</v>
          </cell>
          <cell r="AV6">
            <v>136</v>
          </cell>
          <cell r="AW6">
            <v>42</v>
          </cell>
          <cell r="AX6">
            <v>102</v>
          </cell>
          <cell r="BA6">
            <v>2</v>
          </cell>
          <cell r="BB6">
            <v>18</v>
          </cell>
          <cell r="BC6">
            <v>12</v>
          </cell>
          <cell r="BD6">
            <v>24</v>
          </cell>
          <cell r="BE6">
            <v>0</v>
          </cell>
          <cell r="BF6">
            <v>0</v>
          </cell>
          <cell r="BG6">
            <v>11</v>
          </cell>
          <cell r="BH6">
            <v>4</v>
          </cell>
          <cell r="BI6">
            <v>0</v>
          </cell>
          <cell r="BJ6">
            <v>10</v>
          </cell>
          <cell r="BK6">
            <v>30</v>
          </cell>
          <cell r="BL6">
            <v>0</v>
          </cell>
          <cell r="BM6">
            <v>166</v>
          </cell>
        </row>
        <row r="7">
          <cell r="AJ7" t="str">
            <v>Wednesday</v>
          </cell>
          <cell r="AM7">
            <v>14</v>
          </cell>
          <cell r="AN7">
            <v>66</v>
          </cell>
          <cell r="AO7">
            <v>10</v>
          </cell>
          <cell r="AP7">
            <v>10</v>
          </cell>
          <cell r="AQ7">
            <v>7</v>
          </cell>
          <cell r="AR7">
            <v>35</v>
          </cell>
          <cell r="AS7">
            <v>16</v>
          </cell>
          <cell r="AT7">
            <v>61</v>
          </cell>
          <cell r="AU7">
            <v>76</v>
          </cell>
          <cell r="AV7">
            <v>120</v>
          </cell>
          <cell r="AW7">
            <v>63</v>
          </cell>
          <cell r="AX7">
            <v>68</v>
          </cell>
          <cell r="BA7">
            <v>2</v>
          </cell>
          <cell r="BB7">
            <v>3</v>
          </cell>
          <cell r="BC7">
            <v>2</v>
          </cell>
          <cell r="BD7">
            <v>46</v>
          </cell>
          <cell r="BE7">
            <v>0</v>
          </cell>
          <cell r="BF7">
            <v>0</v>
          </cell>
          <cell r="BG7">
            <v>0</v>
          </cell>
          <cell r="BH7">
            <v>0</v>
          </cell>
          <cell r="BI7">
            <v>0</v>
          </cell>
          <cell r="BJ7">
            <v>10</v>
          </cell>
          <cell r="BK7">
            <v>10</v>
          </cell>
          <cell r="BL7">
            <v>55</v>
          </cell>
          <cell r="BM7">
            <v>147</v>
          </cell>
        </row>
        <row r="8">
          <cell r="AJ8" t="str">
            <v>Thursday</v>
          </cell>
          <cell r="AM8">
            <v>63</v>
          </cell>
          <cell r="AN8">
            <v>56</v>
          </cell>
          <cell r="AO8">
            <v>17</v>
          </cell>
          <cell r="AP8">
            <v>34</v>
          </cell>
          <cell r="AQ8">
            <v>10</v>
          </cell>
          <cell r="AR8">
            <v>70</v>
          </cell>
          <cell r="AS8">
            <v>25</v>
          </cell>
          <cell r="AT8">
            <v>72</v>
          </cell>
          <cell r="AU8">
            <v>125</v>
          </cell>
          <cell r="AV8">
            <v>194</v>
          </cell>
          <cell r="AW8">
            <v>28</v>
          </cell>
          <cell r="AX8">
            <v>88</v>
          </cell>
          <cell r="BA8">
            <v>2</v>
          </cell>
          <cell r="BB8">
            <v>9</v>
          </cell>
          <cell r="BC8">
            <v>8</v>
          </cell>
          <cell r="BD8">
            <v>32</v>
          </cell>
          <cell r="BE8">
            <v>0</v>
          </cell>
          <cell r="BF8">
            <v>0</v>
          </cell>
          <cell r="BG8">
            <v>0</v>
          </cell>
          <cell r="BH8">
            <v>0</v>
          </cell>
          <cell r="BI8">
            <v>0</v>
          </cell>
          <cell r="BJ8">
            <v>0</v>
          </cell>
          <cell r="BK8">
            <v>15</v>
          </cell>
          <cell r="BL8">
            <v>30</v>
          </cell>
          <cell r="BM8">
            <v>73</v>
          </cell>
        </row>
        <row r="9">
          <cell r="AJ9" t="str">
            <v>Friday</v>
          </cell>
          <cell r="AM9">
            <v>48</v>
          </cell>
          <cell r="AN9">
            <v>33</v>
          </cell>
          <cell r="AO9">
            <v>4</v>
          </cell>
          <cell r="AP9">
            <v>3</v>
          </cell>
          <cell r="AQ9">
            <v>7</v>
          </cell>
          <cell r="AR9">
            <v>7</v>
          </cell>
          <cell r="AS9">
            <v>24</v>
          </cell>
          <cell r="AT9">
            <v>32</v>
          </cell>
          <cell r="AU9">
            <v>367</v>
          </cell>
          <cell r="AV9">
            <v>121</v>
          </cell>
          <cell r="AW9">
            <v>40</v>
          </cell>
          <cell r="AX9">
            <v>35</v>
          </cell>
          <cell r="BA9">
            <v>0</v>
          </cell>
          <cell r="BB9">
            <v>0</v>
          </cell>
          <cell r="BC9">
            <v>6</v>
          </cell>
          <cell r="BD9">
            <v>29</v>
          </cell>
          <cell r="BE9">
            <v>0</v>
          </cell>
          <cell r="BF9">
            <v>0</v>
          </cell>
          <cell r="BG9">
            <v>0</v>
          </cell>
          <cell r="BH9">
            <v>0</v>
          </cell>
          <cell r="BI9">
            <v>0</v>
          </cell>
          <cell r="BJ9">
            <v>0</v>
          </cell>
          <cell r="BK9">
            <v>15</v>
          </cell>
          <cell r="BL9">
            <v>35</v>
          </cell>
          <cell r="BM9">
            <v>250</v>
          </cell>
        </row>
        <row r="10">
          <cell r="AJ10" t="str">
            <v>Saturday</v>
          </cell>
          <cell r="AM10">
            <v>49</v>
          </cell>
          <cell r="AN10">
            <v>55</v>
          </cell>
          <cell r="AO10">
            <v>18</v>
          </cell>
          <cell r="AP10">
            <v>9</v>
          </cell>
          <cell r="AQ10">
            <v>6</v>
          </cell>
          <cell r="AR10">
            <v>27</v>
          </cell>
          <cell r="AS10">
            <v>8</v>
          </cell>
          <cell r="AT10">
            <v>22</v>
          </cell>
          <cell r="AU10">
            <v>71</v>
          </cell>
          <cell r="AV10">
            <v>180</v>
          </cell>
          <cell r="AW10">
            <v>42</v>
          </cell>
          <cell r="AX10">
            <v>64</v>
          </cell>
          <cell r="BA10">
            <v>0</v>
          </cell>
          <cell r="BB10">
            <v>0</v>
          </cell>
          <cell r="BC10">
            <v>1</v>
          </cell>
          <cell r="BD10">
            <v>12</v>
          </cell>
          <cell r="BE10">
            <v>0</v>
          </cell>
          <cell r="BF10">
            <v>0</v>
          </cell>
          <cell r="BG10">
            <v>0</v>
          </cell>
          <cell r="BH10">
            <v>10</v>
          </cell>
          <cell r="BI10">
            <v>0</v>
          </cell>
          <cell r="BJ10">
            <v>0</v>
          </cell>
          <cell r="BK10">
            <v>15</v>
          </cell>
          <cell r="BL10">
            <v>30</v>
          </cell>
          <cell r="BM10">
            <v>210</v>
          </cell>
        </row>
        <row r="11">
          <cell r="AK11" t="str">
            <v>Sum</v>
          </cell>
          <cell r="AM11">
            <v>210</v>
          </cell>
          <cell r="AN11">
            <v>281</v>
          </cell>
          <cell r="AO11">
            <v>57</v>
          </cell>
          <cell r="AP11">
            <v>80</v>
          </cell>
          <cell r="AQ11">
            <v>45</v>
          </cell>
          <cell r="AR11">
            <v>151</v>
          </cell>
          <cell r="AS11">
            <v>79</v>
          </cell>
          <cell r="AT11">
            <v>292</v>
          </cell>
          <cell r="AU11">
            <v>735</v>
          </cell>
          <cell r="AV11">
            <v>751</v>
          </cell>
          <cell r="AW11">
            <v>215</v>
          </cell>
          <cell r="AX11">
            <v>357</v>
          </cell>
          <cell r="BA11">
            <v>6</v>
          </cell>
          <cell r="BB11">
            <v>30</v>
          </cell>
          <cell r="BC11">
            <v>29</v>
          </cell>
          <cell r="BD11">
            <v>143</v>
          </cell>
          <cell r="BE11">
            <v>0</v>
          </cell>
          <cell r="BF11">
            <v>0</v>
          </cell>
          <cell r="BG11">
            <v>11</v>
          </cell>
          <cell r="BH11">
            <v>14</v>
          </cell>
          <cell r="BI11">
            <v>0</v>
          </cell>
          <cell r="BJ11">
            <v>20</v>
          </cell>
          <cell r="BK11">
            <v>85</v>
          </cell>
          <cell r="BL11">
            <v>150</v>
          </cell>
          <cell r="BM11">
            <v>846</v>
          </cell>
        </row>
        <row r="12">
          <cell r="AK12" t="str">
            <v>Avg</v>
          </cell>
          <cell r="AN12">
            <v>1.338095238095238</v>
          </cell>
          <cell r="AP12">
            <v>1.4035087719298245</v>
          </cell>
          <cell r="AR12">
            <v>3.3555555555555556</v>
          </cell>
          <cell r="AT12">
            <v>3.6962025316455698</v>
          </cell>
          <cell r="AV12">
            <v>1.0217687074829931</v>
          </cell>
          <cell r="AX12">
            <v>1.6604651162790698</v>
          </cell>
          <cell r="BB12">
            <v>5</v>
          </cell>
          <cell r="BH12">
            <v>1.2727272727272727</v>
          </cell>
        </row>
        <row r="15">
          <cell r="AK15" t="str">
            <v>% mins of all on-desk tasks per week</v>
          </cell>
          <cell r="AN15">
            <v>0.13009259259259259</v>
          </cell>
          <cell r="AP15">
            <v>3.7037037037037035E-2</v>
          </cell>
          <cell r="AR15">
            <v>6.9907407407407404E-2</v>
          </cell>
          <cell r="AT15">
            <v>0.13518518518518519</v>
          </cell>
          <cell r="AV15">
            <v>0.34768518518518521</v>
          </cell>
          <cell r="AX15">
            <v>0.16527777777777777</v>
          </cell>
          <cell r="BB15">
            <v>1.3888888888888888E-2</v>
          </cell>
          <cell r="BC15">
            <v>1.3425925925925926E-2</v>
          </cell>
          <cell r="BD15">
            <v>6.6203703703703709E-2</v>
          </cell>
          <cell r="BH15">
            <v>6.4814814814814813E-3</v>
          </cell>
          <cell r="BJ15">
            <v>9.2592592592592587E-3</v>
          </cell>
          <cell r="BK15">
            <v>3.9351851851851853E-2</v>
          </cell>
          <cell r="BL15">
            <v>6.9444444444444448E-2</v>
          </cell>
          <cell r="BM15">
            <v>0.39166666666666666</v>
          </cell>
        </row>
      </sheetData>
      <sheetData sheetId="6">
        <row r="1">
          <cell r="AR1" t="str">
            <v>Hrs per week staff work (Max)</v>
          </cell>
          <cell r="AS1" t="str">
            <v>Mins per week staff Max</v>
          </cell>
          <cell r="AT1" t="str">
            <v>Hrs per year staff work (max)</v>
          </cell>
        </row>
        <row r="2">
          <cell r="AR2">
            <v>40</v>
          </cell>
          <cell r="AS2">
            <v>2400</v>
          </cell>
          <cell r="AT2">
            <v>2080</v>
          </cell>
        </row>
        <row r="3">
          <cell r="AP3" t="str">
            <v>DEL - Off Desk Log</v>
          </cell>
          <cell r="AR3" t="str">
            <v>Bookdrop</v>
          </cell>
          <cell r="AT3" t="str">
            <v>Delivery</v>
          </cell>
          <cell r="AV3" t="str">
            <v xml:space="preserve">Checkin </v>
          </cell>
          <cell r="AX3" t="str">
            <v>Shelving</v>
          </cell>
          <cell r="AZ3" t="str">
            <v>Circ Issues: missing and damaged items, etc.</v>
          </cell>
          <cell r="BB3" t="str">
            <v>Collection Management (describe activity)</v>
          </cell>
          <cell r="BC3" t="str">
            <v>Picklist, ILL, LinkPLUS</v>
          </cell>
          <cell r="BE3" t="str">
            <v>Magazines (describe activity)</v>
          </cell>
          <cell r="BF3" t="str">
            <v>Meeting Room Bookings: new requests, review, confirm, etc.</v>
          </cell>
          <cell r="BG3" t="str">
            <v>Outreach: School, Rotary, etc. (keep detailed calendar and attach to off desk log)</v>
          </cell>
          <cell r="BH3" t="str">
            <v>Community Information: posting new, restocking bookmarks, program brochures, notices</v>
          </cell>
          <cell r="BI3" t="str">
            <v>By appointment with patron; 1 on 1; small group training</v>
          </cell>
          <cell r="BK3" t="str">
            <v>Programs (set up, delivery and tear down) Attach evanced calendar)</v>
          </cell>
          <cell r="BM3" t="str">
            <v>Programs (planning)</v>
          </cell>
          <cell r="BN3" t="str">
            <v xml:space="preserve">Special assignments or projects </v>
          </cell>
          <cell r="BO3" t="str">
            <v>Check email/spl@</v>
          </cell>
          <cell r="BP3" t="str">
            <v>Cash Count</v>
          </cell>
          <cell r="BQ3" t="str">
            <v>Staff Meetings</v>
          </cell>
          <cell r="BR3" t="str">
            <v>Opening/   Closing Procedures</v>
          </cell>
          <cell r="BS3" t="str">
            <v>Other</v>
          </cell>
        </row>
        <row r="4">
          <cell r="AP4" t="str">
            <v>DAY</v>
          </cell>
          <cell r="AQ4" t="str">
            <v>DATE</v>
          </cell>
          <cell r="AR4" t="str">
            <v>#</v>
          </cell>
          <cell r="AS4" t="str">
            <v>actual time (in mins)</v>
          </cell>
          <cell r="AT4" t="str">
            <v>#</v>
          </cell>
          <cell r="AU4" t="str">
            <v>actual time (in mins)</v>
          </cell>
          <cell r="AV4" t="str">
            <v>#</v>
          </cell>
          <cell r="AW4" t="str">
            <v>actual time (in mins)</v>
          </cell>
          <cell r="AX4" t="str">
            <v>#</v>
          </cell>
          <cell r="AY4" t="str">
            <v>actual time (in mins)</v>
          </cell>
          <cell r="AZ4" t="str">
            <v>#</v>
          </cell>
          <cell r="BA4" t="str">
            <v>actual time (in mins)</v>
          </cell>
          <cell r="BB4" t="str">
            <v>avg time (in mins)</v>
          </cell>
          <cell r="BC4" t="str">
            <v>#</v>
          </cell>
          <cell r="BD4" t="str">
            <v>actual time (in mins)</v>
          </cell>
          <cell r="BE4" t="str">
            <v>avg time (in mins)</v>
          </cell>
          <cell r="BF4" t="str">
            <v>avg time (in mins)</v>
          </cell>
          <cell r="BG4" t="str">
            <v>avg time (in mins)</v>
          </cell>
          <cell r="BH4" t="str">
            <v>avg time (in mins)</v>
          </cell>
          <cell r="BI4" t="str">
            <v>#</v>
          </cell>
          <cell r="BJ4" t="str">
            <v>avg time (in mins)</v>
          </cell>
          <cell r="BK4" t="str">
            <v xml:space="preserve"> # of customers </v>
          </cell>
          <cell r="BL4" t="str">
            <v>avg time (in mins)</v>
          </cell>
          <cell r="BM4" t="str">
            <v>actual time</v>
          </cell>
          <cell r="BN4" t="str">
            <v>actual time</v>
          </cell>
          <cell r="BO4" t="str">
            <v>avg time (in mins)</v>
          </cell>
          <cell r="BP4" t="str">
            <v>avg time (in mins)</v>
          </cell>
          <cell r="BQ4" t="str">
            <v>actual time</v>
          </cell>
          <cell r="BR4" t="str">
            <v>avg time (in mins)</v>
          </cell>
        </row>
        <row r="5">
          <cell r="AP5" t="str">
            <v>Tuesday</v>
          </cell>
          <cell r="AR5">
            <v>0</v>
          </cell>
          <cell r="AS5">
            <v>15</v>
          </cell>
          <cell r="AT5">
            <v>68</v>
          </cell>
          <cell r="AU5">
            <v>30</v>
          </cell>
          <cell r="AV5">
            <v>66</v>
          </cell>
          <cell r="AW5">
            <v>30</v>
          </cell>
          <cell r="AX5">
            <v>0</v>
          </cell>
          <cell r="AY5">
            <v>0</v>
          </cell>
          <cell r="AZ5">
            <v>5</v>
          </cell>
          <cell r="BA5">
            <v>10</v>
          </cell>
          <cell r="BB5">
            <v>0</v>
          </cell>
          <cell r="BC5">
            <v>0</v>
          </cell>
          <cell r="BD5">
            <v>17</v>
          </cell>
          <cell r="BE5">
            <v>12</v>
          </cell>
          <cell r="BF5">
            <v>0</v>
          </cell>
          <cell r="BG5">
            <v>10</v>
          </cell>
          <cell r="BH5">
            <v>0</v>
          </cell>
          <cell r="BI5">
            <v>0</v>
          </cell>
          <cell r="BJ5">
            <v>0</v>
          </cell>
          <cell r="BK5">
            <v>0</v>
          </cell>
          <cell r="BL5">
            <v>28</v>
          </cell>
          <cell r="BM5">
            <v>30</v>
          </cell>
          <cell r="BN5">
            <v>30</v>
          </cell>
          <cell r="BO5">
            <v>105</v>
          </cell>
          <cell r="BP5">
            <v>15</v>
          </cell>
          <cell r="BQ5">
            <v>45</v>
          </cell>
          <cell r="BR5">
            <v>14</v>
          </cell>
          <cell r="BS5">
            <v>314</v>
          </cell>
        </row>
        <row r="6">
          <cell r="AP6" t="str">
            <v>Wednesday</v>
          </cell>
          <cell r="AR6">
            <v>20</v>
          </cell>
          <cell r="AS6">
            <v>20</v>
          </cell>
          <cell r="AT6">
            <v>31</v>
          </cell>
          <cell r="AU6">
            <v>30</v>
          </cell>
          <cell r="AV6">
            <v>0</v>
          </cell>
          <cell r="AW6">
            <v>0</v>
          </cell>
          <cell r="AX6">
            <v>0</v>
          </cell>
          <cell r="AY6">
            <v>0</v>
          </cell>
          <cell r="AZ6">
            <v>1</v>
          </cell>
          <cell r="BA6">
            <v>30</v>
          </cell>
          <cell r="BB6">
            <v>0</v>
          </cell>
          <cell r="BC6">
            <v>4</v>
          </cell>
          <cell r="BD6">
            <v>20</v>
          </cell>
          <cell r="BE6">
            <v>0</v>
          </cell>
          <cell r="BF6">
            <v>1</v>
          </cell>
          <cell r="BG6">
            <v>0</v>
          </cell>
          <cell r="BH6">
            <v>7</v>
          </cell>
          <cell r="BI6">
            <v>0</v>
          </cell>
          <cell r="BJ6">
            <v>0</v>
          </cell>
          <cell r="BK6">
            <v>0</v>
          </cell>
          <cell r="BL6">
            <v>335</v>
          </cell>
          <cell r="BM6">
            <v>25</v>
          </cell>
          <cell r="BN6">
            <v>40</v>
          </cell>
          <cell r="BO6">
            <v>78</v>
          </cell>
          <cell r="BP6">
            <v>50</v>
          </cell>
          <cell r="BQ6">
            <v>25</v>
          </cell>
          <cell r="BR6">
            <v>10</v>
          </cell>
          <cell r="BS6">
            <v>90</v>
          </cell>
        </row>
        <row r="7">
          <cell r="AP7" t="str">
            <v>Thursday</v>
          </cell>
          <cell r="AR7">
            <v>0</v>
          </cell>
          <cell r="AS7">
            <v>20</v>
          </cell>
          <cell r="AT7">
            <v>0</v>
          </cell>
          <cell r="AU7">
            <v>0</v>
          </cell>
          <cell r="AV7">
            <v>0</v>
          </cell>
          <cell r="AW7">
            <v>0</v>
          </cell>
          <cell r="AX7">
            <v>0</v>
          </cell>
          <cell r="AY7">
            <v>27</v>
          </cell>
          <cell r="AZ7">
            <v>0</v>
          </cell>
          <cell r="BA7">
            <v>0</v>
          </cell>
          <cell r="BB7">
            <v>0</v>
          </cell>
          <cell r="BC7">
            <v>4</v>
          </cell>
          <cell r="BD7">
            <v>0</v>
          </cell>
          <cell r="BE7">
            <v>0</v>
          </cell>
          <cell r="BF7">
            <v>0</v>
          </cell>
          <cell r="BG7">
            <v>0</v>
          </cell>
          <cell r="BH7">
            <v>0</v>
          </cell>
          <cell r="BI7">
            <v>0</v>
          </cell>
          <cell r="BJ7">
            <v>0</v>
          </cell>
          <cell r="BK7">
            <v>0</v>
          </cell>
          <cell r="BL7">
            <v>160</v>
          </cell>
          <cell r="BM7">
            <v>67</v>
          </cell>
          <cell r="BN7">
            <v>0</v>
          </cell>
          <cell r="BO7">
            <v>32</v>
          </cell>
          <cell r="BP7">
            <v>20</v>
          </cell>
          <cell r="BQ7">
            <v>0</v>
          </cell>
          <cell r="BR7">
            <v>30</v>
          </cell>
          <cell r="BS7">
            <v>273</v>
          </cell>
        </row>
        <row r="8">
          <cell r="AP8" t="str">
            <v>Friday</v>
          </cell>
          <cell r="AR8">
            <v>0</v>
          </cell>
          <cell r="AS8">
            <v>0</v>
          </cell>
          <cell r="AT8">
            <v>0</v>
          </cell>
          <cell r="AU8">
            <v>0</v>
          </cell>
          <cell r="AV8">
            <v>0</v>
          </cell>
          <cell r="AW8">
            <v>0</v>
          </cell>
          <cell r="AX8">
            <v>0</v>
          </cell>
          <cell r="AY8">
            <v>0</v>
          </cell>
          <cell r="AZ8">
            <v>0</v>
          </cell>
          <cell r="BA8">
            <v>15</v>
          </cell>
          <cell r="BB8">
            <v>0</v>
          </cell>
          <cell r="BC8">
            <v>0</v>
          </cell>
          <cell r="BD8">
            <v>10</v>
          </cell>
          <cell r="BE8">
            <v>0</v>
          </cell>
          <cell r="BF8">
            <v>0</v>
          </cell>
          <cell r="BG8">
            <v>5</v>
          </cell>
          <cell r="BH8">
            <v>0</v>
          </cell>
          <cell r="BI8">
            <v>0</v>
          </cell>
          <cell r="BJ8">
            <v>0</v>
          </cell>
          <cell r="BK8">
            <v>0</v>
          </cell>
          <cell r="BL8">
            <v>180</v>
          </cell>
          <cell r="BM8">
            <v>45</v>
          </cell>
          <cell r="BN8">
            <v>60</v>
          </cell>
          <cell r="BO8">
            <v>17</v>
          </cell>
          <cell r="BP8">
            <v>75</v>
          </cell>
          <cell r="BQ8">
            <v>0</v>
          </cell>
          <cell r="BR8">
            <v>0</v>
          </cell>
          <cell r="BS8">
            <v>185</v>
          </cell>
        </row>
        <row r="9">
          <cell r="AP9" t="str">
            <v>Saturday</v>
          </cell>
          <cell r="AR9">
            <v>0</v>
          </cell>
          <cell r="AS9">
            <v>12</v>
          </cell>
          <cell r="AT9">
            <v>0</v>
          </cell>
          <cell r="AU9">
            <v>0</v>
          </cell>
          <cell r="AV9">
            <v>19</v>
          </cell>
          <cell r="AW9">
            <v>82</v>
          </cell>
          <cell r="AX9">
            <v>58</v>
          </cell>
          <cell r="AY9">
            <v>66</v>
          </cell>
          <cell r="AZ9">
            <v>8</v>
          </cell>
          <cell r="BA9">
            <v>15</v>
          </cell>
          <cell r="BB9">
            <v>35</v>
          </cell>
          <cell r="BC9">
            <v>0</v>
          </cell>
          <cell r="BD9">
            <v>90</v>
          </cell>
          <cell r="BE9">
            <v>0</v>
          </cell>
          <cell r="BF9">
            <v>0</v>
          </cell>
          <cell r="BG9">
            <v>0</v>
          </cell>
          <cell r="BH9">
            <v>0</v>
          </cell>
          <cell r="BI9">
            <v>0</v>
          </cell>
          <cell r="BJ9">
            <v>0</v>
          </cell>
          <cell r="BK9">
            <v>0</v>
          </cell>
          <cell r="BL9">
            <v>355</v>
          </cell>
          <cell r="BM9">
            <v>24</v>
          </cell>
          <cell r="BN9">
            <v>0</v>
          </cell>
          <cell r="BO9">
            <v>30</v>
          </cell>
          <cell r="BP9">
            <v>15</v>
          </cell>
          <cell r="BQ9">
            <v>0</v>
          </cell>
          <cell r="BR9">
            <v>64</v>
          </cell>
          <cell r="BS9">
            <v>506</v>
          </cell>
        </row>
        <row r="10">
          <cell r="AQ10" t="str">
            <v>SUM</v>
          </cell>
          <cell r="AR10">
            <v>20</v>
          </cell>
          <cell r="AS10">
            <v>67</v>
          </cell>
          <cell r="AT10">
            <v>99</v>
          </cell>
          <cell r="AU10">
            <v>60</v>
          </cell>
          <cell r="AV10">
            <v>85</v>
          </cell>
          <cell r="AW10">
            <v>112</v>
          </cell>
          <cell r="AX10">
            <v>58</v>
          </cell>
          <cell r="AY10">
            <v>93</v>
          </cell>
          <cell r="AZ10">
            <v>14</v>
          </cell>
          <cell r="BA10">
            <v>70</v>
          </cell>
          <cell r="BB10">
            <v>35</v>
          </cell>
          <cell r="BC10">
            <v>8</v>
          </cell>
          <cell r="BD10">
            <v>137</v>
          </cell>
          <cell r="BE10">
            <v>12</v>
          </cell>
          <cell r="BF10">
            <v>1</v>
          </cell>
          <cell r="BG10">
            <v>15</v>
          </cell>
          <cell r="BH10">
            <v>7</v>
          </cell>
          <cell r="BI10">
            <v>0</v>
          </cell>
          <cell r="BJ10">
            <v>0</v>
          </cell>
          <cell r="BK10">
            <v>0</v>
          </cell>
          <cell r="BL10">
            <v>1058</v>
          </cell>
          <cell r="BM10">
            <v>191</v>
          </cell>
          <cell r="BN10">
            <v>130</v>
          </cell>
          <cell r="BO10">
            <v>262</v>
          </cell>
          <cell r="BP10">
            <v>175</v>
          </cell>
          <cell r="BQ10">
            <v>70</v>
          </cell>
          <cell r="BR10">
            <v>118</v>
          </cell>
          <cell r="BS10">
            <v>1368</v>
          </cell>
        </row>
        <row r="11">
          <cell r="AQ11" t="str">
            <v>Avg</v>
          </cell>
          <cell r="AS11">
            <v>3.35</v>
          </cell>
          <cell r="AU11">
            <v>0.60606060606060608</v>
          </cell>
          <cell r="AW11">
            <v>1.3176470588235294</v>
          </cell>
          <cell r="AY11">
            <v>1.603448275862069</v>
          </cell>
          <cell r="BA11">
            <v>5</v>
          </cell>
        </row>
        <row r="13">
          <cell r="AQ13" t="str">
            <v>% of all off desk tasks per week</v>
          </cell>
          <cell r="AS13" t="str">
            <v>shelver</v>
          </cell>
          <cell r="AU13" t="str">
            <v>shelver</v>
          </cell>
          <cell r="AW13" t="str">
            <v>shelver</v>
          </cell>
          <cell r="AY13" t="str">
            <v>shelver</v>
          </cell>
          <cell r="BA13">
            <v>2.9166666666666667E-2</v>
          </cell>
          <cell r="BB13">
            <v>1.4583333333333334E-2</v>
          </cell>
          <cell r="BD13">
            <v>5.7083333333333333E-2</v>
          </cell>
          <cell r="BE13">
            <v>5.0000000000000001E-3</v>
          </cell>
          <cell r="BF13">
            <v>4.1666666666666669E-4</v>
          </cell>
          <cell r="BG13">
            <v>6.2500000000000003E-3</v>
          </cell>
          <cell r="BH13">
            <v>2.9166666666666668E-3</v>
          </cell>
          <cell r="BL13">
            <v>0.44083333333333335</v>
          </cell>
          <cell r="BM13">
            <v>7.9583333333333339E-2</v>
          </cell>
          <cell r="BN13">
            <v>5.4166666666666669E-2</v>
          </cell>
          <cell r="BO13">
            <v>0.10916666666666666</v>
          </cell>
          <cell r="BP13">
            <v>7.2916666666666671E-2</v>
          </cell>
          <cell r="BQ13">
            <v>2.9166666666666667E-2</v>
          </cell>
          <cell r="BR13">
            <v>4.9166666666666664E-2</v>
          </cell>
          <cell r="BS13">
            <v>0.56999999999999995</v>
          </cell>
        </row>
      </sheetData>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Log - Open Count"/>
      <sheetName val="Customer Activity Summary Log"/>
      <sheetName val="Summary Log_Observation"/>
      <sheetName val="PatronMovement per 30 mins"/>
      <sheetName val="Observation Notes"/>
      <sheetName val="Staff On Desk Summary Log"/>
      <sheetName val="Staff Off Desk Summary Log"/>
      <sheetName val="Shelver Summary Log"/>
      <sheetName val="Volunteer Summary Log"/>
    </sheetNames>
    <sheetDataSet>
      <sheetData sheetId="0" refreshError="1"/>
      <sheetData sheetId="1" refreshError="1"/>
      <sheetData sheetId="2" refreshError="1"/>
      <sheetData sheetId="3" refreshError="1"/>
      <sheetData sheetId="4" refreshError="1"/>
      <sheetData sheetId="5">
        <row r="1">
          <cell r="AK1" t="str">
            <v>Hours open per week</v>
          </cell>
          <cell r="AL1" t="str">
            <v>Hrs open per yr</v>
          </cell>
          <cell r="AM1" t="str">
            <v>Mins open per week</v>
          </cell>
        </row>
        <row r="2">
          <cell r="AK2">
            <v>40</v>
          </cell>
          <cell r="AL2">
            <v>2000</v>
          </cell>
          <cell r="AM2">
            <v>2400</v>
          </cell>
        </row>
        <row r="3">
          <cell r="AK3" t="str">
            <v>informational / directional</v>
          </cell>
          <cell r="AM3" t="str">
            <v>reference</v>
          </cell>
          <cell r="AO3" t="str">
            <v>technology</v>
          </cell>
          <cell r="AQ3" t="str">
            <v>library card</v>
          </cell>
          <cell r="AS3" t="str">
            <v>checkin</v>
          </cell>
          <cell r="AU3" t="str">
            <v>checkout/ renew at desk</v>
          </cell>
          <cell r="AW3" t="str">
            <v>fine/fee</v>
          </cell>
          <cell r="BA3" t="str">
            <v>print management</v>
          </cell>
          <cell r="BB3" t="str">
            <v>check email/spl@</v>
          </cell>
          <cell r="BC3" t="str">
            <v>lend laptop</v>
          </cell>
          <cell r="BE3" t="str">
            <v>self check</v>
          </cell>
          <cell r="BG3" t="str">
            <v>weeding</v>
          </cell>
          <cell r="BI3" t="str">
            <v>opening procedures and desk set up</v>
          </cell>
          <cell r="BJ3" t="str">
            <v>closing procedures</v>
          </cell>
          <cell r="BK3" t="str">
            <v>Other</v>
          </cell>
        </row>
        <row r="4">
          <cell r="AI4" t="str">
            <v>DAY</v>
          </cell>
          <cell r="AJ4" t="str">
            <v>DATE</v>
          </cell>
          <cell r="AK4" t="str">
            <v xml:space="preserve"># of patrons </v>
          </cell>
          <cell r="AL4" t="str">
            <v>avg time</v>
          </cell>
          <cell r="AM4" t="str">
            <v># of patrons</v>
          </cell>
          <cell r="AN4" t="str">
            <v>avg time</v>
          </cell>
          <cell r="AO4" t="str">
            <v># of patrons</v>
          </cell>
          <cell r="AP4" t="str">
            <v>avg time</v>
          </cell>
          <cell r="AQ4" t="str">
            <v># of patrons</v>
          </cell>
          <cell r="AR4" t="str">
            <v>avg time</v>
          </cell>
          <cell r="AS4" t="str">
            <v xml:space="preserve"># of items </v>
          </cell>
          <cell r="AT4" t="str">
            <v xml:space="preserve"> actual time</v>
          </cell>
          <cell r="AU4" t="str">
            <v># of patrons</v>
          </cell>
          <cell r="AV4" t="str">
            <v>avg time</v>
          </cell>
          <cell r="AW4" t="str">
            <v xml:space="preserve"># of patrons </v>
          </cell>
          <cell r="AX4" t="str">
            <v>avg time</v>
          </cell>
          <cell r="BA4" t="str">
            <v># of interactions</v>
          </cell>
          <cell r="BB4" t="str">
            <v>Actual time spent</v>
          </cell>
          <cell r="BC4" t="str">
            <v xml:space="preserve"># of patrons </v>
          </cell>
          <cell r="BD4" t="str">
            <v xml:space="preserve"> avg time</v>
          </cell>
          <cell r="BE4" t="str">
            <v xml:space="preserve"># of patrons </v>
          </cell>
          <cell r="BF4" t="str">
            <v>avg time</v>
          </cell>
          <cell r="BG4" t="str">
            <v xml:space="preserve"># of items </v>
          </cell>
          <cell r="BH4" t="str">
            <v xml:space="preserve"> actual time</v>
          </cell>
          <cell r="BI4" t="str">
            <v>Avg time (in mins)</v>
          </cell>
          <cell r="BJ4" t="str">
            <v>Avg time (in mins)</v>
          </cell>
          <cell r="BK4" t="str">
            <v>Avg time (in mins)</v>
          </cell>
        </row>
        <row r="5">
          <cell r="AI5" t="str">
            <v xml:space="preserve">Tuesday </v>
          </cell>
          <cell r="AK5">
            <v>126</v>
          </cell>
          <cell r="AL5">
            <v>18.5</v>
          </cell>
          <cell r="AM5">
            <v>52</v>
          </cell>
          <cell r="AN5">
            <v>33</v>
          </cell>
          <cell r="AO5">
            <v>37</v>
          </cell>
          <cell r="AP5">
            <v>28</v>
          </cell>
          <cell r="AQ5">
            <v>45</v>
          </cell>
          <cell r="AR5">
            <v>64</v>
          </cell>
          <cell r="AS5">
            <v>55</v>
          </cell>
          <cell r="AT5">
            <v>13</v>
          </cell>
          <cell r="AU5">
            <v>102</v>
          </cell>
          <cell r="AV5">
            <v>35</v>
          </cell>
          <cell r="AW5">
            <v>19</v>
          </cell>
          <cell r="AX5">
            <v>20</v>
          </cell>
          <cell r="BA5">
            <v>15</v>
          </cell>
          <cell r="BB5">
            <v>36</v>
          </cell>
          <cell r="BC5">
            <v>0</v>
          </cell>
          <cell r="BD5">
            <v>0</v>
          </cell>
          <cell r="BE5">
            <v>8</v>
          </cell>
          <cell r="BF5">
            <v>7</v>
          </cell>
          <cell r="BG5">
            <v>0</v>
          </cell>
          <cell r="BH5">
            <v>0</v>
          </cell>
          <cell r="BI5">
            <v>30</v>
          </cell>
          <cell r="BJ5">
            <v>2</v>
          </cell>
          <cell r="BK5">
            <v>101</v>
          </cell>
        </row>
        <row r="6">
          <cell r="AI6" t="str">
            <v xml:space="preserve">Wednesday </v>
          </cell>
          <cell r="AK6">
            <v>114</v>
          </cell>
          <cell r="AL6">
            <v>50</v>
          </cell>
          <cell r="AM6">
            <v>42</v>
          </cell>
          <cell r="AN6">
            <v>28</v>
          </cell>
          <cell r="AO6">
            <v>19</v>
          </cell>
          <cell r="AP6">
            <v>8</v>
          </cell>
          <cell r="AQ6">
            <v>46</v>
          </cell>
          <cell r="AR6">
            <v>8</v>
          </cell>
          <cell r="AS6">
            <v>26</v>
          </cell>
          <cell r="AT6">
            <v>5.75</v>
          </cell>
          <cell r="AU6">
            <v>118</v>
          </cell>
          <cell r="AV6">
            <v>32.25</v>
          </cell>
          <cell r="AW6">
            <v>15</v>
          </cell>
          <cell r="AX6">
            <v>6</v>
          </cell>
          <cell r="BA6">
            <v>13</v>
          </cell>
          <cell r="BB6">
            <v>22</v>
          </cell>
          <cell r="BC6">
            <v>0</v>
          </cell>
          <cell r="BD6">
            <v>0</v>
          </cell>
          <cell r="BE6">
            <v>6</v>
          </cell>
          <cell r="BF6">
            <v>2</v>
          </cell>
          <cell r="BG6">
            <v>1</v>
          </cell>
          <cell r="BH6">
            <v>0</v>
          </cell>
          <cell r="BI6">
            <v>0</v>
          </cell>
          <cell r="BJ6">
            <v>15</v>
          </cell>
          <cell r="BK6">
            <v>115.5</v>
          </cell>
        </row>
        <row r="7">
          <cell r="AI7" t="str">
            <v xml:space="preserve">Thursday </v>
          </cell>
          <cell r="AK7">
            <v>60</v>
          </cell>
          <cell r="AL7">
            <v>71</v>
          </cell>
          <cell r="AM7">
            <v>35</v>
          </cell>
          <cell r="AN7">
            <v>57</v>
          </cell>
          <cell r="AO7">
            <v>7</v>
          </cell>
          <cell r="AP7">
            <v>16</v>
          </cell>
          <cell r="AQ7">
            <v>17</v>
          </cell>
          <cell r="AR7">
            <v>21</v>
          </cell>
          <cell r="AS7">
            <v>23</v>
          </cell>
          <cell r="AT7">
            <v>9</v>
          </cell>
          <cell r="AU7">
            <v>70</v>
          </cell>
          <cell r="AV7">
            <v>39</v>
          </cell>
          <cell r="AW7">
            <v>14</v>
          </cell>
          <cell r="AX7">
            <v>22</v>
          </cell>
          <cell r="BA7">
            <v>4</v>
          </cell>
          <cell r="BB7">
            <v>17</v>
          </cell>
          <cell r="BC7">
            <v>0</v>
          </cell>
          <cell r="BD7">
            <v>0</v>
          </cell>
          <cell r="BE7">
            <v>1</v>
          </cell>
          <cell r="BF7">
            <v>0</v>
          </cell>
          <cell r="BG7">
            <v>0</v>
          </cell>
          <cell r="BH7">
            <v>0</v>
          </cell>
          <cell r="BI7">
            <v>0</v>
          </cell>
          <cell r="BJ7">
            <v>35</v>
          </cell>
          <cell r="BK7">
            <v>158</v>
          </cell>
        </row>
        <row r="8">
          <cell r="AI8" t="str">
            <v>Friday</v>
          </cell>
          <cell r="AK8">
            <v>84</v>
          </cell>
          <cell r="AL8">
            <v>16</v>
          </cell>
          <cell r="AM8">
            <v>25</v>
          </cell>
          <cell r="AN8">
            <v>33</v>
          </cell>
          <cell r="AO8">
            <v>8</v>
          </cell>
          <cell r="AP8">
            <v>5</v>
          </cell>
          <cell r="AQ8">
            <v>15</v>
          </cell>
          <cell r="AR8">
            <v>13</v>
          </cell>
          <cell r="AS8">
            <v>20</v>
          </cell>
          <cell r="AT8">
            <v>1</v>
          </cell>
          <cell r="AU8">
            <v>97</v>
          </cell>
          <cell r="AV8">
            <v>16</v>
          </cell>
          <cell r="AW8">
            <v>5</v>
          </cell>
          <cell r="AX8">
            <v>0</v>
          </cell>
          <cell r="BA8">
            <v>0</v>
          </cell>
          <cell r="BB8">
            <v>2</v>
          </cell>
          <cell r="BC8">
            <v>0</v>
          </cell>
          <cell r="BD8">
            <v>0</v>
          </cell>
          <cell r="BE8">
            <v>2</v>
          </cell>
          <cell r="BF8">
            <v>0</v>
          </cell>
          <cell r="BG8">
            <v>0</v>
          </cell>
          <cell r="BH8">
            <v>0</v>
          </cell>
          <cell r="BI8">
            <v>0</v>
          </cell>
          <cell r="BJ8">
            <v>15</v>
          </cell>
          <cell r="BK8">
            <v>22</v>
          </cell>
        </row>
        <row r="9">
          <cell r="AI9" t="str">
            <v>Saturday</v>
          </cell>
          <cell r="AK9">
            <v>83</v>
          </cell>
          <cell r="AL9">
            <v>32</v>
          </cell>
          <cell r="AM9">
            <v>43</v>
          </cell>
          <cell r="AN9">
            <v>42</v>
          </cell>
          <cell r="AO9">
            <v>10</v>
          </cell>
          <cell r="AP9">
            <v>13</v>
          </cell>
          <cell r="AQ9">
            <v>19</v>
          </cell>
          <cell r="AR9">
            <v>48</v>
          </cell>
          <cell r="AS9">
            <v>21</v>
          </cell>
          <cell r="AT9">
            <v>13.25</v>
          </cell>
          <cell r="AU9">
            <v>71</v>
          </cell>
          <cell r="AV9">
            <v>59.5</v>
          </cell>
          <cell r="AW9">
            <v>12</v>
          </cell>
          <cell r="AX9">
            <v>13</v>
          </cell>
          <cell r="BA9">
            <v>3</v>
          </cell>
          <cell r="BB9">
            <v>16</v>
          </cell>
          <cell r="BC9">
            <v>0</v>
          </cell>
          <cell r="BD9">
            <v>0</v>
          </cell>
          <cell r="BE9">
            <v>12</v>
          </cell>
          <cell r="BF9">
            <v>4</v>
          </cell>
          <cell r="BG9">
            <v>0</v>
          </cell>
          <cell r="BH9">
            <v>0</v>
          </cell>
          <cell r="BI9">
            <v>10</v>
          </cell>
          <cell r="BJ9">
            <v>10</v>
          </cell>
          <cell r="BK9">
            <v>95</v>
          </cell>
        </row>
        <row r="10">
          <cell r="AI10" t="str">
            <v xml:space="preserve">Tuesday  </v>
          </cell>
          <cell r="AK10">
            <v>5</v>
          </cell>
          <cell r="AL10">
            <v>3</v>
          </cell>
          <cell r="AM10">
            <v>1</v>
          </cell>
          <cell r="AN10">
            <v>10</v>
          </cell>
          <cell r="AO10">
            <v>4</v>
          </cell>
          <cell r="AP10">
            <v>20</v>
          </cell>
          <cell r="AQ10">
            <v>8</v>
          </cell>
          <cell r="AR10">
            <v>23</v>
          </cell>
          <cell r="AS10">
            <v>0</v>
          </cell>
          <cell r="AT10">
            <v>0</v>
          </cell>
          <cell r="AU10">
            <v>5</v>
          </cell>
          <cell r="AV10">
            <v>20</v>
          </cell>
          <cell r="AW10">
            <v>2</v>
          </cell>
          <cell r="AX10">
            <v>0</v>
          </cell>
          <cell r="BA10">
            <v>5</v>
          </cell>
          <cell r="BB10">
            <v>15</v>
          </cell>
          <cell r="BC10">
            <v>0</v>
          </cell>
          <cell r="BD10">
            <v>0</v>
          </cell>
          <cell r="BE10">
            <v>1</v>
          </cell>
          <cell r="BF10">
            <v>3</v>
          </cell>
          <cell r="BG10">
            <v>2</v>
          </cell>
          <cell r="BH10">
            <v>0</v>
          </cell>
          <cell r="BI10">
            <v>0</v>
          </cell>
          <cell r="BJ10">
            <v>15</v>
          </cell>
          <cell r="BK10">
            <v>16</v>
          </cell>
        </row>
        <row r="11">
          <cell r="AI11" t="str">
            <v xml:space="preserve">Wednesday </v>
          </cell>
          <cell r="AK11">
            <v>2</v>
          </cell>
          <cell r="AL11">
            <v>1</v>
          </cell>
          <cell r="AM11">
            <v>7</v>
          </cell>
          <cell r="AN11">
            <v>38</v>
          </cell>
          <cell r="AO11">
            <v>1</v>
          </cell>
          <cell r="AP11">
            <v>15</v>
          </cell>
          <cell r="AQ11">
            <v>5</v>
          </cell>
          <cell r="AR11">
            <v>20</v>
          </cell>
          <cell r="AS11">
            <v>0</v>
          </cell>
          <cell r="AT11">
            <v>0</v>
          </cell>
          <cell r="AU11">
            <v>16</v>
          </cell>
          <cell r="AV11">
            <v>25</v>
          </cell>
          <cell r="AW11">
            <v>1</v>
          </cell>
          <cell r="AX11">
            <v>5</v>
          </cell>
          <cell r="BA11">
            <v>0</v>
          </cell>
          <cell r="BB11">
            <v>0</v>
          </cell>
          <cell r="BC11">
            <v>0</v>
          </cell>
          <cell r="BD11">
            <v>0</v>
          </cell>
          <cell r="BE11">
            <v>3</v>
          </cell>
          <cell r="BF11">
            <v>6</v>
          </cell>
          <cell r="BG11">
            <v>0</v>
          </cell>
          <cell r="BH11">
            <v>0</v>
          </cell>
          <cell r="BI11">
            <v>30</v>
          </cell>
          <cell r="BJ11">
            <v>0</v>
          </cell>
          <cell r="BK11">
            <v>21</v>
          </cell>
        </row>
        <row r="12">
          <cell r="AI12" t="str">
            <v xml:space="preserve">Thursday </v>
          </cell>
          <cell r="AK12">
            <v>12</v>
          </cell>
          <cell r="AL12">
            <v>7.5</v>
          </cell>
          <cell r="AM12">
            <v>3</v>
          </cell>
          <cell r="AN12">
            <v>14</v>
          </cell>
          <cell r="AO12">
            <v>0</v>
          </cell>
          <cell r="AP12">
            <v>0</v>
          </cell>
          <cell r="AQ12">
            <v>1</v>
          </cell>
          <cell r="AR12">
            <v>4</v>
          </cell>
          <cell r="AS12">
            <v>33</v>
          </cell>
          <cell r="AT12">
            <v>10</v>
          </cell>
          <cell r="AU12">
            <v>12</v>
          </cell>
          <cell r="AV12">
            <v>20</v>
          </cell>
          <cell r="AW12">
            <v>3</v>
          </cell>
          <cell r="AX12">
            <v>5</v>
          </cell>
          <cell r="BA12">
            <v>1</v>
          </cell>
          <cell r="BB12">
            <v>0</v>
          </cell>
          <cell r="BC12">
            <v>0</v>
          </cell>
          <cell r="BD12">
            <v>0</v>
          </cell>
          <cell r="BE12">
            <v>0</v>
          </cell>
          <cell r="BF12">
            <v>0</v>
          </cell>
          <cell r="BG12">
            <v>0</v>
          </cell>
          <cell r="BH12">
            <v>0</v>
          </cell>
          <cell r="BI12">
            <v>60</v>
          </cell>
          <cell r="BJ12">
            <v>10</v>
          </cell>
          <cell r="BK12">
            <v>7</v>
          </cell>
        </row>
        <row r="13">
          <cell r="AI13" t="str">
            <v>Friday</v>
          </cell>
          <cell r="AK13">
            <v>2</v>
          </cell>
          <cell r="AL13">
            <v>1</v>
          </cell>
          <cell r="AM13">
            <v>2</v>
          </cell>
          <cell r="AN13">
            <v>30</v>
          </cell>
          <cell r="AO13">
            <v>0</v>
          </cell>
          <cell r="AP13">
            <v>0</v>
          </cell>
          <cell r="AQ13">
            <v>1</v>
          </cell>
          <cell r="AR13">
            <v>3</v>
          </cell>
          <cell r="AS13">
            <v>1</v>
          </cell>
          <cell r="AT13">
            <v>1</v>
          </cell>
          <cell r="AU13">
            <v>5</v>
          </cell>
          <cell r="AV13">
            <v>12.5</v>
          </cell>
          <cell r="AW13">
            <v>0</v>
          </cell>
          <cell r="AX13">
            <v>0</v>
          </cell>
          <cell r="BA13">
            <v>0</v>
          </cell>
          <cell r="BB13">
            <v>0</v>
          </cell>
          <cell r="BC13">
            <v>0</v>
          </cell>
          <cell r="BD13">
            <v>0</v>
          </cell>
          <cell r="BE13">
            <v>0</v>
          </cell>
          <cell r="BF13">
            <v>0</v>
          </cell>
          <cell r="BG13">
            <v>1</v>
          </cell>
          <cell r="BH13">
            <v>5</v>
          </cell>
          <cell r="BI13">
            <v>0</v>
          </cell>
          <cell r="BJ13">
            <v>0</v>
          </cell>
          <cell r="BK13">
            <v>45</v>
          </cell>
        </row>
        <row r="14">
          <cell r="AI14" t="str">
            <v>Saturday</v>
          </cell>
          <cell r="AK14">
            <v>1</v>
          </cell>
          <cell r="AL14">
            <v>1</v>
          </cell>
          <cell r="AM14">
            <v>0</v>
          </cell>
          <cell r="AN14">
            <v>0</v>
          </cell>
          <cell r="AO14">
            <v>0</v>
          </cell>
          <cell r="AP14">
            <v>0</v>
          </cell>
          <cell r="AQ14">
            <v>1</v>
          </cell>
          <cell r="AR14">
            <v>5</v>
          </cell>
          <cell r="AS14">
            <v>1</v>
          </cell>
          <cell r="AT14">
            <v>1</v>
          </cell>
          <cell r="AU14">
            <v>3</v>
          </cell>
          <cell r="AV14">
            <v>9</v>
          </cell>
          <cell r="AW14">
            <v>0</v>
          </cell>
          <cell r="AX14">
            <v>0</v>
          </cell>
          <cell r="BA14">
            <v>0</v>
          </cell>
          <cell r="BB14">
            <v>0</v>
          </cell>
          <cell r="BC14">
            <v>0</v>
          </cell>
          <cell r="BD14">
            <v>0</v>
          </cell>
          <cell r="BE14">
            <v>0</v>
          </cell>
          <cell r="BF14">
            <v>0</v>
          </cell>
          <cell r="BG14">
            <v>0</v>
          </cell>
          <cell r="BH14">
            <v>0</v>
          </cell>
          <cell r="BI14">
            <v>0</v>
          </cell>
          <cell r="BJ14">
            <v>0</v>
          </cell>
          <cell r="BK14">
            <v>10</v>
          </cell>
        </row>
        <row r="15">
          <cell r="AJ15" t="str">
            <v>SUM</v>
          </cell>
          <cell r="AK15">
            <v>489</v>
          </cell>
          <cell r="AL15">
            <v>201</v>
          </cell>
          <cell r="AM15">
            <v>210</v>
          </cell>
          <cell r="AN15">
            <v>285</v>
          </cell>
          <cell r="AO15">
            <v>86</v>
          </cell>
          <cell r="AP15">
            <v>105</v>
          </cell>
          <cell r="AQ15">
            <v>158</v>
          </cell>
          <cell r="AR15">
            <v>209</v>
          </cell>
          <cell r="AS15">
            <v>180</v>
          </cell>
          <cell r="AT15">
            <v>54</v>
          </cell>
          <cell r="AU15">
            <v>499</v>
          </cell>
          <cell r="AV15">
            <v>268.25</v>
          </cell>
          <cell r="AW15">
            <v>71</v>
          </cell>
          <cell r="AX15">
            <v>71</v>
          </cell>
          <cell r="BA15">
            <v>41</v>
          </cell>
          <cell r="BB15">
            <v>108</v>
          </cell>
          <cell r="BC15">
            <v>0</v>
          </cell>
          <cell r="BD15">
            <v>0</v>
          </cell>
          <cell r="BE15">
            <v>33</v>
          </cell>
          <cell r="BF15">
            <v>22</v>
          </cell>
          <cell r="BG15">
            <v>4</v>
          </cell>
          <cell r="BH15">
            <v>5</v>
          </cell>
          <cell r="BI15">
            <v>130</v>
          </cell>
          <cell r="BJ15">
            <v>102</v>
          </cell>
          <cell r="BK15">
            <v>590.5</v>
          </cell>
        </row>
        <row r="16">
          <cell r="AJ16" t="str">
            <v>AVG</v>
          </cell>
          <cell r="AL16">
            <v>0.41104294478527609</v>
          </cell>
          <cell r="AN16">
            <v>1.3571428571428572</v>
          </cell>
          <cell r="AP16">
            <v>1.2209302325581395</v>
          </cell>
          <cell r="AR16">
            <v>1.3227848101265822</v>
          </cell>
          <cell r="AT16">
            <v>0.3</v>
          </cell>
          <cell r="AV16">
            <v>0.53757515030060121</v>
          </cell>
          <cell r="AX16">
            <v>1</v>
          </cell>
          <cell r="BD16" t="e">
            <v>#DIV/0!</v>
          </cell>
          <cell r="BF16">
            <v>0.66666666666666663</v>
          </cell>
          <cell r="BH16">
            <v>1.25</v>
          </cell>
        </row>
        <row r="18">
          <cell r="AJ18" t="str">
            <v>% mins of all on-desk tasks per week</v>
          </cell>
          <cell r="AL18">
            <v>8.3750000000000005E-2</v>
          </cell>
          <cell r="AN18">
            <v>0.11874999999999999</v>
          </cell>
          <cell r="AP18">
            <v>4.3749999999999997E-2</v>
          </cell>
          <cell r="AR18">
            <v>8.7083333333333332E-2</v>
          </cell>
          <cell r="AT18">
            <v>2.2499999999999999E-2</v>
          </cell>
          <cell r="AV18">
            <v>0.11177083333333333</v>
          </cell>
          <cell r="AX18">
            <v>2.9583333333333333E-2</v>
          </cell>
          <cell r="BA18">
            <v>1.7083333333333332E-2</v>
          </cell>
          <cell r="BB18">
            <v>4.4999999999999998E-2</v>
          </cell>
          <cell r="BF18">
            <v>9.1666666666666667E-3</v>
          </cell>
          <cell r="BH18">
            <v>2.0833333333333333E-3</v>
          </cell>
          <cell r="BI18">
            <v>5.4166666666666669E-2</v>
          </cell>
          <cell r="BJ18">
            <v>4.2500000000000003E-2</v>
          </cell>
          <cell r="BK18">
            <v>0.24604166666666666</v>
          </cell>
        </row>
      </sheetData>
      <sheetData sheetId="6">
        <row r="1">
          <cell r="AS1" t="str">
            <v>Hrs per week staff work (Max)</v>
          </cell>
          <cell r="AT1" t="str">
            <v>Mins per week staff Max</v>
          </cell>
          <cell r="AU1" t="str">
            <v>Hrs per year staff work (max)</v>
          </cell>
        </row>
        <row r="2">
          <cell r="AS2">
            <v>40</v>
          </cell>
          <cell r="AT2">
            <v>2400</v>
          </cell>
          <cell r="AU2">
            <v>2080</v>
          </cell>
        </row>
        <row r="3">
          <cell r="AQ3" t="str">
            <v>ELK - Off Desk Log</v>
          </cell>
          <cell r="AS3" t="str">
            <v>Bookdrop</v>
          </cell>
          <cell r="AU3" t="str">
            <v>Delivery</v>
          </cell>
          <cell r="AW3" t="str">
            <v xml:space="preserve">Checkin </v>
          </cell>
          <cell r="AY3" t="str">
            <v>Shelving</v>
          </cell>
          <cell r="BA3" t="str">
            <v>Circ Issues: missing and damaged items, etc.</v>
          </cell>
          <cell r="BC3" t="str">
            <v>Collection Management (describe activity)</v>
          </cell>
          <cell r="BD3" t="str">
            <v>Picklist, ILL, LinkPLUS</v>
          </cell>
          <cell r="BF3" t="str">
            <v>Newspapers/ Magazines (describe activity)</v>
          </cell>
          <cell r="BI3" t="str">
            <v>Meeting Room Bookings: new requests, review, confirm, etc.</v>
          </cell>
          <cell r="BJ3" t="str">
            <v>Outreach: School, Rotary, etc. (keep detailed calendar and attach to off desk log)</v>
          </cell>
          <cell r="BK3" t="str">
            <v>Community Information: posting new, restocking bookmarks, program brochures, notices</v>
          </cell>
          <cell r="BL3" t="str">
            <v>By appointment with patron; 1 on 1; small group training</v>
          </cell>
          <cell r="BN3" t="str">
            <v>Programs (set up, delivery and tear down) Attach evanced calendar)</v>
          </cell>
          <cell r="BP3" t="str">
            <v>Programs (planning)</v>
          </cell>
          <cell r="BQ3" t="str">
            <v xml:space="preserve">Special assignments or projects </v>
          </cell>
          <cell r="BR3" t="str">
            <v>Check email/spl@</v>
          </cell>
          <cell r="BS3" t="str">
            <v>Cash Count</v>
          </cell>
          <cell r="BT3" t="str">
            <v>Staff Meetings</v>
          </cell>
          <cell r="BU3" t="str">
            <v>Opening/ Closing Procedures</v>
          </cell>
          <cell r="BV3" t="str">
            <v>Other (describe)</v>
          </cell>
        </row>
        <row r="4">
          <cell r="AQ4" t="str">
            <v>DAY</v>
          </cell>
          <cell r="AR4" t="str">
            <v>DATE</v>
          </cell>
          <cell r="AS4" t="str">
            <v xml:space="preserve"># </v>
          </cell>
          <cell r="AT4" t="str">
            <v>actual time</v>
          </cell>
          <cell r="AU4" t="str">
            <v xml:space="preserve"># </v>
          </cell>
          <cell r="AV4" t="str">
            <v>actual time</v>
          </cell>
          <cell r="AW4" t="str">
            <v xml:space="preserve"># </v>
          </cell>
          <cell r="AX4" t="str">
            <v>actual time</v>
          </cell>
          <cell r="AY4" t="str">
            <v xml:space="preserve"># </v>
          </cell>
          <cell r="AZ4" t="str">
            <v>actual time</v>
          </cell>
          <cell r="BA4" t="str">
            <v xml:space="preserve"># </v>
          </cell>
          <cell r="BB4" t="str">
            <v>actual time</v>
          </cell>
          <cell r="BC4" t="str">
            <v xml:space="preserve">Avg time </v>
          </cell>
          <cell r="BD4" t="str">
            <v xml:space="preserve"># </v>
          </cell>
          <cell r="BE4" t="str">
            <v>actual time</v>
          </cell>
          <cell r="BF4" t="str">
            <v xml:space="preserve">Avg time </v>
          </cell>
          <cell r="BI4" t="str">
            <v xml:space="preserve">Avg time </v>
          </cell>
          <cell r="BJ4" t="str">
            <v xml:space="preserve">Avg time </v>
          </cell>
          <cell r="BK4" t="str">
            <v xml:space="preserve">Avg time </v>
          </cell>
          <cell r="BL4" t="str">
            <v xml:space="preserve"># </v>
          </cell>
          <cell r="BM4" t="str">
            <v xml:space="preserve">Avg time </v>
          </cell>
          <cell r="BN4" t="str">
            <v xml:space="preserve"># </v>
          </cell>
          <cell r="BO4" t="str">
            <v xml:space="preserve">Avg time </v>
          </cell>
          <cell r="BP4" t="str">
            <v>actual time</v>
          </cell>
          <cell r="BQ4" t="str">
            <v>actual time</v>
          </cell>
          <cell r="BR4" t="str">
            <v xml:space="preserve">Avg time </v>
          </cell>
          <cell r="BS4" t="str">
            <v xml:space="preserve">Avg time </v>
          </cell>
          <cell r="BT4" t="str">
            <v>actual time</v>
          </cell>
          <cell r="BU4" t="str">
            <v xml:space="preserve">Avg time </v>
          </cell>
          <cell r="BV4" t="str">
            <v xml:space="preserve">Avg time </v>
          </cell>
        </row>
        <row r="5">
          <cell r="AQ5" t="str">
            <v xml:space="preserve">Tuesday </v>
          </cell>
          <cell r="AS5">
            <v>434</v>
          </cell>
          <cell r="AT5">
            <v>192</v>
          </cell>
          <cell r="AU5">
            <v>366</v>
          </cell>
          <cell r="AV5">
            <v>50</v>
          </cell>
          <cell r="AW5">
            <v>789</v>
          </cell>
          <cell r="AX5">
            <v>340</v>
          </cell>
          <cell r="AY5">
            <v>144</v>
          </cell>
          <cell r="AZ5">
            <v>10</v>
          </cell>
          <cell r="BA5">
            <v>0</v>
          </cell>
          <cell r="BB5">
            <v>20</v>
          </cell>
          <cell r="BC5">
            <v>90</v>
          </cell>
          <cell r="BD5">
            <v>31</v>
          </cell>
          <cell r="BE5">
            <v>28</v>
          </cell>
          <cell r="BF5">
            <v>30</v>
          </cell>
          <cell r="BI5">
            <v>5</v>
          </cell>
          <cell r="BJ5">
            <v>0</v>
          </cell>
          <cell r="BK5">
            <v>30</v>
          </cell>
          <cell r="BL5">
            <v>0</v>
          </cell>
          <cell r="BM5">
            <v>0</v>
          </cell>
          <cell r="BN5">
            <v>58</v>
          </cell>
          <cell r="BO5">
            <v>125</v>
          </cell>
          <cell r="BP5">
            <v>75</v>
          </cell>
          <cell r="BQ5">
            <v>125</v>
          </cell>
          <cell r="BR5">
            <v>71</v>
          </cell>
          <cell r="BS5">
            <v>20</v>
          </cell>
          <cell r="BT5">
            <v>0</v>
          </cell>
          <cell r="BU5">
            <v>60</v>
          </cell>
          <cell r="BV5">
            <v>565</v>
          </cell>
        </row>
        <row r="6">
          <cell r="AQ6" t="str">
            <v xml:space="preserve">Wednesday </v>
          </cell>
          <cell r="AS6">
            <v>147</v>
          </cell>
          <cell r="AT6">
            <v>42</v>
          </cell>
          <cell r="AU6">
            <v>474</v>
          </cell>
          <cell r="AV6">
            <v>55</v>
          </cell>
          <cell r="AW6">
            <v>1012</v>
          </cell>
          <cell r="AX6">
            <v>328</v>
          </cell>
          <cell r="AY6">
            <v>22</v>
          </cell>
          <cell r="AZ6">
            <v>10</v>
          </cell>
          <cell r="BA6">
            <v>1</v>
          </cell>
          <cell r="BB6">
            <v>10</v>
          </cell>
          <cell r="BC6">
            <v>45</v>
          </cell>
          <cell r="BD6">
            <v>40</v>
          </cell>
          <cell r="BE6">
            <v>23</v>
          </cell>
          <cell r="BF6">
            <v>0</v>
          </cell>
          <cell r="BI6">
            <v>15</v>
          </cell>
          <cell r="BJ6">
            <v>0</v>
          </cell>
          <cell r="BK6">
            <v>0</v>
          </cell>
          <cell r="BL6">
            <v>0</v>
          </cell>
          <cell r="BM6">
            <v>0</v>
          </cell>
          <cell r="BN6">
            <v>0</v>
          </cell>
          <cell r="BO6">
            <v>0</v>
          </cell>
          <cell r="BP6">
            <v>25</v>
          </cell>
          <cell r="BQ6">
            <v>85</v>
          </cell>
          <cell r="BR6">
            <v>45</v>
          </cell>
          <cell r="BS6">
            <v>40</v>
          </cell>
          <cell r="BT6">
            <v>0</v>
          </cell>
          <cell r="BU6">
            <v>75</v>
          </cell>
          <cell r="BV6">
            <v>454.5</v>
          </cell>
        </row>
        <row r="7">
          <cell r="AQ7" t="str">
            <v xml:space="preserve">Thursday </v>
          </cell>
          <cell r="AS7">
            <v>70</v>
          </cell>
          <cell r="AT7">
            <v>20</v>
          </cell>
          <cell r="AU7">
            <v>666</v>
          </cell>
          <cell r="AV7">
            <v>70</v>
          </cell>
          <cell r="AW7">
            <v>595</v>
          </cell>
          <cell r="AX7">
            <v>155</v>
          </cell>
          <cell r="AY7">
            <v>0</v>
          </cell>
          <cell r="AZ7">
            <v>0</v>
          </cell>
          <cell r="BA7">
            <v>11</v>
          </cell>
          <cell r="BB7">
            <v>50</v>
          </cell>
          <cell r="BC7">
            <v>30</v>
          </cell>
          <cell r="BD7">
            <v>115</v>
          </cell>
          <cell r="BE7">
            <v>55</v>
          </cell>
          <cell r="BF7">
            <v>15</v>
          </cell>
          <cell r="BI7">
            <v>10</v>
          </cell>
          <cell r="BJ7">
            <v>0</v>
          </cell>
          <cell r="BK7">
            <v>0</v>
          </cell>
          <cell r="BL7">
            <v>0</v>
          </cell>
          <cell r="BM7">
            <v>0</v>
          </cell>
          <cell r="BN7">
            <v>20</v>
          </cell>
          <cell r="BO7">
            <v>240</v>
          </cell>
          <cell r="BP7">
            <v>120</v>
          </cell>
          <cell r="BQ7">
            <v>195</v>
          </cell>
          <cell r="BR7">
            <v>50</v>
          </cell>
          <cell r="BS7">
            <v>0</v>
          </cell>
          <cell r="BT7">
            <v>0</v>
          </cell>
          <cell r="BU7">
            <v>55</v>
          </cell>
          <cell r="BV7">
            <v>393</v>
          </cell>
        </row>
        <row r="8">
          <cell r="AQ8" t="str">
            <v>Friday</v>
          </cell>
          <cell r="AS8">
            <v>235</v>
          </cell>
          <cell r="AT8">
            <v>45</v>
          </cell>
          <cell r="AU8">
            <v>0</v>
          </cell>
          <cell r="AV8">
            <v>0</v>
          </cell>
          <cell r="AW8">
            <v>659</v>
          </cell>
          <cell r="AX8">
            <v>276</v>
          </cell>
          <cell r="AY8">
            <v>321</v>
          </cell>
          <cell r="AZ8">
            <v>80</v>
          </cell>
          <cell r="BA8">
            <v>0</v>
          </cell>
          <cell r="BB8">
            <v>0</v>
          </cell>
          <cell r="BC8">
            <v>0</v>
          </cell>
          <cell r="BD8">
            <v>0</v>
          </cell>
          <cell r="BE8">
            <v>0</v>
          </cell>
          <cell r="BF8">
            <v>13</v>
          </cell>
          <cell r="BI8">
            <v>15</v>
          </cell>
          <cell r="BJ8">
            <v>0</v>
          </cell>
          <cell r="BK8">
            <v>0</v>
          </cell>
          <cell r="BL8">
            <v>0</v>
          </cell>
          <cell r="BM8">
            <v>0</v>
          </cell>
          <cell r="BN8">
            <v>0</v>
          </cell>
          <cell r="BO8">
            <v>120</v>
          </cell>
          <cell r="BP8">
            <v>225</v>
          </cell>
          <cell r="BQ8">
            <v>10</v>
          </cell>
          <cell r="BR8">
            <v>85</v>
          </cell>
          <cell r="BS8">
            <v>15</v>
          </cell>
          <cell r="BT8">
            <v>300</v>
          </cell>
          <cell r="BU8">
            <v>45</v>
          </cell>
          <cell r="BV8">
            <v>378</v>
          </cell>
        </row>
        <row r="9">
          <cell r="AQ9" t="str">
            <v>Saturday</v>
          </cell>
          <cell r="AS9">
            <v>99</v>
          </cell>
          <cell r="AT9">
            <v>25</v>
          </cell>
          <cell r="AU9">
            <v>46</v>
          </cell>
          <cell r="AV9">
            <v>15</v>
          </cell>
          <cell r="AW9">
            <v>531</v>
          </cell>
          <cell r="AX9">
            <v>153</v>
          </cell>
          <cell r="AY9">
            <v>0</v>
          </cell>
          <cell r="AZ9">
            <v>0</v>
          </cell>
          <cell r="BA9">
            <v>0</v>
          </cell>
          <cell r="BB9">
            <v>0</v>
          </cell>
          <cell r="BC9">
            <v>0</v>
          </cell>
          <cell r="BD9">
            <v>0</v>
          </cell>
          <cell r="BE9">
            <v>0</v>
          </cell>
          <cell r="BF9">
            <v>15</v>
          </cell>
          <cell r="BI9">
            <v>0</v>
          </cell>
          <cell r="BJ9">
            <v>0</v>
          </cell>
          <cell r="BK9">
            <v>20</v>
          </cell>
          <cell r="BL9">
            <v>0</v>
          </cell>
          <cell r="BM9">
            <v>80</v>
          </cell>
          <cell r="BN9">
            <v>0</v>
          </cell>
          <cell r="BO9">
            <v>50</v>
          </cell>
          <cell r="BP9">
            <v>160</v>
          </cell>
          <cell r="BQ9">
            <v>0</v>
          </cell>
          <cell r="BR9">
            <v>55</v>
          </cell>
          <cell r="BS9">
            <v>15</v>
          </cell>
          <cell r="BT9">
            <v>0</v>
          </cell>
          <cell r="BU9">
            <v>55</v>
          </cell>
          <cell r="BV9">
            <v>164</v>
          </cell>
        </row>
        <row r="10">
          <cell r="AQ10" t="str">
            <v xml:space="preserve">Tuesday  </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I10">
            <v>0</v>
          </cell>
          <cell r="BJ10">
            <v>0</v>
          </cell>
          <cell r="BK10">
            <v>0</v>
          </cell>
          <cell r="BL10">
            <v>0</v>
          </cell>
          <cell r="BM10">
            <v>0</v>
          </cell>
          <cell r="BN10">
            <v>0</v>
          </cell>
          <cell r="BO10">
            <v>0</v>
          </cell>
          <cell r="BP10">
            <v>0</v>
          </cell>
          <cell r="BQ10">
            <v>0</v>
          </cell>
          <cell r="BR10">
            <v>5</v>
          </cell>
          <cell r="BS10">
            <v>0</v>
          </cell>
          <cell r="BT10">
            <v>20</v>
          </cell>
          <cell r="BU10">
            <v>0</v>
          </cell>
          <cell r="BV10">
            <v>135</v>
          </cell>
        </row>
        <row r="11">
          <cell r="AQ11" t="str">
            <v xml:space="preserve">Wednesday </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200</v>
          </cell>
        </row>
        <row r="12">
          <cell r="AQ12" t="str">
            <v xml:space="preserve">Thursday </v>
          </cell>
          <cell r="AS12">
            <v>0</v>
          </cell>
          <cell r="AT12">
            <v>20</v>
          </cell>
          <cell r="AU12">
            <v>0</v>
          </cell>
          <cell r="AV12">
            <v>0</v>
          </cell>
          <cell r="AW12">
            <v>0</v>
          </cell>
          <cell r="AX12">
            <v>50</v>
          </cell>
          <cell r="AY12">
            <v>0</v>
          </cell>
          <cell r="AZ12">
            <v>0</v>
          </cell>
          <cell r="BA12">
            <v>0</v>
          </cell>
          <cell r="BB12">
            <v>0</v>
          </cell>
          <cell r="BC12">
            <v>0</v>
          </cell>
          <cell r="BD12">
            <v>0</v>
          </cell>
          <cell r="BE12">
            <v>0</v>
          </cell>
          <cell r="BF12">
            <v>0</v>
          </cell>
          <cell r="BI12">
            <v>0</v>
          </cell>
          <cell r="BJ12">
            <v>0</v>
          </cell>
          <cell r="BK12">
            <v>0</v>
          </cell>
          <cell r="BL12">
            <v>0</v>
          </cell>
          <cell r="BM12">
            <v>0</v>
          </cell>
          <cell r="BN12">
            <v>0</v>
          </cell>
          <cell r="BO12">
            <v>0</v>
          </cell>
          <cell r="BP12">
            <v>0</v>
          </cell>
          <cell r="BQ12">
            <v>0</v>
          </cell>
          <cell r="BR12">
            <v>0</v>
          </cell>
          <cell r="BS12">
            <v>0</v>
          </cell>
          <cell r="BT12">
            <v>47</v>
          </cell>
          <cell r="BU12">
            <v>0</v>
          </cell>
          <cell r="BV12">
            <v>95</v>
          </cell>
        </row>
        <row r="13">
          <cell r="AQ13" t="str">
            <v>Friday</v>
          </cell>
          <cell r="AS13">
            <v>100</v>
          </cell>
          <cell r="AT13">
            <v>20</v>
          </cell>
          <cell r="AU13">
            <v>0</v>
          </cell>
          <cell r="AV13">
            <v>0</v>
          </cell>
          <cell r="AW13">
            <v>0</v>
          </cell>
          <cell r="AX13">
            <v>0</v>
          </cell>
          <cell r="AY13">
            <v>0</v>
          </cell>
          <cell r="AZ13">
            <v>0</v>
          </cell>
          <cell r="BA13">
            <v>0</v>
          </cell>
          <cell r="BB13">
            <v>0</v>
          </cell>
          <cell r="BC13">
            <v>0</v>
          </cell>
          <cell r="BD13">
            <v>0</v>
          </cell>
          <cell r="BE13">
            <v>0</v>
          </cell>
          <cell r="BF13">
            <v>0</v>
          </cell>
          <cell r="BI13">
            <v>0</v>
          </cell>
          <cell r="BJ13">
            <v>0</v>
          </cell>
          <cell r="BK13">
            <v>0</v>
          </cell>
          <cell r="BL13">
            <v>0</v>
          </cell>
          <cell r="BM13">
            <v>0</v>
          </cell>
          <cell r="BN13">
            <v>0</v>
          </cell>
          <cell r="BO13">
            <v>0</v>
          </cell>
          <cell r="BP13">
            <v>0</v>
          </cell>
          <cell r="BQ13">
            <v>0</v>
          </cell>
          <cell r="BR13">
            <v>30</v>
          </cell>
          <cell r="BS13">
            <v>0</v>
          </cell>
          <cell r="BT13">
            <v>0</v>
          </cell>
          <cell r="BU13">
            <v>15</v>
          </cell>
          <cell r="BV13">
            <v>238.5</v>
          </cell>
        </row>
        <row r="14">
          <cell r="AQ14" t="str">
            <v>Saturday</v>
          </cell>
          <cell r="AS14">
            <v>0</v>
          </cell>
          <cell r="AT14">
            <v>0</v>
          </cell>
          <cell r="AU14">
            <v>100</v>
          </cell>
          <cell r="AV14">
            <v>20</v>
          </cell>
          <cell r="AW14">
            <v>120</v>
          </cell>
          <cell r="AX14">
            <v>90</v>
          </cell>
          <cell r="AY14">
            <v>0</v>
          </cell>
          <cell r="AZ14">
            <v>0</v>
          </cell>
          <cell r="BA14">
            <v>0</v>
          </cell>
          <cell r="BB14">
            <v>0</v>
          </cell>
          <cell r="BC14">
            <v>0</v>
          </cell>
          <cell r="BD14">
            <v>0</v>
          </cell>
          <cell r="BE14">
            <v>0</v>
          </cell>
          <cell r="BF14">
            <v>0</v>
          </cell>
          <cell r="BI14">
            <v>0</v>
          </cell>
          <cell r="BJ14">
            <v>0</v>
          </cell>
          <cell r="BK14">
            <v>0</v>
          </cell>
          <cell r="BL14">
            <v>0</v>
          </cell>
          <cell r="BM14">
            <v>0</v>
          </cell>
          <cell r="BN14">
            <v>0</v>
          </cell>
          <cell r="BO14">
            <v>0</v>
          </cell>
          <cell r="BP14">
            <v>0</v>
          </cell>
          <cell r="BQ14">
            <v>0</v>
          </cell>
          <cell r="BR14">
            <v>0</v>
          </cell>
          <cell r="BS14">
            <v>20</v>
          </cell>
          <cell r="BT14">
            <v>0</v>
          </cell>
          <cell r="BU14">
            <v>30</v>
          </cell>
          <cell r="BV14">
            <v>270</v>
          </cell>
        </row>
        <row r="15">
          <cell r="AR15" t="str">
            <v>SUM</v>
          </cell>
          <cell r="AS15">
            <v>1085</v>
          </cell>
          <cell r="AT15">
            <v>364</v>
          </cell>
          <cell r="AU15">
            <v>1652</v>
          </cell>
          <cell r="AV15">
            <v>210</v>
          </cell>
          <cell r="AW15">
            <v>3706</v>
          </cell>
          <cell r="AX15">
            <v>1392</v>
          </cell>
          <cell r="AY15">
            <v>487</v>
          </cell>
          <cell r="AZ15">
            <v>100</v>
          </cell>
          <cell r="BA15">
            <v>12</v>
          </cell>
          <cell r="BB15">
            <v>80</v>
          </cell>
          <cell r="BC15">
            <v>165</v>
          </cell>
          <cell r="BD15">
            <v>186</v>
          </cell>
          <cell r="BE15">
            <v>106</v>
          </cell>
          <cell r="BF15">
            <v>73</v>
          </cell>
          <cell r="BI15">
            <v>45</v>
          </cell>
          <cell r="BJ15">
            <v>0</v>
          </cell>
          <cell r="BK15">
            <v>50</v>
          </cell>
          <cell r="BL15">
            <v>0</v>
          </cell>
          <cell r="BM15">
            <v>80</v>
          </cell>
          <cell r="BN15">
            <v>78</v>
          </cell>
          <cell r="BO15">
            <v>535</v>
          </cell>
          <cell r="BP15">
            <v>605</v>
          </cell>
          <cell r="BQ15">
            <v>415</v>
          </cell>
          <cell r="BR15">
            <v>341</v>
          </cell>
          <cell r="BS15">
            <v>110</v>
          </cell>
          <cell r="BT15">
            <v>367</v>
          </cell>
          <cell r="BU15">
            <v>335</v>
          </cell>
          <cell r="BV15">
            <v>2893</v>
          </cell>
        </row>
        <row r="16">
          <cell r="AR16" t="str">
            <v>AVG</v>
          </cell>
          <cell r="AT16">
            <v>0.33548387096774196</v>
          </cell>
          <cell r="AV16">
            <v>0.1271186440677966</v>
          </cell>
          <cell r="AX16">
            <v>0.37560712358337833</v>
          </cell>
          <cell r="AZ16">
            <v>0.20533880903490759</v>
          </cell>
          <cell r="BB16">
            <v>6.666666666666667</v>
          </cell>
          <cell r="BE16">
            <v>0.56989247311827962</v>
          </cell>
          <cell r="BO16">
            <v>6.8589743589743586</v>
          </cell>
        </row>
        <row r="17">
          <cell r="AR17" t="str">
            <v>% of all off desk tasks per week</v>
          </cell>
          <cell r="AT17" t="str">
            <v>shelver</v>
          </cell>
          <cell r="AV17" t="str">
            <v>shelver</v>
          </cell>
          <cell r="AX17" t="str">
            <v>shelver</v>
          </cell>
          <cell r="AZ17" t="str">
            <v>shelver</v>
          </cell>
          <cell r="BB17">
            <v>3.3333333333333333E-2</v>
          </cell>
          <cell r="BC17">
            <v>6.8750000000000006E-2</v>
          </cell>
          <cell r="BE17">
            <v>4.4166666666666667E-2</v>
          </cell>
          <cell r="BF17">
            <v>3.0416666666666668E-2</v>
          </cell>
          <cell r="BI17">
            <v>1.8749999999999999E-2</v>
          </cell>
          <cell r="BK17">
            <v>2.0833333333333332E-2</v>
          </cell>
          <cell r="BM17">
            <v>3.3333333333333333E-2</v>
          </cell>
          <cell r="BO17">
            <v>0.22291666666666668</v>
          </cell>
          <cell r="BP17">
            <v>0.25208333333333333</v>
          </cell>
          <cell r="BQ17">
            <v>0.17291666666666666</v>
          </cell>
          <cell r="BR17">
            <v>0.14208333333333334</v>
          </cell>
          <cell r="BS17">
            <v>4.583333333333333E-2</v>
          </cell>
          <cell r="BT17">
            <v>0.15291666666666667</v>
          </cell>
          <cell r="BU17">
            <v>0.13958333333333334</v>
          </cell>
          <cell r="BV17">
            <v>1.2054166666666666</v>
          </cell>
        </row>
      </sheetData>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Log - Open Count"/>
      <sheetName val="Customer Activity Summary Log"/>
      <sheetName val="Summary Log_Observation"/>
      <sheetName val="PatronMovement per 30 mins"/>
      <sheetName val="Observation Notes"/>
      <sheetName val="Staff On Desk Summary Log"/>
      <sheetName val="Staff Off Desk Summary Log"/>
      <sheetName val="Shelver Summary Log"/>
      <sheetName val="Volunteer Summary Log"/>
    </sheetNames>
    <sheetDataSet>
      <sheetData sheetId="0" refreshError="1"/>
      <sheetData sheetId="1" refreshError="1"/>
      <sheetData sheetId="2" refreshError="1"/>
      <sheetData sheetId="3" refreshError="1"/>
      <sheetData sheetId="4" refreshError="1"/>
      <sheetData sheetId="5">
        <row r="1">
          <cell r="AI1" t="str">
            <v>Hours open per week</v>
          </cell>
          <cell r="AJ1" t="str">
            <v>Hrs open per yr</v>
          </cell>
          <cell r="AK1" t="str">
            <v>Mins open per week</v>
          </cell>
        </row>
        <row r="2">
          <cell r="AI2">
            <v>40</v>
          </cell>
          <cell r="AJ2">
            <v>2000</v>
          </cell>
          <cell r="AK2">
            <v>2400</v>
          </cell>
        </row>
        <row r="3">
          <cell r="AG3" t="str">
            <v>FAI - On Desk Log</v>
          </cell>
          <cell r="AI3" t="str">
            <v>informational / directional</v>
          </cell>
          <cell r="AK3" t="str">
            <v>reference</v>
          </cell>
          <cell r="AM3" t="str">
            <v>technology</v>
          </cell>
          <cell r="AO3" t="str">
            <v>library card</v>
          </cell>
          <cell r="AQ3" t="str">
            <v>check-in</v>
          </cell>
          <cell r="AS3" t="str">
            <v>checkout/ renew at desk</v>
          </cell>
          <cell r="AW3" t="str">
            <v>fine/fee</v>
          </cell>
          <cell r="AY3" t="str">
            <v>print management</v>
          </cell>
          <cell r="AZ3" t="str">
            <v>check email/spl@</v>
          </cell>
          <cell r="BA3" t="str">
            <v>lend laptop</v>
          </cell>
          <cell r="BC3" t="str">
            <v>self check</v>
          </cell>
          <cell r="BE3" t="str">
            <v>weeding</v>
          </cell>
          <cell r="BG3" t="str">
            <v>closing procedures</v>
          </cell>
          <cell r="BH3" t="str">
            <v>other</v>
          </cell>
        </row>
        <row r="4">
          <cell r="AG4" t="str">
            <v>DAY</v>
          </cell>
          <cell r="AH4" t="str">
            <v>DATE</v>
          </cell>
          <cell r="AI4" t="str">
            <v xml:space="preserve"># </v>
          </cell>
          <cell r="AJ4" t="str">
            <v>Avg. time</v>
          </cell>
          <cell r="AK4" t="str">
            <v xml:space="preserve"># </v>
          </cell>
          <cell r="AL4" t="str">
            <v>Avg. time</v>
          </cell>
          <cell r="AM4" t="str">
            <v xml:space="preserve"># </v>
          </cell>
          <cell r="AN4" t="str">
            <v>Avg. time</v>
          </cell>
          <cell r="AO4" t="str">
            <v xml:space="preserve"># </v>
          </cell>
          <cell r="AP4" t="str">
            <v>Avg. time</v>
          </cell>
          <cell r="AQ4" t="str">
            <v xml:space="preserve"># </v>
          </cell>
          <cell r="AR4" t="str">
            <v xml:space="preserve">actual time </v>
          </cell>
          <cell r="AS4" t="str">
            <v xml:space="preserve"># </v>
          </cell>
          <cell r="AT4" t="str">
            <v>Avg. time</v>
          </cell>
          <cell r="AW4" t="str">
            <v xml:space="preserve"># </v>
          </cell>
          <cell r="AX4" t="str">
            <v>Avg. time</v>
          </cell>
          <cell r="AY4" t="str">
            <v xml:space="preserve"># </v>
          </cell>
          <cell r="AZ4" t="str">
            <v xml:space="preserve">actual time </v>
          </cell>
          <cell r="BA4" t="str">
            <v xml:space="preserve"># </v>
          </cell>
          <cell r="BB4" t="str">
            <v>Avg. time</v>
          </cell>
          <cell r="BC4" t="str">
            <v xml:space="preserve"># </v>
          </cell>
          <cell r="BD4" t="str">
            <v>Avg. time</v>
          </cell>
          <cell r="BE4" t="str">
            <v xml:space="preserve"># </v>
          </cell>
          <cell r="BF4" t="str">
            <v>Actual time</v>
          </cell>
          <cell r="BG4" t="str">
            <v>Avg. time</v>
          </cell>
          <cell r="BH4" t="str">
            <v>Avg. time</v>
          </cell>
        </row>
        <row r="5">
          <cell r="AG5" t="str">
            <v xml:space="preserve">Tuesday </v>
          </cell>
          <cell r="AI5">
            <v>121</v>
          </cell>
          <cell r="AJ5">
            <v>90.5</v>
          </cell>
          <cell r="AK5">
            <v>12</v>
          </cell>
          <cell r="AL5">
            <v>55.75</v>
          </cell>
          <cell r="AM5">
            <v>7</v>
          </cell>
          <cell r="AN5">
            <v>117</v>
          </cell>
          <cell r="AO5">
            <v>9</v>
          </cell>
          <cell r="AP5">
            <v>30</v>
          </cell>
          <cell r="AQ5">
            <v>560</v>
          </cell>
          <cell r="AR5">
            <v>273</v>
          </cell>
          <cell r="AS5">
            <v>174</v>
          </cell>
          <cell r="AT5">
            <v>117.5</v>
          </cell>
          <cell r="AW5">
            <v>18</v>
          </cell>
          <cell r="AX5">
            <v>17.5</v>
          </cell>
          <cell r="AY5">
            <v>1</v>
          </cell>
          <cell r="AZ5">
            <v>57</v>
          </cell>
          <cell r="BA5">
            <v>1</v>
          </cell>
          <cell r="BB5">
            <v>2</v>
          </cell>
          <cell r="BC5">
            <v>0</v>
          </cell>
          <cell r="BD5">
            <v>0</v>
          </cell>
          <cell r="BE5">
            <v>0</v>
          </cell>
          <cell r="BF5">
            <v>0</v>
          </cell>
          <cell r="BG5">
            <v>18.5</v>
          </cell>
          <cell r="BH5">
            <v>292</v>
          </cell>
        </row>
        <row r="6">
          <cell r="AG6" t="str">
            <v>Wednesday</v>
          </cell>
          <cell r="AI6">
            <v>134</v>
          </cell>
          <cell r="AJ6">
            <v>65</v>
          </cell>
          <cell r="AK6">
            <v>21</v>
          </cell>
          <cell r="AL6">
            <v>95</v>
          </cell>
          <cell r="AM6">
            <v>4</v>
          </cell>
          <cell r="AN6">
            <v>12</v>
          </cell>
          <cell r="AO6">
            <v>8</v>
          </cell>
          <cell r="AP6">
            <v>18</v>
          </cell>
          <cell r="AQ6">
            <v>311</v>
          </cell>
          <cell r="AR6">
            <v>161.5</v>
          </cell>
          <cell r="AS6">
            <v>179</v>
          </cell>
          <cell r="AT6">
            <v>98.5</v>
          </cell>
          <cell r="AW6">
            <v>28</v>
          </cell>
          <cell r="AX6">
            <v>20</v>
          </cell>
          <cell r="AY6">
            <v>7</v>
          </cell>
          <cell r="AZ6">
            <v>30</v>
          </cell>
          <cell r="BA6">
            <v>1</v>
          </cell>
          <cell r="BB6">
            <v>2</v>
          </cell>
          <cell r="BC6">
            <v>0</v>
          </cell>
          <cell r="BD6">
            <v>0</v>
          </cell>
          <cell r="BE6">
            <v>0</v>
          </cell>
          <cell r="BF6">
            <v>0</v>
          </cell>
          <cell r="BG6">
            <v>17</v>
          </cell>
          <cell r="BH6">
            <v>157</v>
          </cell>
        </row>
        <row r="7">
          <cell r="AG7" t="str">
            <v xml:space="preserve">Thursday </v>
          </cell>
          <cell r="AI7">
            <v>110</v>
          </cell>
          <cell r="AJ7">
            <v>55</v>
          </cell>
          <cell r="AK7">
            <v>14</v>
          </cell>
          <cell r="AL7">
            <v>83</v>
          </cell>
          <cell r="AM7">
            <v>4</v>
          </cell>
          <cell r="AN7">
            <v>20</v>
          </cell>
          <cell r="AO7">
            <v>12</v>
          </cell>
          <cell r="AP7">
            <v>38</v>
          </cell>
          <cell r="AQ7">
            <v>247</v>
          </cell>
          <cell r="AR7">
            <v>48</v>
          </cell>
          <cell r="AS7">
            <v>136</v>
          </cell>
          <cell r="AT7">
            <v>78.5</v>
          </cell>
          <cell r="AW7">
            <v>20</v>
          </cell>
          <cell r="AX7">
            <v>32</v>
          </cell>
          <cell r="AY7">
            <v>5</v>
          </cell>
          <cell r="AZ7">
            <v>45</v>
          </cell>
          <cell r="BA7">
            <v>0</v>
          </cell>
          <cell r="BB7">
            <v>0</v>
          </cell>
          <cell r="BC7">
            <v>0</v>
          </cell>
          <cell r="BD7">
            <v>0</v>
          </cell>
          <cell r="BE7">
            <v>0</v>
          </cell>
          <cell r="BF7">
            <v>0</v>
          </cell>
          <cell r="BG7">
            <v>5</v>
          </cell>
          <cell r="BH7">
            <v>51</v>
          </cell>
        </row>
        <row r="8">
          <cell r="AG8" t="str">
            <v>Friday</v>
          </cell>
          <cell r="AI8">
            <v>56</v>
          </cell>
          <cell r="AJ8">
            <v>10.5</v>
          </cell>
          <cell r="AK8">
            <v>5</v>
          </cell>
          <cell r="AL8">
            <v>39.5</v>
          </cell>
          <cell r="AM8">
            <v>3</v>
          </cell>
          <cell r="AN8">
            <v>10</v>
          </cell>
          <cell r="AO8">
            <v>6</v>
          </cell>
          <cell r="AP8">
            <v>15</v>
          </cell>
          <cell r="AQ8">
            <v>22</v>
          </cell>
          <cell r="AR8">
            <v>5.6</v>
          </cell>
          <cell r="AS8">
            <v>67</v>
          </cell>
          <cell r="AT8">
            <v>13.5</v>
          </cell>
          <cell r="AW8">
            <v>6</v>
          </cell>
          <cell r="AX8">
            <v>6</v>
          </cell>
          <cell r="AY8">
            <v>0</v>
          </cell>
          <cell r="AZ8">
            <v>25</v>
          </cell>
          <cell r="BA8">
            <v>0</v>
          </cell>
          <cell r="BB8">
            <v>0</v>
          </cell>
          <cell r="BC8">
            <v>0</v>
          </cell>
          <cell r="BD8">
            <v>0</v>
          </cell>
          <cell r="BE8">
            <v>0</v>
          </cell>
          <cell r="BF8">
            <v>0</v>
          </cell>
          <cell r="BG8">
            <v>12</v>
          </cell>
          <cell r="BH8">
            <v>80</v>
          </cell>
        </row>
        <row r="9">
          <cell r="AG9" t="str">
            <v>Saturday</v>
          </cell>
          <cell r="AI9">
            <v>72</v>
          </cell>
          <cell r="AJ9">
            <v>52</v>
          </cell>
          <cell r="AK9">
            <v>15</v>
          </cell>
          <cell r="AL9">
            <v>51</v>
          </cell>
          <cell r="AM9">
            <v>5</v>
          </cell>
          <cell r="AN9">
            <v>60</v>
          </cell>
          <cell r="AO9">
            <v>7</v>
          </cell>
          <cell r="AP9">
            <v>14</v>
          </cell>
          <cell r="AQ9">
            <v>207</v>
          </cell>
          <cell r="AR9">
            <v>74.5</v>
          </cell>
          <cell r="AS9">
            <v>106</v>
          </cell>
          <cell r="AT9">
            <v>92</v>
          </cell>
          <cell r="AW9">
            <v>9</v>
          </cell>
          <cell r="AX9">
            <v>8</v>
          </cell>
          <cell r="AY9">
            <v>5</v>
          </cell>
          <cell r="AZ9">
            <v>24</v>
          </cell>
          <cell r="BA9">
            <v>0</v>
          </cell>
          <cell r="BB9">
            <v>0</v>
          </cell>
          <cell r="BC9">
            <v>2</v>
          </cell>
          <cell r="BD9">
            <v>5</v>
          </cell>
          <cell r="BE9">
            <v>0</v>
          </cell>
          <cell r="BF9">
            <v>0</v>
          </cell>
          <cell r="BG9">
            <v>15</v>
          </cell>
          <cell r="BH9">
            <v>45</v>
          </cell>
        </row>
        <row r="10">
          <cell r="AH10" t="str">
            <v>SUM</v>
          </cell>
          <cell r="AI10">
            <v>493</v>
          </cell>
          <cell r="AJ10">
            <v>273</v>
          </cell>
          <cell r="AK10">
            <v>67</v>
          </cell>
          <cell r="AL10">
            <v>324.25</v>
          </cell>
          <cell r="AM10">
            <v>23</v>
          </cell>
          <cell r="AN10">
            <v>219</v>
          </cell>
          <cell r="AO10">
            <v>42</v>
          </cell>
          <cell r="AP10">
            <v>115</v>
          </cell>
          <cell r="AQ10">
            <v>1347</v>
          </cell>
          <cell r="AR10">
            <v>562.6</v>
          </cell>
          <cell r="AS10">
            <v>662</v>
          </cell>
          <cell r="AT10">
            <v>400</v>
          </cell>
          <cell r="AW10">
            <v>81</v>
          </cell>
          <cell r="AX10">
            <v>83.5</v>
          </cell>
          <cell r="AY10">
            <v>18</v>
          </cell>
          <cell r="AZ10">
            <v>181</v>
          </cell>
          <cell r="BA10">
            <v>2</v>
          </cell>
          <cell r="BB10">
            <v>4</v>
          </cell>
          <cell r="BC10">
            <v>2</v>
          </cell>
          <cell r="BD10">
            <v>5</v>
          </cell>
          <cell r="BE10">
            <v>0</v>
          </cell>
          <cell r="BF10">
            <v>0</v>
          </cell>
          <cell r="BG10">
            <v>67.5</v>
          </cell>
          <cell r="BH10">
            <v>625</v>
          </cell>
        </row>
        <row r="11">
          <cell r="AH11" t="str">
            <v>AVG</v>
          </cell>
          <cell r="AJ11">
            <v>0.55375253549695735</v>
          </cell>
          <cell r="AL11">
            <v>4.83955223880597</v>
          </cell>
          <cell r="AN11">
            <v>9.5217391304347831</v>
          </cell>
          <cell r="AP11">
            <v>2.7380952380952381</v>
          </cell>
          <cell r="AR11">
            <v>0.41766889383815886</v>
          </cell>
          <cell r="AT11">
            <v>0.60422960725075525</v>
          </cell>
          <cell r="AX11">
            <v>1.0308641975308641</v>
          </cell>
          <cell r="BB11">
            <v>2</v>
          </cell>
          <cell r="BD11">
            <v>2.5</v>
          </cell>
          <cell r="BG11">
            <v>13.5</v>
          </cell>
        </row>
        <row r="13">
          <cell r="AH13" t="str">
            <v>% mins of all on-desk tasks per week</v>
          </cell>
          <cell r="AJ13">
            <v>0.11375</v>
          </cell>
          <cell r="AL13">
            <v>0.13510416666666666</v>
          </cell>
          <cell r="AN13">
            <v>9.1249999999999998E-2</v>
          </cell>
          <cell r="AP13">
            <v>4.791666666666667E-2</v>
          </cell>
          <cell r="AR13">
            <v>0.23441666666666669</v>
          </cell>
          <cell r="AT13">
            <v>0.16666666666666666</v>
          </cell>
          <cell r="AX13">
            <v>3.4791666666666665E-2</v>
          </cell>
          <cell r="AY13">
            <v>7.4999999999999997E-3</v>
          </cell>
          <cell r="AZ13">
            <v>7.5416666666666674E-2</v>
          </cell>
          <cell r="BB13">
            <v>1.6666666666666668E-3</v>
          </cell>
          <cell r="BD13">
            <v>2.0833333333333333E-3</v>
          </cell>
          <cell r="BG13">
            <v>2.8125000000000001E-2</v>
          </cell>
          <cell r="BH13">
            <v>0.26041666666666669</v>
          </cell>
        </row>
      </sheetData>
      <sheetData sheetId="6">
        <row r="1">
          <cell r="AP1" t="str">
            <v>Hrs per week staff work (Max)</v>
          </cell>
          <cell r="AQ1" t="str">
            <v>Mins per week staff Max</v>
          </cell>
          <cell r="AR1" t="str">
            <v>Hrs per year staff work (max)</v>
          </cell>
        </row>
        <row r="2">
          <cell r="AP2">
            <v>40</v>
          </cell>
          <cell r="AQ2">
            <v>2400</v>
          </cell>
          <cell r="AR2">
            <v>2080</v>
          </cell>
        </row>
        <row r="3">
          <cell r="AN3" t="str">
            <v>FAI - Off Desk Log</v>
          </cell>
          <cell r="AP3" t="str">
            <v>Bookdrop</v>
          </cell>
          <cell r="AR3" t="str">
            <v>Delivery</v>
          </cell>
          <cell r="AT3" t="str">
            <v xml:space="preserve">Checkin </v>
          </cell>
          <cell r="AV3" t="str">
            <v>Shelving</v>
          </cell>
          <cell r="AX3" t="str">
            <v>Circ Issues: missing and damaged items, etc.</v>
          </cell>
          <cell r="AZ3" t="str">
            <v>Collection Management (describe activity)</v>
          </cell>
          <cell r="BA3" t="str">
            <v>Picklist, ILL, LinkPLUS</v>
          </cell>
          <cell r="BC3" t="str">
            <v>Magazines (describe activity)</v>
          </cell>
          <cell r="BF3" t="str">
            <v>Meeting Room Bookings: new requests, review, confirm, etc.</v>
          </cell>
          <cell r="BG3" t="str">
            <v>Outreach: School, Rotary, etc. (keep detailed calendar and attach to off desk log)</v>
          </cell>
          <cell r="BH3" t="str">
            <v>Community Information: posting new, restocking bookmarks, program brochures, notices</v>
          </cell>
          <cell r="BI3" t="str">
            <v>By appointment with patron; 1 on 1; small group training</v>
          </cell>
          <cell r="BK3" t="str">
            <v>Programs (set up, delivery and tear down) Attach evanced calendar)</v>
          </cell>
          <cell r="BM3" t="str">
            <v>Programs (planning)</v>
          </cell>
          <cell r="BN3" t="str">
            <v xml:space="preserve">Special assignments or projects </v>
          </cell>
          <cell r="BO3" t="str">
            <v>Check email/spl@</v>
          </cell>
          <cell r="BP3" t="str">
            <v>Cash Count</v>
          </cell>
          <cell r="BQ3" t="str">
            <v>Staff Meetings</v>
          </cell>
          <cell r="BR3" t="str">
            <v>Opening/  Closing Procedures</v>
          </cell>
          <cell r="BS3" t="str">
            <v>Other (describe)</v>
          </cell>
        </row>
        <row r="4">
          <cell r="AN4" t="str">
            <v>DAY</v>
          </cell>
          <cell r="AO4" t="str">
            <v>DATE</v>
          </cell>
          <cell r="AP4" t="str">
            <v xml:space="preserve"># </v>
          </cell>
          <cell r="AQ4" t="str">
            <v>actual time</v>
          </cell>
          <cell r="AR4" t="str">
            <v xml:space="preserve"># </v>
          </cell>
          <cell r="AS4" t="str">
            <v>actual time</v>
          </cell>
          <cell r="AT4" t="str">
            <v xml:space="preserve"># </v>
          </cell>
          <cell r="AU4" t="str">
            <v>actual time</v>
          </cell>
          <cell r="AV4" t="str">
            <v xml:space="preserve"># </v>
          </cell>
          <cell r="AW4" t="str">
            <v>actual time</v>
          </cell>
          <cell r="AX4" t="str">
            <v xml:space="preserve"># </v>
          </cell>
          <cell r="AY4" t="str">
            <v>actual time</v>
          </cell>
          <cell r="AZ4" t="str">
            <v>avg time (in mins)</v>
          </cell>
          <cell r="BA4" t="str">
            <v xml:space="preserve"># </v>
          </cell>
          <cell r="BB4" t="str">
            <v>actual time</v>
          </cell>
          <cell r="BC4" t="str">
            <v>avg time (in mins)</v>
          </cell>
          <cell r="BF4" t="str">
            <v>avg time (in mins)</v>
          </cell>
          <cell r="BG4" t="str">
            <v>avg time (in mins)</v>
          </cell>
          <cell r="BH4" t="str">
            <v>avg time (in mins)</v>
          </cell>
          <cell r="BI4" t="str">
            <v xml:space="preserve"># </v>
          </cell>
          <cell r="BJ4" t="str">
            <v>avg time (in mins)</v>
          </cell>
          <cell r="BK4" t="str">
            <v xml:space="preserve"># </v>
          </cell>
          <cell r="BL4" t="str">
            <v>avg time (in mins)</v>
          </cell>
          <cell r="BM4" t="str">
            <v>actual time</v>
          </cell>
          <cell r="BN4" t="str">
            <v>actual time</v>
          </cell>
          <cell r="BO4" t="str">
            <v>avg time (in mins)</v>
          </cell>
          <cell r="BP4" t="str">
            <v>avg time (in mins)</v>
          </cell>
          <cell r="BQ4" t="str">
            <v>actual time</v>
          </cell>
          <cell r="BR4" t="str">
            <v>avg time (in mins)</v>
          </cell>
          <cell r="BS4" t="str">
            <v>avg time (in mins)</v>
          </cell>
        </row>
        <row r="5">
          <cell r="AN5" t="str">
            <v xml:space="preserve">Tuesday </v>
          </cell>
          <cell r="AP5">
            <v>10</v>
          </cell>
          <cell r="AQ5">
            <v>5</v>
          </cell>
          <cell r="AR5">
            <v>0</v>
          </cell>
          <cell r="AS5">
            <v>0</v>
          </cell>
          <cell r="AT5">
            <v>338</v>
          </cell>
          <cell r="AU5">
            <v>75</v>
          </cell>
          <cell r="AV5">
            <v>0</v>
          </cell>
          <cell r="AW5">
            <v>0</v>
          </cell>
          <cell r="AX5">
            <v>1</v>
          </cell>
          <cell r="AY5">
            <v>5</v>
          </cell>
          <cell r="AZ5">
            <v>80</v>
          </cell>
          <cell r="BA5">
            <v>0</v>
          </cell>
          <cell r="BB5">
            <v>0</v>
          </cell>
          <cell r="BC5">
            <v>0</v>
          </cell>
          <cell r="BF5">
            <v>10</v>
          </cell>
          <cell r="BG5">
            <v>20</v>
          </cell>
          <cell r="BH5">
            <v>15</v>
          </cell>
          <cell r="BI5">
            <v>0</v>
          </cell>
          <cell r="BJ5">
            <v>0</v>
          </cell>
          <cell r="BK5">
            <v>62</v>
          </cell>
          <cell r="BL5">
            <v>280</v>
          </cell>
          <cell r="BM5">
            <v>0</v>
          </cell>
          <cell r="BN5">
            <v>0</v>
          </cell>
          <cell r="BO5">
            <v>55</v>
          </cell>
          <cell r="BP5">
            <v>15</v>
          </cell>
          <cell r="BQ5">
            <v>0</v>
          </cell>
          <cell r="BR5">
            <v>35</v>
          </cell>
          <cell r="BS5">
            <v>95</v>
          </cell>
        </row>
        <row r="6">
          <cell r="AN6" t="str">
            <v>Wednesday</v>
          </cell>
          <cell r="AP6">
            <v>180</v>
          </cell>
          <cell r="AQ6">
            <v>14</v>
          </cell>
          <cell r="AR6">
            <v>0</v>
          </cell>
          <cell r="AS6">
            <v>0</v>
          </cell>
          <cell r="AT6">
            <v>73</v>
          </cell>
          <cell r="AU6">
            <v>45</v>
          </cell>
          <cell r="AV6">
            <v>265</v>
          </cell>
          <cell r="AW6">
            <v>105</v>
          </cell>
          <cell r="AX6">
            <v>0</v>
          </cell>
          <cell r="AY6">
            <v>0</v>
          </cell>
          <cell r="AZ6">
            <v>90</v>
          </cell>
          <cell r="BA6">
            <v>0</v>
          </cell>
          <cell r="BB6">
            <v>0</v>
          </cell>
          <cell r="BC6">
            <v>60</v>
          </cell>
          <cell r="BF6">
            <v>20</v>
          </cell>
          <cell r="BG6">
            <v>0</v>
          </cell>
          <cell r="BH6">
            <v>0</v>
          </cell>
          <cell r="BI6">
            <v>0</v>
          </cell>
          <cell r="BJ6">
            <v>0</v>
          </cell>
          <cell r="BK6">
            <v>14</v>
          </cell>
          <cell r="BL6">
            <v>235</v>
          </cell>
          <cell r="BM6">
            <v>70</v>
          </cell>
          <cell r="BN6">
            <v>160</v>
          </cell>
          <cell r="BO6">
            <v>115</v>
          </cell>
          <cell r="BP6">
            <v>110</v>
          </cell>
          <cell r="BQ6">
            <v>0</v>
          </cell>
          <cell r="BR6">
            <v>60</v>
          </cell>
          <cell r="BS6">
            <v>319</v>
          </cell>
        </row>
        <row r="7">
          <cell r="AN7" t="str">
            <v xml:space="preserve">Thursday </v>
          </cell>
          <cell r="AP7">
            <v>0</v>
          </cell>
          <cell r="AQ7">
            <v>0</v>
          </cell>
          <cell r="AR7">
            <v>0</v>
          </cell>
          <cell r="AS7">
            <v>0</v>
          </cell>
          <cell r="AT7">
            <v>301</v>
          </cell>
          <cell r="AU7">
            <v>170</v>
          </cell>
          <cell r="AV7">
            <v>25</v>
          </cell>
          <cell r="AW7">
            <v>20</v>
          </cell>
          <cell r="AX7">
            <v>0</v>
          </cell>
          <cell r="AY7">
            <v>0</v>
          </cell>
          <cell r="AZ7">
            <v>140</v>
          </cell>
          <cell r="BA7">
            <v>0</v>
          </cell>
          <cell r="BB7">
            <v>0</v>
          </cell>
          <cell r="BC7">
            <v>45</v>
          </cell>
          <cell r="BF7">
            <v>10</v>
          </cell>
          <cell r="BG7">
            <v>0</v>
          </cell>
          <cell r="BH7">
            <v>0</v>
          </cell>
          <cell r="BI7">
            <v>0</v>
          </cell>
          <cell r="BJ7">
            <v>0</v>
          </cell>
          <cell r="BK7">
            <v>0</v>
          </cell>
          <cell r="BL7">
            <v>120</v>
          </cell>
          <cell r="BM7">
            <v>120</v>
          </cell>
          <cell r="BN7">
            <v>60</v>
          </cell>
          <cell r="BO7">
            <v>125</v>
          </cell>
          <cell r="BP7">
            <v>15</v>
          </cell>
          <cell r="BQ7">
            <v>295</v>
          </cell>
          <cell r="BR7">
            <v>50</v>
          </cell>
          <cell r="BS7">
            <v>255</v>
          </cell>
        </row>
        <row r="8">
          <cell r="AN8" t="str">
            <v>Friday</v>
          </cell>
          <cell r="AP8">
            <v>0</v>
          </cell>
          <cell r="AQ8">
            <v>0</v>
          </cell>
          <cell r="AR8">
            <v>0</v>
          </cell>
          <cell r="AS8">
            <v>0</v>
          </cell>
          <cell r="AT8">
            <v>395</v>
          </cell>
          <cell r="AU8">
            <v>240</v>
          </cell>
          <cell r="AV8">
            <v>265</v>
          </cell>
          <cell r="AW8">
            <v>185</v>
          </cell>
          <cell r="AX8">
            <v>0</v>
          </cell>
          <cell r="AY8">
            <v>0</v>
          </cell>
          <cell r="AZ8">
            <v>30</v>
          </cell>
          <cell r="BA8">
            <v>19</v>
          </cell>
          <cell r="BB8">
            <v>25</v>
          </cell>
          <cell r="BC8">
            <v>55</v>
          </cell>
          <cell r="BF8">
            <v>0</v>
          </cell>
          <cell r="BG8">
            <v>0</v>
          </cell>
          <cell r="BH8">
            <v>0</v>
          </cell>
          <cell r="BI8">
            <v>0</v>
          </cell>
          <cell r="BJ8">
            <v>0</v>
          </cell>
          <cell r="BK8">
            <v>0</v>
          </cell>
          <cell r="BL8">
            <v>0</v>
          </cell>
          <cell r="BM8">
            <v>20</v>
          </cell>
          <cell r="BN8">
            <v>0</v>
          </cell>
          <cell r="BO8">
            <v>145</v>
          </cell>
          <cell r="BP8">
            <v>10</v>
          </cell>
          <cell r="BQ8">
            <v>120</v>
          </cell>
          <cell r="BR8">
            <v>85</v>
          </cell>
          <cell r="BS8">
            <v>165</v>
          </cell>
        </row>
        <row r="9">
          <cell r="AO9" t="str">
            <v>SUM</v>
          </cell>
          <cell r="AP9">
            <v>190</v>
          </cell>
          <cell r="AQ9">
            <v>19</v>
          </cell>
          <cell r="AR9">
            <v>0</v>
          </cell>
          <cell r="AS9">
            <v>0</v>
          </cell>
          <cell r="AT9">
            <v>1107</v>
          </cell>
          <cell r="AU9">
            <v>530</v>
          </cell>
          <cell r="AV9">
            <v>555</v>
          </cell>
          <cell r="AW9">
            <v>310</v>
          </cell>
          <cell r="AX9">
            <v>1</v>
          </cell>
          <cell r="AY9">
            <v>5</v>
          </cell>
          <cell r="AZ9">
            <v>340</v>
          </cell>
          <cell r="BA9">
            <v>19</v>
          </cell>
          <cell r="BB9">
            <v>25</v>
          </cell>
          <cell r="BC9">
            <v>160</v>
          </cell>
          <cell r="BF9">
            <v>40</v>
          </cell>
          <cell r="BG9">
            <v>20</v>
          </cell>
          <cell r="BH9">
            <v>15</v>
          </cell>
          <cell r="BI9">
            <v>0</v>
          </cell>
          <cell r="BJ9">
            <v>0</v>
          </cell>
          <cell r="BK9">
            <v>76</v>
          </cell>
          <cell r="BL9">
            <v>635</v>
          </cell>
          <cell r="BM9">
            <v>210</v>
          </cell>
          <cell r="BN9">
            <v>220</v>
          </cell>
          <cell r="BO9">
            <v>440</v>
          </cell>
          <cell r="BP9">
            <v>150</v>
          </cell>
          <cell r="BQ9">
            <v>415</v>
          </cell>
          <cell r="BR9">
            <v>230</v>
          </cell>
          <cell r="BS9">
            <v>834</v>
          </cell>
        </row>
        <row r="10">
          <cell r="AO10" t="str">
            <v>AVG</v>
          </cell>
          <cell r="AQ10">
            <v>0.1</v>
          </cell>
          <cell r="AU10">
            <v>0.47877145438121049</v>
          </cell>
          <cell r="AW10">
            <v>0.55855855855855852</v>
          </cell>
          <cell r="AY10">
            <v>5</v>
          </cell>
          <cell r="BB10">
            <v>1.3157894736842106</v>
          </cell>
          <cell r="BL10">
            <v>8.3552631578947363</v>
          </cell>
        </row>
        <row r="12">
          <cell r="AO12" t="str">
            <v>% of all off desk tasks per week</v>
          </cell>
          <cell r="AQ12" t="str">
            <v>shelver</v>
          </cell>
          <cell r="AS12" t="str">
            <v>shelver</v>
          </cell>
          <cell r="AU12" t="str">
            <v>shelver</v>
          </cell>
          <cell r="AW12" t="str">
            <v>shelver</v>
          </cell>
          <cell r="AY12">
            <v>2.0833333333333333E-3</v>
          </cell>
          <cell r="AZ12">
            <v>0.14166666666666666</v>
          </cell>
          <cell r="BB12">
            <v>1.0416666666666666E-2</v>
          </cell>
          <cell r="BC12">
            <v>6.6666666666666666E-2</v>
          </cell>
          <cell r="BF12">
            <v>1.6666666666666666E-2</v>
          </cell>
          <cell r="BG12">
            <v>8.3333333333333332E-3</v>
          </cell>
          <cell r="BH12">
            <v>6.2500000000000003E-3</v>
          </cell>
          <cell r="BL12">
            <v>0.26458333333333334</v>
          </cell>
          <cell r="BM12">
            <v>8.7499999999999994E-2</v>
          </cell>
          <cell r="BN12">
            <v>9.166666666666666E-2</v>
          </cell>
          <cell r="BO12">
            <v>0.18333333333333332</v>
          </cell>
          <cell r="BP12">
            <v>6.25E-2</v>
          </cell>
          <cell r="BQ12">
            <v>0.17291666666666666</v>
          </cell>
          <cell r="BR12">
            <v>9.583333333333334E-2</v>
          </cell>
          <cell r="BS12">
            <v>0.34749999999999998</v>
          </cell>
        </row>
      </sheetData>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Log - Open Count"/>
      <sheetName val="Customer Activity Summary Log"/>
      <sheetName val="Summary Log_Observation"/>
      <sheetName val="PatronMovement per 30 mins"/>
      <sheetName val="Observation Notes"/>
      <sheetName val="Staff On Desk Summary Log"/>
      <sheetName val="Staff Off Desk Summary Log"/>
      <sheetName val="Shelver Summary Log"/>
      <sheetName val="Volunteer Summary Log"/>
    </sheetNames>
    <sheetDataSet>
      <sheetData sheetId="0" refreshError="1"/>
      <sheetData sheetId="1" refreshError="1"/>
      <sheetData sheetId="2" refreshError="1"/>
      <sheetData sheetId="3" refreshError="1"/>
      <sheetData sheetId="4" refreshError="1"/>
      <sheetData sheetId="5">
        <row r="1">
          <cell r="AJ1" t="str">
            <v>Hours open per week</v>
          </cell>
          <cell r="AK1" t="str">
            <v>Hrs open per yr</v>
          </cell>
          <cell r="AL1" t="str">
            <v>Mins open per week</v>
          </cell>
        </row>
        <row r="2">
          <cell r="AJ2">
            <v>40</v>
          </cell>
          <cell r="AK2">
            <v>2000</v>
          </cell>
          <cell r="AL2">
            <v>2400</v>
          </cell>
        </row>
        <row r="4">
          <cell r="AH4" t="str">
            <v>FRA - On Desk Log</v>
          </cell>
          <cell r="AJ4" t="str">
            <v>informational / directional</v>
          </cell>
          <cell r="AL4" t="str">
            <v>reference</v>
          </cell>
          <cell r="AN4" t="str">
            <v>technology</v>
          </cell>
          <cell r="AP4" t="str">
            <v>library card</v>
          </cell>
          <cell r="AT4" t="str">
            <v>checkout/ renew at desk</v>
          </cell>
          <cell r="AX4" t="str">
            <v>fine/fee</v>
          </cell>
          <cell r="AZ4" t="str">
            <v>print management</v>
          </cell>
          <cell r="BA4" t="str">
            <v>check email/spl@</v>
          </cell>
          <cell r="BB4" t="str">
            <v>lend laptop</v>
          </cell>
          <cell r="BD4" t="str">
            <v>self check</v>
          </cell>
          <cell r="BF4" t="str">
            <v>weeding</v>
          </cell>
          <cell r="BH4" t="str">
            <v>opening procedures and desk set up</v>
          </cell>
          <cell r="BI4" t="str">
            <v>closing procedures</v>
          </cell>
          <cell r="BJ4" t="str">
            <v>other</v>
          </cell>
        </row>
        <row r="5">
          <cell r="AH5" t="str">
            <v>DAY</v>
          </cell>
          <cell r="AI5" t="str">
            <v>DATE</v>
          </cell>
          <cell r="AJ5" t="str">
            <v xml:space="preserve"># Of patrons </v>
          </cell>
          <cell r="AK5" t="str">
            <v xml:space="preserve">Avg. time </v>
          </cell>
          <cell r="AL5" t="str">
            <v xml:space="preserve"># Of patrons </v>
          </cell>
          <cell r="AM5" t="str">
            <v>Avg. time</v>
          </cell>
          <cell r="AN5" t="str">
            <v># Of patrons</v>
          </cell>
          <cell r="AO5" t="str">
            <v xml:space="preserve">Avg. time </v>
          </cell>
          <cell r="AP5" t="str">
            <v xml:space="preserve"># Of patrons </v>
          </cell>
          <cell r="AQ5" t="str">
            <v>Avg. time</v>
          </cell>
          <cell r="AR5" t="str">
            <v># Of items</v>
          </cell>
          <cell r="AS5" t="str">
            <v>Actual time</v>
          </cell>
          <cell r="AT5" t="str">
            <v># Of patrons</v>
          </cell>
          <cell r="AU5" t="str">
            <v>Avg. time</v>
          </cell>
          <cell r="AX5" t="str">
            <v xml:space="preserve"># Of patrons </v>
          </cell>
          <cell r="AY5" t="str">
            <v>Avg. time</v>
          </cell>
          <cell r="AZ5" t="str">
            <v># Of interactions</v>
          </cell>
          <cell r="BA5" t="str">
            <v>Actual time spent</v>
          </cell>
          <cell r="BB5" t="str">
            <v># Of patrons</v>
          </cell>
          <cell r="BC5" t="str">
            <v>Avg. time</v>
          </cell>
          <cell r="BD5" t="str">
            <v xml:space="preserve"># Of patrons </v>
          </cell>
          <cell r="BE5" t="str">
            <v>Avg. time</v>
          </cell>
          <cell r="BF5" t="str">
            <v xml:space="preserve"># Of items </v>
          </cell>
          <cell r="BG5" t="str">
            <v>Actual time</v>
          </cell>
          <cell r="BH5" t="str">
            <v>Avg time (in mins)</v>
          </cell>
          <cell r="BI5" t="str">
            <v>Avg time (in mins)</v>
          </cell>
          <cell r="BJ5" t="str">
            <v>Avg time (in mins)</v>
          </cell>
        </row>
        <row r="6">
          <cell r="AH6" t="str">
            <v xml:space="preserve">Tuesday </v>
          </cell>
          <cell r="AJ6">
            <v>133</v>
          </cell>
          <cell r="AK6">
            <v>21</v>
          </cell>
          <cell r="AL6">
            <v>42</v>
          </cell>
          <cell r="AM6">
            <v>36</v>
          </cell>
          <cell r="AN6">
            <v>17</v>
          </cell>
          <cell r="AO6">
            <v>19</v>
          </cell>
          <cell r="AP6">
            <v>28</v>
          </cell>
          <cell r="AQ6">
            <v>20</v>
          </cell>
          <cell r="AR6">
            <v>24</v>
          </cell>
          <cell r="AS6">
            <v>5</v>
          </cell>
          <cell r="AT6">
            <v>71</v>
          </cell>
          <cell r="AU6">
            <v>25</v>
          </cell>
          <cell r="AX6">
            <v>16</v>
          </cell>
          <cell r="AY6">
            <v>6</v>
          </cell>
          <cell r="AZ6">
            <v>7</v>
          </cell>
          <cell r="BA6">
            <v>15</v>
          </cell>
          <cell r="BB6">
            <v>0</v>
          </cell>
          <cell r="BC6">
            <v>0</v>
          </cell>
          <cell r="BD6">
            <v>3</v>
          </cell>
          <cell r="BE6">
            <v>3</v>
          </cell>
          <cell r="BF6">
            <v>0</v>
          </cell>
          <cell r="BG6">
            <v>0</v>
          </cell>
          <cell r="BH6">
            <v>5</v>
          </cell>
          <cell r="BI6">
            <v>38</v>
          </cell>
          <cell r="BJ6">
            <v>35</v>
          </cell>
        </row>
        <row r="7">
          <cell r="AH7" t="str">
            <v>Wednesday</v>
          </cell>
          <cell r="AJ7">
            <v>92</v>
          </cell>
          <cell r="AK7">
            <v>28</v>
          </cell>
          <cell r="AL7">
            <v>26</v>
          </cell>
          <cell r="AM7">
            <v>30</v>
          </cell>
          <cell r="AN7">
            <v>16</v>
          </cell>
          <cell r="AO7">
            <v>15</v>
          </cell>
          <cell r="AP7">
            <v>21</v>
          </cell>
          <cell r="AQ7">
            <v>11.15</v>
          </cell>
          <cell r="AR7">
            <v>8</v>
          </cell>
          <cell r="AS7">
            <v>3</v>
          </cell>
          <cell r="AT7">
            <v>47</v>
          </cell>
          <cell r="AU7">
            <v>23</v>
          </cell>
          <cell r="AX7">
            <v>6</v>
          </cell>
          <cell r="AY7">
            <v>2.1</v>
          </cell>
          <cell r="AZ7">
            <v>3</v>
          </cell>
          <cell r="BA7">
            <v>21</v>
          </cell>
          <cell r="BB7">
            <v>0</v>
          </cell>
          <cell r="BC7">
            <v>0</v>
          </cell>
          <cell r="BD7">
            <v>4</v>
          </cell>
          <cell r="BE7">
            <v>2</v>
          </cell>
          <cell r="BF7">
            <v>0</v>
          </cell>
          <cell r="BG7">
            <v>0</v>
          </cell>
          <cell r="BH7">
            <v>0</v>
          </cell>
          <cell r="BI7">
            <v>40</v>
          </cell>
          <cell r="BJ7">
            <v>123</v>
          </cell>
        </row>
        <row r="8">
          <cell r="AH8" t="str">
            <v>Thursday</v>
          </cell>
          <cell r="AJ8">
            <v>138</v>
          </cell>
          <cell r="AK8">
            <v>11.1</v>
          </cell>
          <cell r="AL8">
            <v>33</v>
          </cell>
          <cell r="AM8">
            <v>25</v>
          </cell>
          <cell r="AN8">
            <v>7</v>
          </cell>
          <cell r="AO8">
            <v>15</v>
          </cell>
          <cell r="AP8">
            <v>9</v>
          </cell>
          <cell r="AQ8">
            <v>12</v>
          </cell>
          <cell r="AR8">
            <v>8</v>
          </cell>
          <cell r="AS8">
            <v>12</v>
          </cell>
          <cell r="AT8">
            <v>38</v>
          </cell>
          <cell r="AU8">
            <v>9</v>
          </cell>
          <cell r="AX8">
            <v>9</v>
          </cell>
          <cell r="AY8">
            <v>6</v>
          </cell>
          <cell r="AZ8">
            <v>4</v>
          </cell>
          <cell r="BA8">
            <v>43</v>
          </cell>
          <cell r="BB8">
            <v>0</v>
          </cell>
          <cell r="BC8">
            <v>0</v>
          </cell>
          <cell r="BD8">
            <v>2</v>
          </cell>
          <cell r="BE8">
            <v>2</v>
          </cell>
          <cell r="BF8">
            <v>0</v>
          </cell>
          <cell r="BG8">
            <v>30</v>
          </cell>
          <cell r="BH8">
            <v>0</v>
          </cell>
          <cell r="BI8">
            <v>5</v>
          </cell>
          <cell r="BJ8">
            <v>88</v>
          </cell>
        </row>
        <row r="9">
          <cell r="AH9" t="str">
            <v>Friday</v>
          </cell>
          <cell r="AJ9">
            <v>58</v>
          </cell>
          <cell r="AK9">
            <v>14</v>
          </cell>
          <cell r="AL9">
            <v>10</v>
          </cell>
          <cell r="AM9">
            <v>16</v>
          </cell>
          <cell r="AN9">
            <v>2</v>
          </cell>
          <cell r="AO9">
            <v>2</v>
          </cell>
          <cell r="AP9">
            <v>3</v>
          </cell>
          <cell r="AQ9">
            <v>3</v>
          </cell>
          <cell r="AR9">
            <v>11</v>
          </cell>
          <cell r="AS9">
            <v>2</v>
          </cell>
          <cell r="AT9">
            <v>25</v>
          </cell>
          <cell r="AU9">
            <v>11</v>
          </cell>
          <cell r="AX9">
            <v>1</v>
          </cell>
          <cell r="AY9">
            <v>0</v>
          </cell>
          <cell r="AZ9">
            <v>1</v>
          </cell>
          <cell r="BA9">
            <v>9</v>
          </cell>
          <cell r="BB9">
            <v>0</v>
          </cell>
          <cell r="BC9">
            <v>0</v>
          </cell>
          <cell r="BD9">
            <v>3</v>
          </cell>
          <cell r="BE9">
            <v>0</v>
          </cell>
          <cell r="BF9">
            <v>0</v>
          </cell>
          <cell r="BG9">
            <v>0</v>
          </cell>
          <cell r="BH9">
            <v>10</v>
          </cell>
          <cell r="BI9">
            <v>30</v>
          </cell>
          <cell r="BJ9">
            <v>0</v>
          </cell>
        </row>
        <row r="10">
          <cell r="AH10" t="str">
            <v>Saturday</v>
          </cell>
          <cell r="AJ10">
            <v>44</v>
          </cell>
          <cell r="AK10">
            <v>13</v>
          </cell>
          <cell r="AL10">
            <v>22</v>
          </cell>
          <cell r="AM10">
            <v>7</v>
          </cell>
          <cell r="AN10">
            <v>6</v>
          </cell>
          <cell r="AO10">
            <v>7</v>
          </cell>
          <cell r="AP10">
            <v>7</v>
          </cell>
          <cell r="AQ10">
            <v>5</v>
          </cell>
          <cell r="AR10">
            <v>15</v>
          </cell>
          <cell r="AS10">
            <v>3</v>
          </cell>
          <cell r="AT10">
            <v>53</v>
          </cell>
          <cell r="AU10">
            <v>20</v>
          </cell>
          <cell r="AX10">
            <v>11</v>
          </cell>
          <cell r="AY10">
            <v>3</v>
          </cell>
          <cell r="AZ10">
            <v>0</v>
          </cell>
          <cell r="BA10">
            <v>8</v>
          </cell>
          <cell r="BB10">
            <v>0</v>
          </cell>
          <cell r="BC10">
            <v>0</v>
          </cell>
          <cell r="BD10">
            <v>5</v>
          </cell>
          <cell r="BE10">
            <v>3</v>
          </cell>
          <cell r="BF10">
            <v>0</v>
          </cell>
          <cell r="BG10">
            <v>0</v>
          </cell>
          <cell r="BH10">
            <v>0</v>
          </cell>
          <cell r="BI10">
            <v>10</v>
          </cell>
          <cell r="BJ10">
            <v>3</v>
          </cell>
        </row>
        <row r="11">
          <cell r="AI11" t="str">
            <v>SUM</v>
          </cell>
          <cell r="AJ11">
            <v>465</v>
          </cell>
          <cell r="AK11">
            <v>87.1</v>
          </cell>
          <cell r="AL11">
            <v>133</v>
          </cell>
          <cell r="AM11">
            <v>114</v>
          </cell>
          <cell r="AN11">
            <v>48</v>
          </cell>
          <cell r="AO11">
            <v>58</v>
          </cell>
          <cell r="AP11">
            <v>68</v>
          </cell>
          <cell r="AQ11">
            <v>51.15</v>
          </cell>
          <cell r="AR11">
            <v>66</v>
          </cell>
          <cell r="AS11">
            <v>25</v>
          </cell>
          <cell r="AT11">
            <v>234</v>
          </cell>
          <cell r="AU11">
            <v>88</v>
          </cell>
          <cell r="AX11">
            <v>43</v>
          </cell>
          <cell r="AY11">
            <v>17.100000000000001</v>
          </cell>
          <cell r="AZ11">
            <v>15</v>
          </cell>
          <cell r="BA11">
            <v>96</v>
          </cell>
          <cell r="BB11">
            <v>0</v>
          </cell>
          <cell r="BC11">
            <v>0</v>
          </cell>
          <cell r="BD11">
            <v>17</v>
          </cell>
          <cell r="BE11">
            <v>10</v>
          </cell>
          <cell r="BF11">
            <v>0</v>
          </cell>
          <cell r="BG11">
            <v>30</v>
          </cell>
          <cell r="BH11">
            <v>15</v>
          </cell>
          <cell r="BI11">
            <v>123</v>
          </cell>
          <cell r="BJ11">
            <v>249</v>
          </cell>
        </row>
        <row r="12">
          <cell r="AI12" t="str">
            <v>AVG</v>
          </cell>
          <cell r="AK12">
            <v>0.18731182795698922</v>
          </cell>
          <cell r="AM12">
            <v>0.8571428571428571</v>
          </cell>
          <cell r="AO12">
            <v>1.2083333333333333</v>
          </cell>
          <cell r="AQ12">
            <v>0.75220588235294117</v>
          </cell>
          <cell r="AS12">
            <v>0.37878787878787878</v>
          </cell>
          <cell r="AU12">
            <v>0.37606837606837606</v>
          </cell>
          <cell r="AY12">
            <v>0.39767441860465119</v>
          </cell>
          <cell r="BC12">
            <v>0</v>
          </cell>
          <cell r="BE12">
            <v>0.58823529411764708</v>
          </cell>
          <cell r="BG12">
            <v>0</v>
          </cell>
        </row>
        <row r="14">
          <cell r="AI14" t="str">
            <v>% mins of all on-desk tasks per week</v>
          </cell>
          <cell r="AK14">
            <v>3.6291666666666667E-2</v>
          </cell>
          <cell r="AM14">
            <v>4.7500000000000001E-2</v>
          </cell>
          <cell r="AO14">
            <v>2.4166666666666666E-2</v>
          </cell>
          <cell r="AQ14">
            <v>2.1312499999999998E-2</v>
          </cell>
          <cell r="AS14">
            <v>1.0416666666666666E-2</v>
          </cell>
          <cell r="AU14">
            <v>3.6666666666666667E-2</v>
          </cell>
          <cell r="AY14">
            <v>7.1250000000000003E-3</v>
          </cell>
          <cell r="BA14">
            <v>0.04</v>
          </cell>
          <cell r="BE14">
            <v>4.1666666666666666E-3</v>
          </cell>
          <cell r="BG14">
            <v>1.2500000000000001E-2</v>
          </cell>
          <cell r="BH14">
            <v>6.2500000000000003E-3</v>
          </cell>
          <cell r="BI14">
            <v>5.1249999999999997E-2</v>
          </cell>
          <cell r="BJ14">
            <v>0.10375</v>
          </cell>
        </row>
      </sheetData>
      <sheetData sheetId="6">
        <row r="1">
          <cell r="AP1" t="str">
            <v>Hrs per week staff work (Max)</v>
          </cell>
          <cell r="AQ1" t="str">
            <v>Mins per week staff Max</v>
          </cell>
          <cell r="AR1" t="str">
            <v>Hrs per year staff work (max)</v>
          </cell>
        </row>
        <row r="3">
          <cell r="AN3" t="str">
            <v>FRA - Off Desk Log</v>
          </cell>
          <cell r="AP3" t="str">
            <v>Bookdrop</v>
          </cell>
          <cell r="AR3" t="str">
            <v>Delivery</v>
          </cell>
          <cell r="AT3" t="str">
            <v xml:space="preserve">Checkin </v>
          </cell>
          <cell r="AV3" t="str">
            <v>Shelving</v>
          </cell>
          <cell r="AX3" t="str">
            <v>Circ Issues: missing and damaged items, etc.</v>
          </cell>
          <cell r="AZ3" t="str">
            <v>Collection Management (describe activity)</v>
          </cell>
          <cell r="BA3" t="str">
            <v>Picklist, ILL, LinkPLUS</v>
          </cell>
          <cell r="BC3" t="str">
            <v>Magazines (describe activity)</v>
          </cell>
          <cell r="BF3" t="str">
            <v>Meeting Room Bookings: new requests, review, confirm, etc.</v>
          </cell>
          <cell r="BG3" t="str">
            <v>Outreach: School, Rotary, etc. (keep detailed calendar and attach to off desk log)</v>
          </cell>
          <cell r="BH3" t="str">
            <v>Community Information: posting new, restocking bookmarks, program brochures, notices</v>
          </cell>
          <cell r="BI3" t="str">
            <v>By appointment with patron; 1 on 1; small group training</v>
          </cell>
          <cell r="BK3" t="str">
            <v>Programs (set up, delivery and tear down) Attach evanced calendar)</v>
          </cell>
          <cell r="BM3" t="str">
            <v>Programs (planning)</v>
          </cell>
          <cell r="BN3" t="str">
            <v xml:space="preserve">Special assignments or projects </v>
          </cell>
          <cell r="BO3" t="str">
            <v>Check email/spl@</v>
          </cell>
          <cell r="BP3" t="str">
            <v>Cash Count</v>
          </cell>
          <cell r="BQ3" t="str">
            <v>Staff Meetings</v>
          </cell>
          <cell r="BR3" t="str">
            <v>Opening/  Closing Procedures</v>
          </cell>
          <cell r="BS3" t="str">
            <v>Other (describe)</v>
          </cell>
        </row>
        <row r="4">
          <cell r="AN4" t="str">
            <v>DAY</v>
          </cell>
          <cell r="AO4" t="str">
            <v>DATE</v>
          </cell>
          <cell r="AP4" t="str">
            <v xml:space="preserve"># </v>
          </cell>
          <cell r="AQ4" t="str">
            <v>actual time</v>
          </cell>
          <cell r="AR4" t="str">
            <v xml:space="preserve"># </v>
          </cell>
          <cell r="AS4" t="str">
            <v>actual time</v>
          </cell>
          <cell r="AT4" t="str">
            <v xml:space="preserve"># </v>
          </cell>
          <cell r="AU4" t="str">
            <v>actual time</v>
          </cell>
          <cell r="AV4" t="str">
            <v xml:space="preserve"># </v>
          </cell>
          <cell r="AW4" t="str">
            <v>actual time</v>
          </cell>
          <cell r="AX4" t="str">
            <v xml:space="preserve"># </v>
          </cell>
          <cell r="AY4" t="str">
            <v>actual time</v>
          </cell>
          <cell r="AZ4" t="str">
            <v>Avg time (in mins)</v>
          </cell>
          <cell r="BA4" t="str">
            <v xml:space="preserve"># </v>
          </cell>
          <cell r="BB4" t="str">
            <v>actual time</v>
          </cell>
          <cell r="BC4" t="str">
            <v xml:space="preserve">avg time </v>
          </cell>
          <cell r="BF4" t="str">
            <v xml:space="preserve">avg time </v>
          </cell>
          <cell r="BG4" t="str">
            <v xml:space="preserve">avg time </v>
          </cell>
          <cell r="BH4" t="str">
            <v xml:space="preserve">avg time </v>
          </cell>
          <cell r="BI4" t="str">
            <v xml:space="preserve"># </v>
          </cell>
          <cell r="BJ4" t="str">
            <v xml:space="preserve">avg time </v>
          </cell>
          <cell r="BK4" t="str">
            <v xml:space="preserve"> # of customers </v>
          </cell>
          <cell r="BL4" t="str">
            <v xml:space="preserve">avg time </v>
          </cell>
          <cell r="BM4" t="str">
            <v>actual time</v>
          </cell>
          <cell r="BN4" t="str">
            <v>actual time</v>
          </cell>
          <cell r="BO4" t="str">
            <v xml:space="preserve">avg time </v>
          </cell>
          <cell r="BP4" t="str">
            <v xml:space="preserve">avg time </v>
          </cell>
          <cell r="BQ4" t="str">
            <v>actual time</v>
          </cell>
          <cell r="BR4" t="str">
            <v xml:space="preserve">avg time </v>
          </cell>
          <cell r="BS4" t="str">
            <v xml:space="preserve">avg time </v>
          </cell>
        </row>
        <row r="5">
          <cell r="AN5" t="str">
            <v xml:space="preserve">Tuesday </v>
          </cell>
          <cell r="AP5">
            <v>1331</v>
          </cell>
          <cell r="AQ5">
            <v>143</v>
          </cell>
          <cell r="AR5">
            <v>642</v>
          </cell>
          <cell r="AS5">
            <v>123</v>
          </cell>
          <cell r="AT5">
            <v>1218</v>
          </cell>
          <cell r="AU5">
            <v>124</v>
          </cell>
          <cell r="AV5">
            <v>221</v>
          </cell>
          <cell r="AW5">
            <v>82</v>
          </cell>
          <cell r="AX5">
            <v>38</v>
          </cell>
          <cell r="AY5">
            <v>56</v>
          </cell>
          <cell r="AZ5">
            <v>34</v>
          </cell>
          <cell r="BA5">
            <v>14</v>
          </cell>
          <cell r="BB5">
            <v>26</v>
          </cell>
          <cell r="BC5">
            <v>0</v>
          </cell>
          <cell r="BF5">
            <v>10</v>
          </cell>
          <cell r="BG5">
            <v>0</v>
          </cell>
          <cell r="BH5">
            <v>42</v>
          </cell>
          <cell r="BI5">
            <v>2</v>
          </cell>
          <cell r="BJ5">
            <v>60</v>
          </cell>
          <cell r="BK5">
            <v>0</v>
          </cell>
          <cell r="BL5">
            <v>75</v>
          </cell>
          <cell r="BM5">
            <v>137</v>
          </cell>
          <cell r="BN5">
            <v>36</v>
          </cell>
          <cell r="BO5">
            <v>204</v>
          </cell>
          <cell r="BP5">
            <v>12</v>
          </cell>
          <cell r="BQ5">
            <v>91</v>
          </cell>
          <cell r="BR5">
            <v>23</v>
          </cell>
          <cell r="BS5">
            <v>457</v>
          </cell>
        </row>
        <row r="6">
          <cell r="AN6" t="str">
            <v>Wednesday</v>
          </cell>
          <cell r="AP6">
            <v>492</v>
          </cell>
          <cell r="AQ6">
            <v>30</v>
          </cell>
          <cell r="AR6">
            <v>184</v>
          </cell>
          <cell r="AS6">
            <v>51</v>
          </cell>
          <cell r="AT6">
            <v>690</v>
          </cell>
          <cell r="AU6">
            <v>87</v>
          </cell>
          <cell r="AV6">
            <v>161</v>
          </cell>
          <cell r="AW6">
            <v>32</v>
          </cell>
          <cell r="AX6">
            <v>23</v>
          </cell>
          <cell r="AY6">
            <v>18</v>
          </cell>
          <cell r="AZ6">
            <v>5</v>
          </cell>
          <cell r="BA6">
            <v>30</v>
          </cell>
          <cell r="BB6">
            <v>20</v>
          </cell>
          <cell r="BC6">
            <v>12</v>
          </cell>
          <cell r="BF6">
            <v>0</v>
          </cell>
          <cell r="BG6">
            <v>0</v>
          </cell>
          <cell r="BH6">
            <v>0</v>
          </cell>
          <cell r="BI6">
            <v>0</v>
          </cell>
          <cell r="BJ6">
            <v>0</v>
          </cell>
          <cell r="BK6">
            <v>0</v>
          </cell>
          <cell r="BL6">
            <v>195</v>
          </cell>
          <cell r="BM6">
            <v>30</v>
          </cell>
          <cell r="BN6">
            <v>70</v>
          </cell>
          <cell r="BO6">
            <v>93</v>
          </cell>
          <cell r="BP6">
            <v>65</v>
          </cell>
          <cell r="BQ6">
            <v>10</v>
          </cell>
          <cell r="BR6">
            <v>25</v>
          </cell>
          <cell r="BS6">
            <v>440</v>
          </cell>
        </row>
        <row r="7">
          <cell r="AN7" t="str">
            <v>Thursday</v>
          </cell>
          <cell r="AP7">
            <v>446</v>
          </cell>
          <cell r="AQ7">
            <v>113.13</v>
          </cell>
          <cell r="AR7">
            <v>325</v>
          </cell>
          <cell r="AS7">
            <v>74</v>
          </cell>
          <cell r="AT7">
            <v>544</v>
          </cell>
          <cell r="AU7">
            <v>48.1</v>
          </cell>
          <cell r="AV7">
            <v>179</v>
          </cell>
          <cell r="AW7">
            <v>7</v>
          </cell>
          <cell r="AX7">
            <v>14</v>
          </cell>
          <cell r="AY7">
            <v>34</v>
          </cell>
          <cell r="AZ7">
            <v>30</v>
          </cell>
          <cell r="BA7">
            <v>65</v>
          </cell>
          <cell r="BB7">
            <v>31</v>
          </cell>
          <cell r="BC7">
            <v>0</v>
          </cell>
          <cell r="BF7">
            <v>0</v>
          </cell>
          <cell r="BG7">
            <v>0</v>
          </cell>
          <cell r="BH7">
            <v>0</v>
          </cell>
          <cell r="BI7">
            <v>0</v>
          </cell>
          <cell r="BJ7">
            <v>0</v>
          </cell>
          <cell r="BK7">
            <v>0</v>
          </cell>
          <cell r="BL7">
            <v>0</v>
          </cell>
          <cell r="BM7">
            <v>25</v>
          </cell>
          <cell r="BN7">
            <v>25</v>
          </cell>
          <cell r="BO7">
            <v>177</v>
          </cell>
          <cell r="BP7">
            <v>15</v>
          </cell>
          <cell r="BQ7">
            <v>5</v>
          </cell>
          <cell r="BR7">
            <v>0</v>
          </cell>
          <cell r="BS7">
            <v>268</v>
          </cell>
        </row>
        <row r="8">
          <cell r="AN8" t="str">
            <v>Friday</v>
          </cell>
          <cell r="AP8">
            <v>411</v>
          </cell>
          <cell r="AQ8">
            <v>18</v>
          </cell>
          <cell r="AR8">
            <v>261</v>
          </cell>
          <cell r="AS8">
            <v>63</v>
          </cell>
          <cell r="AT8">
            <v>375</v>
          </cell>
          <cell r="AU8">
            <v>39</v>
          </cell>
          <cell r="AV8">
            <v>571</v>
          </cell>
          <cell r="AW8">
            <v>54</v>
          </cell>
          <cell r="AX8">
            <v>14</v>
          </cell>
          <cell r="AY8">
            <v>18</v>
          </cell>
          <cell r="AZ8">
            <v>0</v>
          </cell>
          <cell r="BA8">
            <v>13</v>
          </cell>
          <cell r="BB8">
            <v>32</v>
          </cell>
          <cell r="BC8">
            <v>0</v>
          </cell>
          <cell r="BF8">
            <v>0</v>
          </cell>
          <cell r="BG8">
            <v>0</v>
          </cell>
          <cell r="BH8">
            <v>0</v>
          </cell>
          <cell r="BI8">
            <v>0</v>
          </cell>
          <cell r="BJ8">
            <v>0</v>
          </cell>
          <cell r="BK8">
            <v>0</v>
          </cell>
          <cell r="BL8">
            <v>0</v>
          </cell>
          <cell r="BM8">
            <v>30</v>
          </cell>
          <cell r="BN8">
            <v>54</v>
          </cell>
          <cell r="BO8">
            <v>78</v>
          </cell>
          <cell r="BP8">
            <v>11</v>
          </cell>
          <cell r="BQ8">
            <v>377</v>
          </cell>
          <cell r="BR8">
            <v>5</v>
          </cell>
          <cell r="BS8">
            <v>195</v>
          </cell>
        </row>
        <row r="9">
          <cell r="AN9" t="str">
            <v>Saturday</v>
          </cell>
          <cell r="AP9">
            <v>289</v>
          </cell>
          <cell r="AQ9">
            <v>38</v>
          </cell>
          <cell r="AR9">
            <v>166</v>
          </cell>
          <cell r="AS9">
            <v>40</v>
          </cell>
          <cell r="AT9">
            <v>96</v>
          </cell>
          <cell r="AU9">
            <v>23</v>
          </cell>
          <cell r="AV9">
            <v>7</v>
          </cell>
          <cell r="AW9">
            <v>5</v>
          </cell>
          <cell r="AX9">
            <v>12</v>
          </cell>
          <cell r="AY9">
            <v>11</v>
          </cell>
          <cell r="AZ9">
            <v>0</v>
          </cell>
          <cell r="BA9">
            <v>44</v>
          </cell>
          <cell r="BB9">
            <v>20</v>
          </cell>
          <cell r="BC9">
            <v>8</v>
          </cell>
          <cell r="BF9">
            <v>0</v>
          </cell>
          <cell r="BG9">
            <v>0</v>
          </cell>
          <cell r="BH9">
            <v>0</v>
          </cell>
          <cell r="BI9">
            <v>0</v>
          </cell>
          <cell r="BJ9">
            <v>0</v>
          </cell>
          <cell r="BK9">
            <v>0</v>
          </cell>
          <cell r="BL9">
            <v>15</v>
          </cell>
          <cell r="BM9">
            <v>0</v>
          </cell>
          <cell r="BN9">
            <v>13</v>
          </cell>
          <cell r="BO9">
            <v>37</v>
          </cell>
          <cell r="BP9">
            <v>10</v>
          </cell>
          <cell r="BQ9">
            <v>120</v>
          </cell>
          <cell r="BR9">
            <v>50</v>
          </cell>
          <cell r="BS9">
            <v>59</v>
          </cell>
        </row>
        <row r="10">
          <cell r="AO10" t="str">
            <v>SUM</v>
          </cell>
          <cell r="AP10">
            <v>2969</v>
          </cell>
          <cell r="AQ10">
            <v>342.13</v>
          </cell>
          <cell r="AR10">
            <v>1578</v>
          </cell>
          <cell r="AS10">
            <v>351</v>
          </cell>
          <cell r="AT10">
            <v>2923</v>
          </cell>
          <cell r="AU10">
            <v>321.10000000000002</v>
          </cell>
          <cell r="AV10">
            <v>1139</v>
          </cell>
          <cell r="AW10">
            <v>180</v>
          </cell>
          <cell r="AX10">
            <v>101</v>
          </cell>
          <cell r="AY10">
            <v>137</v>
          </cell>
          <cell r="AZ10">
            <v>69</v>
          </cell>
          <cell r="BA10">
            <v>166</v>
          </cell>
          <cell r="BB10">
            <v>129</v>
          </cell>
          <cell r="BC10">
            <v>20</v>
          </cell>
          <cell r="BF10">
            <v>10</v>
          </cell>
          <cell r="BG10">
            <v>0</v>
          </cell>
          <cell r="BH10">
            <v>42</v>
          </cell>
          <cell r="BI10">
            <v>2</v>
          </cell>
          <cell r="BJ10">
            <v>60</v>
          </cell>
          <cell r="BK10">
            <v>0</v>
          </cell>
          <cell r="BL10">
            <v>285</v>
          </cell>
          <cell r="BM10">
            <v>222</v>
          </cell>
          <cell r="BN10">
            <v>198</v>
          </cell>
          <cell r="BO10">
            <v>589</v>
          </cell>
          <cell r="BP10">
            <v>113</v>
          </cell>
          <cell r="BQ10">
            <v>603</v>
          </cell>
          <cell r="BR10">
            <v>103</v>
          </cell>
          <cell r="BS10">
            <v>1419</v>
          </cell>
        </row>
        <row r="11">
          <cell r="AO11" t="str">
            <v>AVG</v>
          </cell>
          <cell r="AQ11">
            <v>0.11523408555069047</v>
          </cell>
          <cell r="AS11">
            <v>0.22243346007604561</v>
          </cell>
          <cell r="AU11">
            <v>0.1098528908655491</v>
          </cell>
          <cell r="AW11">
            <v>0.15803336259877085</v>
          </cell>
          <cell r="AY11">
            <v>1.3564356435643565</v>
          </cell>
          <cell r="BB11">
            <v>0.77710843373493976</v>
          </cell>
          <cell r="BJ11">
            <v>30</v>
          </cell>
          <cell r="BL11" t="e">
            <v>#DIV/0!</v>
          </cell>
        </row>
        <row r="13">
          <cell r="AO13" t="str">
            <v>% of all off desk tasks per week</v>
          </cell>
          <cell r="AQ13" t="str">
            <v>shelver</v>
          </cell>
          <cell r="AS13" t="str">
            <v>shelver</v>
          </cell>
          <cell r="AU13" t="str">
            <v>shelver</v>
          </cell>
          <cell r="AW13" t="str">
            <v>shelver</v>
          </cell>
          <cell r="AY13">
            <v>5.7083333333333333E-2</v>
          </cell>
          <cell r="AZ13">
            <v>2.8750000000000001E-2</v>
          </cell>
          <cell r="BB13">
            <v>5.3749999999999999E-2</v>
          </cell>
          <cell r="BC13">
            <v>8.3333333333333332E-3</v>
          </cell>
          <cell r="BF13">
            <v>4.1666666666666666E-3</v>
          </cell>
          <cell r="BH13">
            <v>1.7500000000000002E-2</v>
          </cell>
          <cell r="BJ13">
            <v>1.2500000000000001E-2</v>
          </cell>
          <cell r="BL13">
            <v>0.11874999999999999</v>
          </cell>
          <cell r="BM13">
            <v>9.2499999999999999E-2</v>
          </cell>
          <cell r="BN13">
            <v>8.2500000000000004E-2</v>
          </cell>
          <cell r="BO13">
            <v>0.24541666666666667</v>
          </cell>
          <cell r="BP13">
            <v>4.7083333333333331E-2</v>
          </cell>
          <cell r="BQ13">
            <v>0.25124999999999997</v>
          </cell>
          <cell r="BR13">
            <v>4.2916666666666665E-2</v>
          </cell>
          <cell r="BS13">
            <v>0.59125000000000005</v>
          </cell>
        </row>
      </sheetData>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Log - Open Count"/>
      <sheetName val="Customer Activity Summary Log"/>
      <sheetName val="Summary Log_Observation"/>
      <sheetName val="PatronMovement per 30 mins"/>
      <sheetName val="Observation Notes"/>
      <sheetName val="Staff On Desk Summary Log"/>
      <sheetName val="Staff Off Desk Summary Log"/>
      <sheetName val="Shelver Summary Log"/>
      <sheetName val="Volunteer Summary Log"/>
    </sheetNames>
    <sheetDataSet>
      <sheetData sheetId="0" refreshError="1"/>
      <sheetData sheetId="1" refreshError="1"/>
      <sheetData sheetId="2" refreshError="1"/>
      <sheetData sheetId="3" refreshError="1"/>
      <sheetData sheetId="4" refreshError="1"/>
      <sheetData sheetId="5">
        <row r="1">
          <cell r="AJ1" t="str">
            <v>Hours open per week</v>
          </cell>
          <cell r="AK1" t="str">
            <v>Hrs open per yr</v>
          </cell>
          <cell r="AL1" t="str">
            <v>Mins open per week</v>
          </cell>
        </row>
        <row r="2">
          <cell r="AJ2">
            <v>36</v>
          </cell>
          <cell r="AK2">
            <v>1800</v>
          </cell>
          <cell r="AL2">
            <v>2160</v>
          </cell>
        </row>
        <row r="4">
          <cell r="AH4" t="str">
            <v>GAL - On Desk Log</v>
          </cell>
          <cell r="AJ4" t="str">
            <v>informational / directional</v>
          </cell>
          <cell r="AL4" t="str">
            <v>reference</v>
          </cell>
          <cell r="AN4" t="str">
            <v>technology</v>
          </cell>
          <cell r="AP4" t="str">
            <v>library card</v>
          </cell>
          <cell r="AR4" t="str">
            <v>checkin</v>
          </cell>
          <cell r="AT4" t="str">
            <v>checkout/ renew at desk</v>
          </cell>
          <cell r="AX4" t="str">
            <v>fine/fee</v>
          </cell>
          <cell r="AZ4" t="str">
            <v>print management</v>
          </cell>
          <cell r="BA4" t="str">
            <v>check email/spl@</v>
          </cell>
          <cell r="BB4" t="str">
            <v>lend laptop</v>
          </cell>
          <cell r="BD4" t="str">
            <v>self check</v>
          </cell>
          <cell r="BF4" t="str">
            <v>weeding</v>
          </cell>
          <cell r="BH4" t="str">
            <v>opening procedures and desk set up</v>
          </cell>
          <cell r="BI4" t="str">
            <v>closing procedures</v>
          </cell>
          <cell r="BJ4" t="str">
            <v>other</v>
          </cell>
        </row>
        <row r="5">
          <cell r="AH5" t="str">
            <v>DAY</v>
          </cell>
          <cell r="AI5" t="str">
            <v>DATE</v>
          </cell>
          <cell r="AJ5" t="str">
            <v xml:space="preserve"># </v>
          </cell>
          <cell r="AK5" t="str">
            <v>avg time</v>
          </cell>
          <cell r="AL5" t="str">
            <v xml:space="preserve"># </v>
          </cell>
          <cell r="AM5" t="str">
            <v>avg time</v>
          </cell>
          <cell r="AN5" t="str">
            <v xml:space="preserve"># </v>
          </cell>
          <cell r="AO5" t="str">
            <v>avg time</v>
          </cell>
          <cell r="AP5" t="str">
            <v xml:space="preserve"># </v>
          </cell>
          <cell r="AQ5" t="str">
            <v>avg time</v>
          </cell>
          <cell r="AR5" t="str">
            <v xml:space="preserve"># </v>
          </cell>
          <cell r="AS5" t="str">
            <v>actual time</v>
          </cell>
          <cell r="AT5" t="str">
            <v xml:space="preserve"># </v>
          </cell>
          <cell r="AU5" t="str">
            <v>avg time</v>
          </cell>
          <cell r="AX5" t="str">
            <v xml:space="preserve"># </v>
          </cell>
          <cell r="AY5" t="str">
            <v>avg time</v>
          </cell>
          <cell r="AZ5" t="str">
            <v xml:space="preserve"># </v>
          </cell>
          <cell r="BA5" t="str">
            <v>actual time</v>
          </cell>
          <cell r="BB5" t="str">
            <v xml:space="preserve"># </v>
          </cell>
          <cell r="BC5" t="str">
            <v>avg time</v>
          </cell>
          <cell r="BD5" t="str">
            <v xml:space="preserve"># </v>
          </cell>
          <cell r="BE5" t="str">
            <v>avg time</v>
          </cell>
          <cell r="BF5" t="str">
            <v xml:space="preserve"># </v>
          </cell>
          <cell r="BG5" t="str">
            <v>actual time</v>
          </cell>
          <cell r="BH5" t="str">
            <v>avg time</v>
          </cell>
          <cell r="BI5" t="str">
            <v>avg time</v>
          </cell>
          <cell r="BJ5" t="str">
            <v>avg time</v>
          </cell>
        </row>
        <row r="7">
          <cell r="AH7" t="str">
            <v xml:space="preserve">Tuesday </v>
          </cell>
          <cell r="AJ7">
            <v>35</v>
          </cell>
          <cell r="AK7">
            <v>84.5</v>
          </cell>
          <cell r="AL7">
            <v>14</v>
          </cell>
          <cell r="AM7">
            <v>53</v>
          </cell>
          <cell r="AN7">
            <v>24</v>
          </cell>
          <cell r="AO7">
            <v>58</v>
          </cell>
          <cell r="AP7">
            <v>15</v>
          </cell>
          <cell r="AQ7">
            <v>60.5</v>
          </cell>
          <cell r="AR7">
            <v>138</v>
          </cell>
          <cell r="AS7">
            <v>81.5</v>
          </cell>
          <cell r="AT7">
            <v>74</v>
          </cell>
          <cell r="AU7">
            <v>177</v>
          </cell>
          <cell r="AX7">
            <v>6</v>
          </cell>
          <cell r="AY7">
            <v>17.5</v>
          </cell>
          <cell r="AZ7">
            <v>1</v>
          </cell>
          <cell r="BA7">
            <v>15</v>
          </cell>
          <cell r="BD7">
            <v>21</v>
          </cell>
          <cell r="BE7">
            <v>9</v>
          </cell>
          <cell r="BJ7">
            <v>115</v>
          </cell>
        </row>
        <row r="8">
          <cell r="AH8" t="str">
            <v xml:space="preserve">Wednesday </v>
          </cell>
          <cell r="AJ8">
            <v>46</v>
          </cell>
          <cell r="AK8">
            <v>117.5</v>
          </cell>
          <cell r="AL8">
            <v>12</v>
          </cell>
          <cell r="AM8">
            <v>48</v>
          </cell>
          <cell r="AN8">
            <v>7</v>
          </cell>
          <cell r="AO8">
            <v>7</v>
          </cell>
          <cell r="AP8">
            <v>9</v>
          </cell>
          <cell r="AQ8">
            <v>31.5</v>
          </cell>
          <cell r="AR8">
            <v>160</v>
          </cell>
          <cell r="AS8">
            <v>46.5</v>
          </cell>
          <cell r="AT8">
            <v>71</v>
          </cell>
          <cell r="AU8">
            <v>134</v>
          </cell>
          <cell r="AX8">
            <v>6</v>
          </cell>
          <cell r="AY8">
            <v>20</v>
          </cell>
          <cell r="AZ8">
            <v>6</v>
          </cell>
          <cell r="BA8">
            <v>5</v>
          </cell>
          <cell r="BB8">
            <v>0</v>
          </cell>
          <cell r="BC8">
            <v>0</v>
          </cell>
          <cell r="BD8">
            <v>13</v>
          </cell>
          <cell r="BE8">
            <v>1.5</v>
          </cell>
          <cell r="BF8">
            <v>0</v>
          </cell>
          <cell r="BG8">
            <v>0</v>
          </cell>
          <cell r="BH8">
            <v>0</v>
          </cell>
          <cell r="BI8">
            <v>10</v>
          </cell>
          <cell r="BJ8">
            <v>79</v>
          </cell>
        </row>
        <row r="9">
          <cell r="AH9" t="str">
            <v>Thursday</v>
          </cell>
          <cell r="AJ9">
            <v>22</v>
          </cell>
          <cell r="AK9">
            <v>55</v>
          </cell>
          <cell r="AL9">
            <v>4</v>
          </cell>
          <cell r="AM9">
            <v>18</v>
          </cell>
          <cell r="AN9">
            <v>12</v>
          </cell>
          <cell r="AO9">
            <v>15</v>
          </cell>
          <cell r="AP9">
            <v>19</v>
          </cell>
          <cell r="AQ9">
            <v>65</v>
          </cell>
          <cell r="AR9">
            <v>192</v>
          </cell>
          <cell r="AS9">
            <v>64</v>
          </cell>
          <cell r="AT9">
            <v>54</v>
          </cell>
          <cell r="AU9">
            <v>105</v>
          </cell>
          <cell r="AX9">
            <v>4</v>
          </cell>
          <cell r="AY9">
            <v>11</v>
          </cell>
          <cell r="BA9">
            <v>10</v>
          </cell>
          <cell r="BD9">
            <v>5</v>
          </cell>
          <cell r="BE9">
            <v>4</v>
          </cell>
          <cell r="BI9">
            <v>15</v>
          </cell>
          <cell r="BJ9">
            <v>166</v>
          </cell>
        </row>
        <row r="10">
          <cell r="AH10" t="str">
            <v>Friday</v>
          </cell>
          <cell r="AJ10">
            <v>11</v>
          </cell>
          <cell r="AK10">
            <v>24.5</v>
          </cell>
          <cell r="AL10">
            <v>7</v>
          </cell>
          <cell r="AM10">
            <v>16</v>
          </cell>
          <cell r="AN10">
            <v>11</v>
          </cell>
          <cell r="AO10">
            <v>9.5</v>
          </cell>
          <cell r="AP10">
            <v>4</v>
          </cell>
          <cell r="AQ10">
            <v>14</v>
          </cell>
          <cell r="AR10">
            <v>103</v>
          </cell>
          <cell r="AS10">
            <v>42</v>
          </cell>
          <cell r="AT10">
            <v>25</v>
          </cell>
          <cell r="AU10">
            <v>16.5</v>
          </cell>
          <cell r="AX10">
            <v>7</v>
          </cell>
          <cell r="AY10">
            <v>15</v>
          </cell>
          <cell r="BA10">
            <v>5</v>
          </cell>
          <cell r="BD10">
            <v>4</v>
          </cell>
          <cell r="BE10">
            <v>0.5</v>
          </cell>
          <cell r="BF10">
            <v>15</v>
          </cell>
          <cell r="BG10">
            <v>10</v>
          </cell>
          <cell r="BI10">
            <v>10</v>
          </cell>
          <cell r="BJ10">
            <v>5</v>
          </cell>
        </row>
        <row r="11">
          <cell r="AH11" t="str">
            <v>Saturday</v>
          </cell>
          <cell r="AJ11">
            <v>15</v>
          </cell>
          <cell r="AK11">
            <v>22</v>
          </cell>
          <cell r="AL11">
            <v>2</v>
          </cell>
          <cell r="AM11">
            <v>15</v>
          </cell>
          <cell r="AN11">
            <v>8</v>
          </cell>
          <cell r="AO11">
            <v>10</v>
          </cell>
          <cell r="AP11">
            <v>9</v>
          </cell>
          <cell r="AQ11">
            <v>16</v>
          </cell>
          <cell r="AR11">
            <v>293</v>
          </cell>
          <cell r="AS11">
            <v>89.5</v>
          </cell>
          <cell r="AT11">
            <v>29</v>
          </cell>
          <cell r="AU11">
            <v>47.5</v>
          </cell>
          <cell r="AX11">
            <v>6</v>
          </cell>
          <cell r="AY11">
            <v>15</v>
          </cell>
          <cell r="AZ11">
            <v>6</v>
          </cell>
          <cell r="BA11">
            <v>0</v>
          </cell>
          <cell r="BB11">
            <v>0</v>
          </cell>
          <cell r="BC11">
            <v>0</v>
          </cell>
          <cell r="BD11">
            <v>3</v>
          </cell>
          <cell r="BE11">
            <v>0</v>
          </cell>
          <cell r="BF11">
            <v>0</v>
          </cell>
          <cell r="BG11">
            <v>0</v>
          </cell>
          <cell r="BH11">
            <v>10</v>
          </cell>
          <cell r="BI11">
            <v>10</v>
          </cell>
          <cell r="BJ11">
            <v>55</v>
          </cell>
        </row>
        <row r="12">
          <cell r="AH12" t="str">
            <v xml:space="preserve">Tuesday </v>
          </cell>
          <cell r="AJ12">
            <v>41</v>
          </cell>
          <cell r="AK12">
            <v>102.5</v>
          </cell>
          <cell r="AL12">
            <v>11</v>
          </cell>
          <cell r="AM12">
            <v>44</v>
          </cell>
          <cell r="AN12">
            <v>10</v>
          </cell>
          <cell r="AO12">
            <v>0</v>
          </cell>
          <cell r="AP12">
            <v>15</v>
          </cell>
          <cell r="AQ12">
            <v>48</v>
          </cell>
          <cell r="AR12">
            <v>294</v>
          </cell>
          <cell r="AS12">
            <v>120.5</v>
          </cell>
          <cell r="AT12">
            <v>63</v>
          </cell>
          <cell r="AU12">
            <v>157.5</v>
          </cell>
          <cell r="AX12">
            <v>3</v>
          </cell>
          <cell r="AY12">
            <v>7.5</v>
          </cell>
          <cell r="AZ12">
            <v>9</v>
          </cell>
          <cell r="BA12">
            <v>1</v>
          </cell>
          <cell r="BB12">
            <v>0</v>
          </cell>
          <cell r="BC12">
            <v>0</v>
          </cell>
          <cell r="BD12">
            <v>5</v>
          </cell>
          <cell r="BE12">
            <v>0</v>
          </cell>
          <cell r="BF12">
            <v>0</v>
          </cell>
          <cell r="BG12">
            <v>0</v>
          </cell>
          <cell r="BH12">
            <v>0</v>
          </cell>
          <cell r="BI12">
            <v>0</v>
          </cell>
          <cell r="BJ12">
            <v>29</v>
          </cell>
        </row>
        <row r="13">
          <cell r="AH13" t="str">
            <v>Thursday</v>
          </cell>
          <cell r="AJ13">
            <v>17</v>
          </cell>
          <cell r="AK13">
            <v>42.5</v>
          </cell>
          <cell r="AL13">
            <v>4</v>
          </cell>
          <cell r="AM13">
            <v>17</v>
          </cell>
          <cell r="AN13">
            <v>1</v>
          </cell>
          <cell r="AO13">
            <v>0</v>
          </cell>
          <cell r="AP13">
            <v>5</v>
          </cell>
          <cell r="AQ13">
            <v>17.5</v>
          </cell>
          <cell r="AR13">
            <v>45</v>
          </cell>
          <cell r="AS13">
            <v>22.5</v>
          </cell>
          <cell r="AT13">
            <v>23</v>
          </cell>
          <cell r="AU13">
            <v>57.5</v>
          </cell>
          <cell r="AX13">
            <v>3</v>
          </cell>
          <cell r="AY13">
            <v>7.5</v>
          </cell>
          <cell r="AZ13">
            <v>3</v>
          </cell>
          <cell r="BA13">
            <v>0</v>
          </cell>
          <cell r="BB13">
            <v>1</v>
          </cell>
          <cell r="BC13">
            <v>0</v>
          </cell>
          <cell r="BD13">
            <v>3</v>
          </cell>
          <cell r="BE13">
            <v>0</v>
          </cell>
          <cell r="BF13">
            <v>13</v>
          </cell>
          <cell r="BG13">
            <v>15</v>
          </cell>
          <cell r="BH13">
            <v>0</v>
          </cell>
          <cell r="BI13">
            <v>0</v>
          </cell>
          <cell r="BJ13">
            <v>40</v>
          </cell>
        </row>
        <row r="14">
          <cell r="AH14" t="str">
            <v xml:space="preserve">Friday </v>
          </cell>
          <cell r="AJ14">
            <v>12</v>
          </cell>
          <cell r="AK14">
            <v>30</v>
          </cell>
          <cell r="AL14">
            <v>7</v>
          </cell>
          <cell r="AM14">
            <v>28</v>
          </cell>
          <cell r="AN14">
            <v>2</v>
          </cell>
          <cell r="AO14">
            <v>0</v>
          </cell>
          <cell r="AP14">
            <v>5</v>
          </cell>
          <cell r="AQ14">
            <v>17.5</v>
          </cell>
          <cell r="AR14">
            <v>239</v>
          </cell>
          <cell r="AS14">
            <v>119.5</v>
          </cell>
          <cell r="AT14">
            <v>44</v>
          </cell>
          <cell r="AU14">
            <v>110</v>
          </cell>
          <cell r="AX14">
            <v>3</v>
          </cell>
          <cell r="AY14">
            <v>7.5</v>
          </cell>
          <cell r="AZ14">
            <v>0</v>
          </cell>
          <cell r="BA14">
            <v>3</v>
          </cell>
          <cell r="BB14">
            <v>0</v>
          </cell>
          <cell r="BC14">
            <v>0</v>
          </cell>
          <cell r="BD14">
            <v>5</v>
          </cell>
          <cell r="BE14">
            <v>0</v>
          </cell>
          <cell r="BF14">
            <v>0</v>
          </cell>
          <cell r="BG14">
            <v>0</v>
          </cell>
          <cell r="BH14">
            <v>0</v>
          </cell>
          <cell r="BI14">
            <v>0</v>
          </cell>
          <cell r="BJ14">
            <v>0</v>
          </cell>
        </row>
        <row r="15">
          <cell r="AH15" t="str">
            <v>Saturday</v>
          </cell>
          <cell r="AJ15">
            <v>44</v>
          </cell>
          <cell r="AK15">
            <v>110</v>
          </cell>
          <cell r="AL15">
            <v>10</v>
          </cell>
          <cell r="AM15">
            <v>40</v>
          </cell>
          <cell r="AN15">
            <v>1</v>
          </cell>
          <cell r="AO15">
            <v>0</v>
          </cell>
          <cell r="AP15">
            <v>9</v>
          </cell>
          <cell r="AQ15">
            <v>31.5</v>
          </cell>
          <cell r="AR15">
            <v>83</v>
          </cell>
          <cell r="AS15">
            <v>41.5</v>
          </cell>
          <cell r="AT15">
            <v>0</v>
          </cell>
          <cell r="AU15">
            <v>0</v>
          </cell>
          <cell r="AX15">
            <v>0</v>
          </cell>
          <cell r="AY15">
            <v>0</v>
          </cell>
          <cell r="AZ15">
            <v>9</v>
          </cell>
          <cell r="BA15">
            <v>0</v>
          </cell>
          <cell r="BB15">
            <v>0</v>
          </cell>
          <cell r="BC15">
            <v>0</v>
          </cell>
          <cell r="BD15">
            <v>5</v>
          </cell>
          <cell r="BE15">
            <v>0</v>
          </cell>
          <cell r="BF15">
            <v>0</v>
          </cell>
          <cell r="BG15">
            <v>0</v>
          </cell>
          <cell r="BH15">
            <v>15</v>
          </cell>
          <cell r="BI15">
            <v>0</v>
          </cell>
          <cell r="BJ15">
            <v>0</v>
          </cell>
        </row>
        <row r="16">
          <cell r="AH16" t="str">
            <v xml:space="preserve">Tuesday </v>
          </cell>
          <cell r="AJ16">
            <v>27</v>
          </cell>
          <cell r="AK16">
            <v>67.5</v>
          </cell>
          <cell r="AL16">
            <v>4</v>
          </cell>
          <cell r="AM16">
            <v>17</v>
          </cell>
          <cell r="AN16">
            <v>9</v>
          </cell>
          <cell r="AO16">
            <v>0</v>
          </cell>
          <cell r="AP16">
            <v>8</v>
          </cell>
          <cell r="AQ16">
            <v>28</v>
          </cell>
          <cell r="AR16">
            <v>121</v>
          </cell>
          <cell r="AS16">
            <v>63</v>
          </cell>
          <cell r="AT16">
            <v>28</v>
          </cell>
          <cell r="AU16">
            <v>58</v>
          </cell>
          <cell r="AX16">
            <v>2</v>
          </cell>
          <cell r="AY16">
            <v>5</v>
          </cell>
          <cell r="AZ16">
            <v>5</v>
          </cell>
          <cell r="BA16">
            <v>2</v>
          </cell>
          <cell r="BB16">
            <v>0</v>
          </cell>
          <cell r="BC16">
            <v>0</v>
          </cell>
          <cell r="BD16">
            <v>4</v>
          </cell>
          <cell r="BE16">
            <v>0</v>
          </cell>
          <cell r="BF16">
            <v>0</v>
          </cell>
          <cell r="BG16">
            <v>0</v>
          </cell>
          <cell r="BH16">
            <v>2</v>
          </cell>
          <cell r="BI16">
            <v>0</v>
          </cell>
          <cell r="BJ16">
            <v>0</v>
          </cell>
        </row>
        <row r="17">
          <cell r="AI17" t="str">
            <v>SUM</v>
          </cell>
          <cell r="AJ17">
            <v>270</v>
          </cell>
          <cell r="AK17">
            <v>656</v>
          </cell>
          <cell r="AL17">
            <v>75</v>
          </cell>
          <cell r="AM17">
            <v>296</v>
          </cell>
          <cell r="AN17">
            <v>85</v>
          </cell>
          <cell r="AO17">
            <v>99.5</v>
          </cell>
          <cell r="AP17">
            <v>98</v>
          </cell>
          <cell r="AQ17">
            <v>329.5</v>
          </cell>
          <cell r="AR17">
            <v>1668</v>
          </cell>
          <cell r="AS17">
            <v>690.5</v>
          </cell>
          <cell r="AT17">
            <v>411</v>
          </cell>
          <cell r="AU17">
            <v>863</v>
          </cell>
          <cell r="AX17">
            <v>40</v>
          </cell>
          <cell r="AY17">
            <v>106</v>
          </cell>
          <cell r="AZ17">
            <v>39</v>
          </cell>
          <cell r="BA17">
            <v>41</v>
          </cell>
          <cell r="BB17">
            <v>1</v>
          </cell>
          <cell r="BC17">
            <v>0</v>
          </cell>
          <cell r="BD17">
            <v>68</v>
          </cell>
          <cell r="BE17">
            <v>15</v>
          </cell>
          <cell r="BF17">
            <v>28</v>
          </cell>
          <cell r="BG17">
            <v>25</v>
          </cell>
          <cell r="BH17">
            <v>27</v>
          </cell>
          <cell r="BI17">
            <v>45</v>
          </cell>
          <cell r="BJ17">
            <v>489</v>
          </cell>
        </row>
        <row r="18">
          <cell r="AI18" t="str">
            <v>AVG</v>
          </cell>
          <cell r="AK18">
            <v>2.4296296296296296</v>
          </cell>
          <cell r="AM18">
            <v>3.9466666666666668</v>
          </cell>
          <cell r="AO18">
            <v>1.1705882352941177</v>
          </cell>
          <cell r="AQ18">
            <v>3.3622448979591835</v>
          </cell>
          <cell r="AS18">
            <v>0.41396882494004794</v>
          </cell>
          <cell r="AU18">
            <v>2.0997566909975669</v>
          </cell>
          <cell r="AY18">
            <v>2.65</v>
          </cell>
          <cell r="BE18">
            <v>0.22058823529411764</v>
          </cell>
          <cell r="BG18">
            <v>0.8928571428571429</v>
          </cell>
        </row>
        <row r="20">
          <cell r="AI20" t="str">
            <v>% mins of all on-desk tasks per week</v>
          </cell>
          <cell r="AK20">
            <v>0.3037037037037037</v>
          </cell>
          <cell r="AM20">
            <v>0.13703703703703704</v>
          </cell>
          <cell r="AO20">
            <v>4.6064814814814815E-2</v>
          </cell>
          <cell r="AQ20">
            <v>0.15254629629629629</v>
          </cell>
          <cell r="AY20">
            <v>4.9074074074074076E-2</v>
          </cell>
          <cell r="AZ20">
            <v>1.8055555555555554E-2</v>
          </cell>
          <cell r="BA20">
            <v>1.8981481481481481E-2</v>
          </cell>
          <cell r="BE20">
            <v>6.9444444444444441E-3</v>
          </cell>
          <cell r="BG20">
            <v>1.1574074074074073E-2</v>
          </cell>
          <cell r="BH20">
            <v>1.2500000000000001E-2</v>
          </cell>
          <cell r="BI20">
            <v>2.0833333333333332E-2</v>
          </cell>
          <cell r="BJ20">
            <v>0.22638888888888889</v>
          </cell>
        </row>
      </sheetData>
      <sheetData sheetId="6">
        <row r="1">
          <cell r="AQ1" t="str">
            <v>Hours per week Staff Max</v>
          </cell>
          <cell r="AR1" t="str">
            <v>Mins per week staff max</v>
          </cell>
          <cell r="AS1" t="str">
            <v>Hours/year Staff Max</v>
          </cell>
        </row>
        <row r="2">
          <cell r="AQ2">
            <v>40</v>
          </cell>
          <cell r="AR2">
            <v>2400</v>
          </cell>
          <cell r="AS2">
            <v>2080</v>
          </cell>
        </row>
        <row r="3">
          <cell r="AO3" t="str">
            <v>GAL - Off Desk Log</v>
          </cell>
          <cell r="AQ3" t="str">
            <v>Bookdrop</v>
          </cell>
          <cell r="AS3" t="str">
            <v>Delivery</v>
          </cell>
          <cell r="AU3" t="str">
            <v xml:space="preserve">Checkin </v>
          </cell>
          <cell r="AW3" t="str">
            <v>Shelving</v>
          </cell>
          <cell r="AY3" t="str">
            <v>Circ Issues: missing and damaged items, etc.</v>
          </cell>
          <cell r="BA3" t="str">
            <v>Collection Management (describe activity)</v>
          </cell>
          <cell r="BB3" t="str">
            <v>Picklist, ILL, LinkPLUS</v>
          </cell>
          <cell r="BD3" t="str">
            <v>Magazines (describe activity)</v>
          </cell>
          <cell r="BG3" t="str">
            <v>Meeting Room Bookings: new requests, review, confirm, etc.</v>
          </cell>
          <cell r="BH3" t="str">
            <v>Outreach: School, Rotary, etc. (keep detailed calendar and attach to off desk log)</v>
          </cell>
          <cell r="BI3" t="str">
            <v>Community Information: posting new, restocking bookmarks, program brochures, notices</v>
          </cell>
          <cell r="BJ3" t="str">
            <v>By appointment with patron; 1 on 1; small group training</v>
          </cell>
          <cell r="BL3" t="str">
            <v>Programs (set up, delivery and tear down) Attach evanced calendar)</v>
          </cell>
          <cell r="BN3" t="str">
            <v>Programs (planning)</v>
          </cell>
          <cell r="BO3" t="str">
            <v xml:space="preserve">Special assignments or projects </v>
          </cell>
          <cell r="BP3" t="str">
            <v>Check email/spl@</v>
          </cell>
          <cell r="BQ3" t="str">
            <v>Cash Count</v>
          </cell>
          <cell r="BR3" t="str">
            <v>Staff Meetings</v>
          </cell>
          <cell r="BS3" t="str">
            <v>Opening/ Closing Procedures</v>
          </cell>
          <cell r="BT3" t="str">
            <v>Other (describe)</v>
          </cell>
        </row>
        <row r="5">
          <cell r="AO5" t="str">
            <v xml:space="preserve">Tuesday </v>
          </cell>
          <cell r="AQ5">
            <v>317</v>
          </cell>
          <cell r="AR5">
            <v>55</v>
          </cell>
          <cell r="AS5">
            <v>0</v>
          </cell>
          <cell r="AT5">
            <v>0</v>
          </cell>
          <cell r="AU5">
            <v>62</v>
          </cell>
          <cell r="AV5">
            <v>31</v>
          </cell>
          <cell r="AW5">
            <v>164</v>
          </cell>
          <cell r="AX5">
            <v>15</v>
          </cell>
          <cell r="AY5">
            <v>0</v>
          </cell>
          <cell r="AZ5">
            <v>0</v>
          </cell>
          <cell r="BA5">
            <v>45</v>
          </cell>
          <cell r="BB5">
            <v>67</v>
          </cell>
          <cell r="BC5">
            <v>40</v>
          </cell>
          <cell r="BD5">
            <v>0</v>
          </cell>
          <cell r="BG5">
            <v>0</v>
          </cell>
          <cell r="BH5">
            <v>0</v>
          </cell>
          <cell r="BI5">
            <v>0</v>
          </cell>
          <cell r="BJ5">
            <v>0</v>
          </cell>
          <cell r="BK5">
            <v>0</v>
          </cell>
          <cell r="BL5">
            <v>0</v>
          </cell>
          <cell r="BM5">
            <v>0</v>
          </cell>
          <cell r="BN5">
            <v>180</v>
          </cell>
          <cell r="BO5">
            <v>0</v>
          </cell>
          <cell r="BP5">
            <v>35</v>
          </cell>
          <cell r="BQ5">
            <v>20</v>
          </cell>
          <cell r="BR5">
            <v>0</v>
          </cell>
          <cell r="BS5">
            <v>25</v>
          </cell>
          <cell r="BT5">
            <v>13</v>
          </cell>
        </row>
        <row r="6">
          <cell r="AO6" t="str">
            <v xml:space="preserve">Wednesday </v>
          </cell>
          <cell r="AQ6">
            <v>107</v>
          </cell>
          <cell r="AR6">
            <v>33</v>
          </cell>
          <cell r="AS6">
            <v>58</v>
          </cell>
          <cell r="AT6">
            <v>10</v>
          </cell>
          <cell r="AU6">
            <v>0</v>
          </cell>
          <cell r="AV6">
            <v>0</v>
          </cell>
          <cell r="AW6">
            <v>58</v>
          </cell>
          <cell r="AX6">
            <v>15</v>
          </cell>
          <cell r="AY6">
            <v>1</v>
          </cell>
          <cell r="AZ6">
            <v>5</v>
          </cell>
          <cell r="BA6">
            <v>0</v>
          </cell>
          <cell r="BB6">
            <v>12</v>
          </cell>
          <cell r="BC6">
            <v>10</v>
          </cell>
          <cell r="BD6">
            <v>0</v>
          </cell>
          <cell r="BG6">
            <v>0</v>
          </cell>
          <cell r="BH6">
            <v>0</v>
          </cell>
          <cell r="BI6">
            <v>0</v>
          </cell>
          <cell r="BJ6">
            <v>0</v>
          </cell>
          <cell r="BK6">
            <v>0</v>
          </cell>
          <cell r="BL6">
            <v>0</v>
          </cell>
          <cell r="BM6">
            <v>5</v>
          </cell>
          <cell r="BN6">
            <v>300</v>
          </cell>
          <cell r="BO6">
            <v>0</v>
          </cell>
          <cell r="BP6">
            <v>0</v>
          </cell>
          <cell r="BQ6">
            <v>25</v>
          </cell>
          <cell r="BR6">
            <v>0</v>
          </cell>
          <cell r="BS6">
            <v>15</v>
          </cell>
          <cell r="BT6">
            <v>0</v>
          </cell>
        </row>
        <row r="7">
          <cell r="AO7" t="str">
            <v>Thursday</v>
          </cell>
          <cell r="AQ7">
            <v>109</v>
          </cell>
          <cell r="AR7">
            <v>5</v>
          </cell>
          <cell r="AS7">
            <v>97</v>
          </cell>
          <cell r="AT7">
            <v>15</v>
          </cell>
          <cell r="AU7">
            <v>26</v>
          </cell>
          <cell r="AV7">
            <v>13</v>
          </cell>
          <cell r="AW7">
            <v>0</v>
          </cell>
          <cell r="AX7">
            <v>0</v>
          </cell>
          <cell r="AY7">
            <v>0</v>
          </cell>
          <cell r="AZ7">
            <v>0</v>
          </cell>
          <cell r="BA7">
            <v>25</v>
          </cell>
          <cell r="BB7">
            <v>20</v>
          </cell>
          <cell r="BC7">
            <v>5</v>
          </cell>
          <cell r="BD7">
            <v>12</v>
          </cell>
          <cell r="BG7">
            <v>0</v>
          </cell>
          <cell r="BH7">
            <v>0</v>
          </cell>
          <cell r="BI7">
            <v>0</v>
          </cell>
          <cell r="BJ7">
            <v>0</v>
          </cell>
          <cell r="BK7">
            <v>0</v>
          </cell>
          <cell r="BL7">
            <v>0</v>
          </cell>
          <cell r="BM7">
            <v>5</v>
          </cell>
          <cell r="BN7">
            <v>120</v>
          </cell>
          <cell r="BO7">
            <v>0</v>
          </cell>
          <cell r="BP7">
            <v>60</v>
          </cell>
          <cell r="BQ7">
            <v>20</v>
          </cell>
          <cell r="BR7">
            <v>0</v>
          </cell>
          <cell r="BS7">
            <v>15</v>
          </cell>
          <cell r="BT7">
            <v>30</v>
          </cell>
        </row>
        <row r="8">
          <cell r="AO8" t="str">
            <v>Friday</v>
          </cell>
          <cell r="AQ8">
            <v>98</v>
          </cell>
          <cell r="AR8">
            <v>20</v>
          </cell>
          <cell r="AS8">
            <v>175</v>
          </cell>
          <cell r="AT8">
            <v>60</v>
          </cell>
          <cell r="AU8">
            <v>0</v>
          </cell>
          <cell r="AV8">
            <v>0</v>
          </cell>
          <cell r="AW8">
            <v>0</v>
          </cell>
          <cell r="AX8">
            <v>0</v>
          </cell>
          <cell r="AY8">
            <v>0</v>
          </cell>
          <cell r="AZ8">
            <v>0</v>
          </cell>
          <cell r="BA8">
            <v>60</v>
          </cell>
          <cell r="BB8">
            <v>11</v>
          </cell>
          <cell r="BC8">
            <v>10</v>
          </cell>
          <cell r="BD8">
            <v>0</v>
          </cell>
          <cell r="BG8">
            <v>0</v>
          </cell>
          <cell r="BH8">
            <v>0</v>
          </cell>
          <cell r="BI8">
            <v>0</v>
          </cell>
          <cell r="BJ8">
            <v>0</v>
          </cell>
          <cell r="BK8">
            <v>0</v>
          </cell>
          <cell r="BL8">
            <v>0</v>
          </cell>
          <cell r="BM8">
            <v>10</v>
          </cell>
          <cell r="BN8">
            <v>90</v>
          </cell>
          <cell r="BO8">
            <v>0</v>
          </cell>
          <cell r="BP8">
            <v>5</v>
          </cell>
          <cell r="BQ8">
            <v>10</v>
          </cell>
          <cell r="BR8">
            <v>0</v>
          </cell>
          <cell r="BS8">
            <v>5</v>
          </cell>
          <cell r="BT8">
            <v>80</v>
          </cell>
        </row>
        <row r="9">
          <cell r="AO9" t="str">
            <v>Saturday</v>
          </cell>
          <cell r="AQ9">
            <v>24</v>
          </cell>
          <cell r="AR9">
            <v>5</v>
          </cell>
          <cell r="AS9">
            <v>75</v>
          </cell>
          <cell r="AT9">
            <v>30</v>
          </cell>
          <cell r="AU9">
            <v>0</v>
          </cell>
          <cell r="AV9">
            <v>0</v>
          </cell>
          <cell r="AW9">
            <v>0</v>
          </cell>
          <cell r="AX9">
            <v>0</v>
          </cell>
          <cell r="AY9">
            <v>0</v>
          </cell>
          <cell r="AZ9">
            <v>0</v>
          </cell>
          <cell r="BA9">
            <v>15</v>
          </cell>
          <cell r="BB9">
            <v>17</v>
          </cell>
          <cell r="BC9">
            <v>15</v>
          </cell>
          <cell r="BD9">
            <v>0</v>
          </cell>
          <cell r="BG9">
            <v>0</v>
          </cell>
          <cell r="BH9">
            <v>0</v>
          </cell>
          <cell r="BI9">
            <v>0</v>
          </cell>
          <cell r="BJ9">
            <v>0</v>
          </cell>
          <cell r="BK9">
            <v>0</v>
          </cell>
          <cell r="BL9">
            <v>0</v>
          </cell>
          <cell r="BM9">
            <v>0</v>
          </cell>
          <cell r="BN9">
            <v>0</v>
          </cell>
          <cell r="BO9">
            <v>0</v>
          </cell>
          <cell r="BP9">
            <v>5</v>
          </cell>
          <cell r="BQ9">
            <v>10</v>
          </cell>
          <cell r="BR9">
            <v>0</v>
          </cell>
          <cell r="BS9">
            <v>10</v>
          </cell>
          <cell r="BT9">
            <v>40</v>
          </cell>
        </row>
        <row r="10">
          <cell r="AO10" t="str">
            <v xml:space="preserve">Tuesday </v>
          </cell>
          <cell r="AQ10">
            <v>0</v>
          </cell>
          <cell r="AR10">
            <v>0</v>
          </cell>
          <cell r="AS10">
            <v>40</v>
          </cell>
          <cell r="AT10">
            <v>20</v>
          </cell>
          <cell r="AU10">
            <v>53</v>
          </cell>
          <cell r="AV10">
            <v>25</v>
          </cell>
          <cell r="AW10">
            <v>0</v>
          </cell>
          <cell r="AX10">
            <v>0</v>
          </cell>
          <cell r="AY10">
            <v>0</v>
          </cell>
          <cell r="AZ10">
            <v>0</v>
          </cell>
          <cell r="BA10">
            <v>15</v>
          </cell>
          <cell r="BB10">
            <v>0</v>
          </cell>
          <cell r="BC10">
            <v>0</v>
          </cell>
          <cell r="BD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row>
        <row r="11">
          <cell r="AO11" t="str">
            <v>Thursday</v>
          </cell>
          <cell r="AQ11">
            <v>14</v>
          </cell>
          <cell r="AR11">
            <v>0</v>
          </cell>
          <cell r="AS11">
            <v>0</v>
          </cell>
          <cell r="AT11">
            <v>0</v>
          </cell>
          <cell r="AU11">
            <v>0</v>
          </cell>
          <cell r="AV11">
            <v>0</v>
          </cell>
          <cell r="AW11">
            <v>0</v>
          </cell>
          <cell r="AX11">
            <v>0</v>
          </cell>
          <cell r="AY11">
            <v>0</v>
          </cell>
          <cell r="AZ11">
            <v>0</v>
          </cell>
          <cell r="BA11">
            <v>20</v>
          </cell>
          <cell r="BB11">
            <v>4</v>
          </cell>
          <cell r="BC11">
            <v>6</v>
          </cell>
          <cell r="BD11">
            <v>0</v>
          </cell>
          <cell r="BG11">
            <v>0</v>
          </cell>
          <cell r="BH11">
            <v>0</v>
          </cell>
          <cell r="BI11">
            <v>0</v>
          </cell>
          <cell r="BJ11">
            <v>0</v>
          </cell>
          <cell r="BK11">
            <v>0</v>
          </cell>
          <cell r="BL11">
            <v>0</v>
          </cell>
          <cell r="BM11">
            <v>0</v>
          </cell>
          <cell r="BN11">
            <v>0</v>
          </cell>
          <cell r="BO11">
            <v>0</v>
          </cell>
          <cell r="BP11">
            <v>5</v>
          </cell>
          <cell r="BQ11">
            <v>20</v>
          </cell>
          <cell r="BR11">
            <v>0</v>
          </cell>
          <cell r="BS11">
            <v>0</v>
          </cell>
          <cell r="BT11">
            <v>0</v>
          </cell>
        </row>
        <row r="12">
          <cell r="AO12" t="str">
            <v xml:space="preserve">Friday </v>
          </cell>
          <cell r="AQ12">
            <v>72</v>
          </cell>
          <cell r="AR12">
            <v>39</v>
          </cell>
          <cell r="AS12">
            <v>0</v>
          </cell>
          <cell r="AT12">
            <v>0</v>
          </cell>
          <cell r="AU12">
            <v>0</v>
          </cell>
          <cell r="AV12">
            <v>0</v>
          </cell>
          <cell r="AW12">
            <v>0</v>
          </cell>
          <cell r="AX12">
            <v>0</v>
          </cell>
          <cell r="AY12">
            <v>0</v>
          </cell>
          <cell r="AZ12">
            <v>0</v>
          </cell>
          <cell r="BA12">
            <v>0</v>
          </cell>
          <cell r="BB12">
            <v>17</v>
          </cell>
          <cell r="BC12">
            <v>15</v>
          </cell>
          <cell r="BD12">
            <v>0</v>
          </cell>
          <cell r="BG12">
            <v>0</v>
          </cell>
          <cell r="BH12">
            <v>0</v>
          </cell>
          <cell r="BI12">
            <v>0</v>
          </cell>
          <cell r="BJ12">
            <v>0</v>
          </cell>
          <cell r="BK12">
            <v>0</v>
          </cell>
          <cell r="BL12">
            <v>0</v>
          </cell>
          <cell r="BM12">
            <v>0</v>
          </cell>
          <cell r="BN12">
            <v>0</v>
          </cell>
          <cell r="BO12">
            <v>0</v>
          </cell>
          <cell r="BP12">
            <v>0</v>
          </cell>
          <cell r="BQ12">
            <v>40</v>
          </cell>
          <cell r="BR12">
            <v>0</v>
          </cell>
          <cell r="BS12">
            <v>0</v>
          </cell>
          <cell r="BT12">
            <v>0</v>
          </cell>
        </row>
        <row r="13">
          <cell r="AO13" t="str">
            <v xml:space="preserve">Tuesday </v>
          </cell>
          <cell r="AQ13">
            <v>21</v>
          </cell>
          <cell r="AR13">
            <v>18</v>
          </cell>
          <cell r="AS13">
            <v>0</v>
          </cell>
          <cell r="AT13">
            <v>0</v>
          </cell>
          <cell r="AU13">
            <v>22</v>
          </cell>
          <cell r="AV13">
            <v>14</v>
          </cell>
          <cell r="AW13">
            <v>0</v>
          </cell>
          <cell r="AX13">
            <v>0</v>
          </cell>
          <cell r="AY13">
            <v>0</v>
          </cell>
          <cell r="AZ13">
            <v>0</v>
          </cell>
          <cell r="BA13">
            <v>0</v>
          </cell>
          <cell r="BB13">
            <v>11</v>
          </cell>
          <cell r="BC13">
            <v>10</v>
          </cell>
          <cell r="BD13">
            <v>10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row>
        <row r="14">
          <cell r="AP14" t="str">
            <v>SUM</v>
          </cell>
          <cell r="AQ14">
            <v>762</v>
          </cell>
          <cell r="AR14">
            <v>175</v>
          </cell>
          <cell r="AS14">
            <v>445</v>
          </cell>
          <cell r="AT14">
            <v>135</v>
          </cell>
          <cell r="AU14">
            <v>163</v>
          </cell>
          <cell r="AV14">
            <v>83</v>
          </cell>
          <cell r="AW14">
            <v>222</v>
          </cell>
          <cell r="AX14">
            <v>30</v>
          </cell>
          <cell r="AY14">
            <v>1</v>
          </cell>
          <cell r="AZ14">
            <v>5</v>
          </cell>
          <cell r="BA14">
            <v>180</v>
          </cell>
          <cell r="BB14">
            <v>159</v>
          </cell>
          <cell r="BC14">
            <v>111</v>
          </cell>
          <cell r="BD14">
            <v>22</v>
          </cell>
          <cell r="BG14">
            <v>0</v>
          </cell>
          <cell r="BH14">
            <v>0</v>
          </cell>
          <cell r="BI14">
            <v>0</v>
          </cell>
          <cell r="BJ14">
            <v>0</v>
          </cell>
          <cell r="BK14">
            <v>0</v>
          </cell>
          <cell r="BL14">
            <v>0</v>
          </cell>
          <cell r="BM14">
            <v>20</v>
          </cell>
          <cell r="BN14">
            <v>690</v>
          </cell>
          <cell r="BO14">
            <v>0</v>
          </cell>
          <cell r="BP14">
            <v>110</v>
          </cell>
          <cell r="BQ14">
            <v>145</v>
          </cell>
          <cell r="BR14">
            <v>0</v>
          </cell>
          <cell r="BS14">
            <v>70</v>
          </cell>
          <cell r="BT14">
            <v>163</v>
          </cell>
        </row>
        <row r="15">
          <cell r="AP15" t="str">
            <v>AVG</v>
          </cell>
          <cell r="AR15">
            <v>0.22965879265091863</v>
          </cell>
          <cell r="AT15">
            <v>0.30337078651685395</v>
          </cell>
          <cell r="AV15">
            <v>0.50920245398773001</v>
          </cell>
          <cell r="AX15">
            <v>0.13513513513513514</v>
          </cell>
          <cell r="AZ15">
            <v>5</v>
          </cell>
          <cell r="BC15">
            <v>0.69811320754716977</v>
          </cell>
        </row>
        <row r="17">
          <cell r="AP17" t="str">
            <v>% Hrs per week off desk tasks</v>
          </cell>
          <cell r="AZ17">
            <v>2.0833333333333333E-3</v>
          </cell>
          <cell r="BA17">
            <v>7.4999999999999997E-2</v>
          </cell>
          <cell r="BC17">
            <v>4.6249999999999999E-2</v>
          </cell>
          <cell r="BD17">
            <v>9.1666666666666667E-3</v>
          </cell>
          <cell r="BM17">
            <v>8.3333333333333332E-3</v>
          </cell>
          <cell r="BN17">
            <v>0.28749999999999998</v>
          </cell>
          <cell r="BP17">
            <v>4.583333333333333E-2</v>
          </cell>
          <cell r="BQ17">
            <v>6.0416666666666667E-2</v>
          </cell>
          <cell r="BS17">
            <v>2.9166666666666667E-2</v>
          </cell>
          <cell r="BT17">
            <v>6.7916666666666667E-2</v>
          </cell>
        </row>
      </sheetData>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Log - Open Count"/>
      <sheetName val="Customer Activity Summary Log"/>
      <sheetName val="Summary Log_Observation"/>
      <sheetName val="Patron Movement per 30 mins"/>
      <sheetName val="Observation Notes"/>
      <sheetName val="Staff On Desk Summary Log"/>
      <sheetName val="Staff Off Desk Summary Log"/>
      <sheetName val="Shelver Summary Log"/>
      <sheetName val="Volunteer Summary Log"/>
    </sheetNames>
    <sheetDataSet>
      <sheetData sheetId="0" refreshError="1"/>
      <sheetData sheetId="1" refreshError="1"/>
      <sheetData sheetId="2" refreshError="1"/>
      <sheetData sheetId="3" refreshError="1"/>
      <sheetData sheetId="4" refreshError="1"/>
      <sheetData sheetId="5">
        <row r="1">
          <cell r="AJ1" t="str">
            <v>Hours open per week</v>
          </cell>
          <cell r="AK1" t="str">
            <v>Hrs open per yr</v>
          </cell>
          <cell r="AL1" t="str">
            <v>Mins open per week</v>
          </cell>
        </row>
        <row r="2">
          <cell r="AJ2">
            <v>24</v>
          </cell>
          <cell r="AK2">
            <v>1200</v>
          </cell>
          <cell r="AL2">
            <v>1440</v>
          </cell>
        </row>
        <row r="4">
          <cell r="AG4" t="str">
            <v>ISL - On Desk Log</v>
          </cell>
          <cell r="AJ4" t="str">
            <v>informational / directional</v>
          </cell>
          <cell r="AL4" t="str">
            <v>reference</v>
          </cell>
          <cell r="AN4" t="str">
            <v>technology</v>
          </cell>
          <cell r="AP4" t="str">
            <v>library card</v>
          </cell>
          <cell r="AR4" t="str">
            <v>checkin</v>
          </cell>
          <cell r="AT4" t="str">
            <v>checkout/ renew at desk</v>
          </cell>
          <cell r="AX4" t="str">
            <v>fine/fee</v>
          </cell>
          <cell r="AZ4" t="str">
            <v>print management</v>
          </cell>
          <cell r="BA4" t="str">
            <v>check email/spl@</v>
          </cell>
          <cell r="BB4" t="str">
            <v>lend laptop</v>
          </cell>
          <cell r="BD4" t="str">
            <v>self check</v>
          </cell>
          <cell r="BF4" t="str">
            <v>weeding</v>
          </cell>
          <cell r="BH4" t="str">
            <v>opening procedures and desk set up</v>
          </cell>
          <cell r="BI4" t="str">
            <v>closing procedures</v>
          </cell>
          <cell r="BJ4" t="str">
            <v>other</v>
          </cell>
        </row>
        <row r="5">
          <cell r="AG5" t="str">
            <v>DAY</v>
          </cell>
          <cell r="AH5" t="str">
            <v>DATE</v>
          </cell>
          <cell r="AJ5" t="str">
            <v>#</v>
          </cell>
          <cell r="AK5" t="str">
            <v xml:space="preserve">Avg. time </v>
          </cell>
          <cell r="AL5" t="str">
            <v>#</v>
          </cell>
          <cell r="AM5" t="str">
            <v xml:space="preserve">Avg. time </v>
          </cell>
          <cell r="AN5" t="str">
            <v>#</v>
          </cell>
          <cell r="AO5" t="str">
            <v xml:space="preserve">Avg. time </v>
          </cell>
          <cell r="AP5" t="str">
            <v>#</v>
          </cell>
          <cell r="AQ5" t="str">
            <v xml:space="preserve">Avg. time </v>
          </cell>
          <cell r="AR5" t="str">
            <v>#</v>
          </cell>
          <cell r="AS5" t="str">
            <v>Actual time</v>
          </cell>
          <cell r="AT5" t="str">
            <v>#</v>
          </cell>
          <cell r="AU5" t="str">
            <v xml:space="preserve">Avg. time </v>
          </cell>
          <cell r="AX5" t="str">
            <v>#</v>
          </cell>
          <cell r="AY5" t="str">
            <v xml:space="preserve">Avg. time </v>
          </cell>
          <cell r="AZ5" t="str">
            <v>#</v>
          </cell>
          <cell r="BA5" t="str">
            <v>Actual time spent</v>
          </cell>
          <cell r="BB5" t="str">
            <v>#</v>
          </cell>
          <cell r="BC5" t="str">
            <v xml:space="preserve">Avg. time </v>
          </cell>
          <cell r="BD5" t="str">
            <v>#</v>
          </cell>
          <cell r="BE5" t="str">
            <v xml:space="preserve">Avg. time </v>
          </cell>
          <cell r="BF5" t="str">
            <v>#</v>
          </cell>
          <cell r="BG5" t="str">
            <v xml:space="preserve">Actual time </v>
          </cell>
          <cell r="BH5" t="str">
            <v>Avg time (in mins)</v>
          </cell>
          <cell r="BI5" t="str">
            <v>Avg time (in mins)</v>
          </cell>
          <cell r="BJ5" t="str">
            <v>Avg time (in mins)</v>
          </cell>
        </row>
        <row r="6">
          <cell r="AG6" t="str">
            <v>Tuesday</v>
          </cell>
          <cell r="AJ6">
            <v>8</v>
          </cell>
          <cell r="AK6">
            <v>19</v>
          </cell>
          <cell r="AL6">
            <v>0</v>
          </cell>
          <cell r="AM6">
            <v>0</v>
          </cell>
          <cell r="AN6">
            <v>1</v>
          </cell>
          <cell r="AO6">
            <v>2</v>
          </cell>
          <cell r="AP6">
            <v>3</v>
          </cell>
          <cell r="AQ6">
            <v>6</v>
          </cell>
          <cell r="AR6">
            <v>44</v>
          </cell>
          <cell r="AS6">
            <v>20</v>
          </cell>
          <cell r="AT6">
            <v>16</v>
          </cell>
          <cell r="AU6">
            <v>18</v>
          </cell>
          <cell r="AX6">
            <v>1</v>
          </cell>
          <cell r="AY6">
            <v>1</v>
          </cell>
          <cell r="AZ6">
            <v>3</v>
          </cell>
          <cell r="BA6">
            <v>95</v>
          </cell>
          <cell r="BB6">
            <v>0</v>
          </cell>
          <cell r="BC6">
            <v>0</v>
          </cell>
          <cell r="BD6">
            <v>22</v>
          </cell>
          <cell r="BE6">
            <v>25</v>
          </cell>
          <cell r="BF6">
            <v>0</v>
          </cell>
          <cell r="BG6">
            <v>0</v>
          </cell>
          <cell r="BH6">
            <v>20</v>
          </cell>
          <cell r="BI6">
            <v>10</v>
          </cell>
          <cell r="BJ6">
            <v>0</v>
          </cell>
        </row>
        <row r="7">
          <cell r="AG7" t="str">
            <v>Wednesday</v>
          </cell>
          <cell r="AJ7">
            <v>4</v>
          </cell>
          <cell r="AK7">
            <v>8</v>
          </cell>
          <cell r="AL7">
            <v>1</v>
          </cell>
          <cell r="AM7">
            <v>10</v>
          </cell>
          <cell r="AN7">
            <v>0</v>
          </cell>
          <cell r="AO7">
            <v>0</v>
          </cell>
          <cell r="AP7">
            <v>1</v>
          </cell>
          <cell r="AQ7">
            <v>2</v>
          </cell>
          <cell r="AR7">
            <v>72</v>
          </cell>
          <cell r="AS7">
            <v>13</v>
          </cell>
          <cell r="AT7">
            <v>37</v>
          </cell>
          <cell r="AU7">
            <v>18</v>
          </cell>
          <cell r="AX7">
            <v>2</v>
          </cell>
          <cell r="AY7">
            <v>6</v>
          </cell>
          <cell r="AZ7">
            <v>1</v>
          </cell>
          <cell r="BA7">
            <v>70</v>
          </cell>
          <cell r="BB7">
            <v>0</v>
          </cell>
          <cell r="BC7">
            <v>0</v>
          </cell>
          <cell r="BD7">
            <v>1</v>
          </cell>
          <cell r="BE7">
            <v>2</v>
          </cell>
          <cell r="BF7">
            <v>0</v>
          </cell>
          <cell r="BG7">
            <v>0</v>
          </cell>
          <cell r="BH7">
            <v>20</v>
          </cell>
          <cell r="BI7">
            <v>10</v>
          </cell>
          <cell r="BJ7">
            <v>100</v>
          </cell>
        </row>
        <row r="8">
          <cell r="AG8" t="str">
            <v>Thursday</v>
          </cell>
          <cell r="AJ8">
            <v>28</v>
          </cell>
          <cell r="AK8">
            <v>51.5</v>
          </cell>
          <cell r="AL8">
            <v>1</v>
          </cell>
          <cell r="AM8">
            <v>10</v>
          </cell>
          <cell r="AN8">
            <v>0</v>
          </cell>
          <cell r="AO8">
            <v>0</v>
          </cell>
          <cell r="AP8">
            <v>1</v>
          </cell>
          <cell r="AQ8">
            <v>5</v>
          </cell>
          <cell r="AR8">
            <v>21</v>
          </cell>
          <cell r="AS8">
            <v>11</v>
          </cell>
          <cell r="AT8">
            <v>59</v>
          </cell>
          <cell r="AU8">
            <v>38.5</v>
          </cell>
          <cell r="AX8">
            <v>4</v>
          </cell>
          <cell r="AY8">
            <v>6</v>
          </cell>
          <cell r="AZ8">
            <v>7</v>
          </cell>
          <cell r="BA8">
            <v>45</v>
          </cell>
          <cell r="BB8">
            <v>0</v>
          </cell>
          <cell r="BC8">
            <v>0</v>
          </cell>
          <cell r="BD8">
            <v>0</v>
          </cell>
          <cell r="BE8">
            <v>0</v>
          </cell>
          <cell r="BF8">
            <v>0</v>
          </cell>
          <cell r="BG8">
            <v>0</v>
          </cell>
          <cell r="BH8">
            <v>30</v>
          </cell>
          <cell r="BI8">
            <v>10</v>
          </cell>
          <cell r="BJ8">
            <v>17</v>
          </cell>
        </row>
        <row r="9">
          <cell r="AG9" t="str">
            <v>Friday</v>
          </cell>
          <cell r="AJ9">
            <v>3</v>
          </cell>
          <cell r="AK9">
            <v>10</v>
          </cell>
          <cell r="AL9">
            <v>4</v>
          </cell>
          <cell r="AM9">
            <v>15</v>
          </cell>
          <cell r="AN9">
            <v>0</v>
          </cell>
          <cell r="AO9">
            <v>0</v>
          </cell>
          <cell r="AP9">
            <v>1</v>
          </cell>
          <cell r="AQ9">
            <v>10</v>
          </cell>
          <cell r="AR9">
            <v>183</v>
          </cell>
          <cell r="AS9">
            <v>27</v>
          </cell>
          <cell r="AT9">
            <v>14</v>
          </cell>
          <cell r="AU9">
            <v>21.5</v>
          </cell>
          <cell r="AX9">
            <v>4</v>
          </cell>
          <cell r="AY9">
            <v>3</v>
          </cell>
          <cell r="AZ9">
            <v>2</v>
          </cell>
          <cell r="BA9">
            <v>10</v>
          </cell>
          <cell r="BB9">
            <v>1</v>
          </cell>
          <cell r="BC9">
            <v>10</v>
          </cell>
          <cell r="BD9">
            <v>0</v>
          </cell>
          <cell r="BE9">
            <v>0</v>
          </cell>
          <cell r="BF9">
            <v>0</v>
          </cell>
          <cell r="BG9">
            <v>0</v>
          </cell>
          <cell r="BH9">
            <v>0</v>
          </cell>
          <cell r="BI9">
            <v>10</v>
          </cell>
          <cell r="BJ9">
            <v>62</v>
          </cell>
        </row>
        <row r="10">
          <cell r="AG10" t="str">
            <v xml:space="preserve">Saturday </v>
          </cell>
          <cell r="AJ10">
            <v>0</v>
          </cell>
          <cell r="AK10">
            <v>0</v>
          </cell>
          <cell r="AL10">
            <v>2</v>
          </cell>
          <cell r="AM10">
            <v>20</v>
          </cell>
          <cell r="AN10">
            <v>1</v>
          </cell>
          <cell r="AO10">
            <v>5</v>
          </cell>
          <cell r="AP10">
            <v>0</v>
          </cell>
          <cell r="AQ10">
            <v>0</v>
          </cell>
          <cell r="AR10">
            <v>0</v>
          </cell>
          <cell r="AS10">
            <v>0</v>
          </cell>
          <cell r="AT10">
            <v>1</v>
          </cell>
          <cell r="AU10">
            <v>1</v>
          </cell>
          <cell r="AX10">
            <v>0</v>
          </cell>
          <cell r="AY10">
            <v>0</v>
          </cell>
          <cell r="AZ10">
            <v>1</v>
          </cell>
          <cell r="BA10">
            <v>45</v>
          </cell>
          <cell r="BB10">
            <v>0</v>
          </cell>
          <cell r="BC10">
            <v>0</v>
          </cell>
          <cell r="BD10">
            <v>1</v>
          </cell>
          <cell r="BE10">
            <v>2</v>
          </cell>
          <cell r="BF10">
            <v>0</v>
          </cell>
          <cell r="BG10">
            <v>0</v>
          </cell>
          <cell r="BH10">
            <v>10</v>
          </cell>
          <cell r="BI10">
            <v>10</v>
          </cell>
          <cell r="BJ10">
            <v>240</v>
          </cell>
        </row>
        <row r="11">
          <cell r="AH11" t="str">
            <v>SUM</v>
          </cell>
          <cell r="AJ11">
            <v>43</v>
          </cell>
          <cell r="AK11">
            <v>88.5</v>
          </cell>
          <cell r="AL11">
            <v>8</v>
          </cell>
          <cell r="AM11">
            <v>55</v>
          </cell>
          <cell r="AN11">
            <v>2</v>
          </cell>
          <cell r="AO11">
            <v>7</v>
          </cell>
          <cell r="AP11">
            <v>6</v>
          </cell>
          <cell r="AQ11">
            <v>23</v>
          </cell>
          <cell r="AR11">
            <v>320</v>
          </cell>
          <cell r="AS11">
            <v>71</v>
          </cell>
          <cell r="AT11">
            <v>127</v>
          </cell>
          <cell r="AU11">
            <v>97</v>
          </cell>
          <cell r="AX11">
            <v>11</v>
          </cell>
          <cell r="AY11">
            <v>16</v>
          </cell>
          <cell r="AZ11">
            <v>14</v>
          </cell>
          <cell r="BA11">
            <v>265</v>
          </cell>
          <cell r="BB11">
            <v>1</v>
          </cell>
          <cell r="BC11">
            <v>10</v>
          </cell>
          <cell r="BD11">
            <v>24</v>
          </cell>
          <cell r="BE11">
            <v>29</v>
          </cell>
          <cell r="BF11">
            <v>0</v>
          </cell>
          <cell r="BG11">
            <v>0</v>
          </cell>
          <cell r="BH11">
            <v>80</v>
          </cell>
          <cell r="BI11">
            <v>50</v>
          </cell>
          <cell r="BJ11">
            <v>419</v>
          </cell>
        </row>
        <row r="13">
          <cell r="AH13" t="str">
            <v>% mins of all on-desk tasks per week</v>
          </cell>
          <cell r="AK13">
            <v>7.3749999999999996E-2</v>
          </cell>
          <cell r="AM13">
            <v>4.583333333333333E-2</v>
          </cell>
          <cell r="AO13">
            <v>5.8333333333333336E-3</v>
          </cell>
          <cell r="AQ13">
            <v>1.9166666666666665E-2</v>
          </cell>
          <cell r="AS13">
            <v>5.9166666666666666E-2</v>
          </cell>
          <cell r="AU13">
            <v>8.0833333333333326E-2</v>
          </cell>
          <cell r="AY13">
            <v>1.3333333333333334E-2</v>
          </cell>
          <cell r="AZ13">
            <v>1.1666666666666667E-2</v>
          </cell>
          <cell r="BA13">
            <v>0.22083333333333333</v>
          </cell>
          <cell r="BC13">
            <v>8.3333333333333332E-3</v>
          </cell>
          <cell r="BE13">
            <v>2.4166666666666666E-2</v>
          </cell>
          <cell r="BH13">
            <v>6.6666666666666666E-2</v>
          </cell>
          <cell r="BI13">
            <v>4.1666666666666664E-2</v>
          </cell>
          <cell r="BJ13">
            <v>0.34916666666666668</v>
          </cell>
        </row>
      </sheetData>
      <sheetData sheetId="6">
        <row r="1">
          <cell r="AP1" t="str">
            <v>Hours per week Staff Max</v>
          </cell>
          <cell r="AQ1" t="str">
            <v>Mins per week staff max</v>
          </cell>
          <cell r="AR1" t="str">
            <v>Hours/year Staff Max</v>
          </cell>
        </row>
        <row r="2">
          <cell r="AP2">
            <v>40</v>
          </cell>
          <cell r="AQ2">
            <v>2400</v>
          </cell>
          <cell r="AR2">
            <v>2080</v>
          </cell>
        </row>
        <row r="3">
          <cell r="AN3" t="str">
            <v>ISL - Off Desk Log</v>
          </cell>
          <cell r="AP3" t="str">
            <v>Bookdrop</v>
          </cell>
          <cell r="AR3" t="str">
            <v>Delivery</v>
          </cell>
          <cell r="AT3" t="str">
            <v xml:space="preserve">Checkin </v>
          </cell>
          <cell r="AV3" t="str">
            <v>Shelving</v>
          </cell>
          <cell r="AX3" t="str">
            <v>Circ Issues: missing and damaged items, etc.</v>
          </cell>
          <cell r="AZ3" t="str">
            <v>Collection Management (describe activity)</v>
          </cell>
          <cell r="BA3" t="str">
            <v>Picklist, ILL, LinkPLUS</v>
          </cell>
          <cell r="BC3" t="str">
            <v>Magazines (describe activity)</v>
          </cell>
          <cell r="BF3" t="str">
            <v>Meeting Room Bookings: new requests, review, confirm, etc.</v>
          </cell>
          <cell r="BG3" t="str">
            <v>Outreach: School, Rotary, etc. (keep detailed calendar and attach to off desk log)</v>
          </cell>
          <cell r="BH3" t="str">
            <v>Community Information: posting new, restocking bookmarks, program brochures, notices</v>
          </cell>
          <cell r="BI3" t="str">
            <v>By appointment with patron; 1 on 1; small group training</v>
          </cell>
          <cell r="BK3" t="str">
            <v>Programs (set up, delivery and tear down) Attach evanced calendar)</v>
          </cell>
          <cell r="BM3" t="str">
            <v>Programs (planning)</v>
          </cell>
          <cell r="BN3" t="str">
            <v xml:space="preserve">Special assignments or projects </v>
          </cell>
          <cell r="BO3" t="str">
            <v>Check email/spl@</v>
          </cell>
          <cell r="BP3" t="str">
            <v>Cash Count</v>
          </cell>
          <cell r="BQ3" t="str">
            <v>Staff Meetings</v>
          </cell>
          <cell r="BR3" t="str">
            <v>Closing Procedures</v>
          </cell>
          <cell r="BS3" t="str">
            <v>Other (describe)</v>
          </cell>
        </row>
        <row r="5">
          <cell r="AN5" t="str">
            <v>Tuesday</v>
          </cell>
          <cell r="AP5">
            <v>10</v>
          </cell>
          <cell r="AQ5">
            <v>2</v>
          </cell>
          <cell r="AR5">
            <v>150</v>
          </cell>
          <cell r="AS5">
            <v>80</v>
          </cell>
          <cell r="AT5">
            <v>15</v>
          </cell>
          <cell r="AU5">
            <v>3</v>
          </cell>
          <cell r="AV5">
            <v>0</v>
          </cell>
          <cell r="AW5">
            <v>0</v>
          </cell>
          <cell r="AX5">
            <v>0</v>
          </cell>
          <cell r="AY5">
            <v>0</v>
          </cell>
          <cell r="AZ5">
            <v>0</v>
          </cell>
          <cell r="BA5">
            <v>13</v>
          </cell>
          <cell r="BB5">
            <v>20</v>
          </cell>
          <cell r="BC5">
            <v>0</v>
          </cell>
          <cell r="BF5">
            <v>0</v>
          </cell>
          <cell r="BG5">
            <v>0</v>
          </cell>
          <cell r="BH5">
            <v>0</v>
          </cell>
          <cell r="BI5">
            <v>0</v>
          </cell>
          <cell r="BJ5">
            <v>0</v>
          </cell>
          <cell r="BK5">
            <v>0</v>
          </cell>
          <cell r="BL5">
            <v>30</v>
          </cell>
          <cell r="BM5">
            <v>0</v>
          </cell>
          <cell r="BN5">
            <v>45</v>
          </cell>
          <cell r="BO5">
            <v>5</v>
          </cell>
          <cell r="BP5">
            <v>0</v>
          </cell>
          <cell r="BQ5">
            <v>0</v>
          </cell>
          <cell r="BR5">
            <v>0</v>
          </cell>
          <cell r="BS5">
            <v>35</v>
          </cell>
        </row>
        <row r="6">
          <cell r="AN6" t="str">
            <v>Wednesday</v>
          </cell>
          <cell r="AP6">
            <v>0</v>
          </cell>
          <cell r="AQ6">
            <v>0</v>
          </cell>
          <cell r="AR6">
            <v>0</v>
          </cell>
          <cell r="AS6">
            <v>0</v>
          </cell>
          <cell r="AT6">
            <v>0</v>
          </cell>
          <cell r="AU6">
            <v>0</v>
          </cell>
          <cell r="AV6">
            <v>0</v>
          </cell>
          <cell r="AW6">
            <v>0</v>
          </cell>
          <cell r="AX6">
            <v>1</v>
          </cell>
          <cell r="AY6">
            <v>0</v>
          </cell>
          <cell r="AZ6">
            <v>137.5</v>
          </cell>
          <cell r="BA6">
            <v>1</v>
          </cell>
          <cell r="BB6">
            <v>3</v>
          </cell>
          <cell r="BC6">
            <v>0</v>
          </cell>
          <cell r="BF6">
            <v>0</v>
          </cell>
          <cell r="BG6">
            <v>0</v>
          </cell>
          <cell r="BH6">
            <v>15</v>
          </cell>
          <cell r="BI6">
            <v>0</v>
          </cell>
          <cell r="BJ6">
            <v>30</v>
          </cell>
          <cell r="BK6">
            <v>0</v>
          </cell>
          <cell r="BL6">
            <v>55</v>
          </cell>
          <cell r="BM6">
            <v>30</v>
          </cell>
          <cell r="BN6">
            <v>15</v>
          </cell>
          <cell r="BO6">
            <v>25</v>
          </cell>
          <cell r="BP6">
            <v>45</v>
          </cell>
          <cell r="BQ6">
            <v>10</v>
          </cell>
          <cell r="BR6">
            <v>0</v>
          </cell>
          <cell r="BS6">
            <v>195</v>
          </cell>
        </row>
        <row r="7">
          <cell r="AN7" t="str">
            <v>Thursday</v>
          </cell>
          <cell r="AP7">
            <v>9</v>
          </cell>
          <cell r="AQ7">
            <v>2</v>
          </cell>
          <cell r="AR7">
            <v>0</v>
          </cell>
          <cell r="AS7">
            <v>0</v>
          </cell>
          <cell r="AT7">
            <v>206</v>
          </cell>
          <cell r="AU7">
            <v>46</v>
          </cell>
          <cell r="AV7">
            <v>3</v>
          </cell>
          <cell r="AW7">
            <v>1</v>
          </cell>
          <cell r="AX7">
            <v>3</v>
          </cell>
          <cell r="AY7">
            <v>11</v>
          </cell>
          <cell r="AZ7">
            <v>0</v>
          </cell>
          <cell r="BA7">
            <v>3</v>
          </cell>
          <cell r="BB7">
            <v>3</v>
          </cell>
          <cell r="BC7">
            <v>0</v>
          </cell>
          <cell r="BF7">
            <v>0</v>
          </cell>
          <cell r="BG7">
            <v>10</v>
          </cell>
          <cell r="BH7">
            <v>10</v>
          </cell>
          <cell r="BI7">
            <v>0</v>
          </cell>
          <cell r="BJ7">
            <v>0</v>
          </cell>
          <cell r="BK7">
            <v>0</v>
          </cell>
          <cell r="BL7">
            <v>25</v>
          </cell>
          <cell r="BM7">
            <v>45</v>
          </cell>
          <cell r="BN7">
            <v>15</v>
          </cell>
          <cell r="BO7">
            <v>40</v>
          </cell>
          <cell r="BP7">
            <v>0</v>
          </cell>
          <cell r="BQ7">
            <v>0</v>
          </cell>
          <cell r="BR7">
            <v>0</v>
          </cell>
          <cell r="BS7">
            <v>115</v>
          </cell>
        </row>
        <row r="8">
          <cell r="AN8" t="str">
            <v>Friday</v>
          </cell>
          <cell r="AP8">
            <v>8</v>
          </cell>
          <cell r="AQ8">
            <v>1</v>
          </cell>
          <cell r="AR8">
            <v>51</v>
          </cell>
          <cell r="AS8">
            <v>45</v>
          </cell>
          <cell r="AT8">
            <v>0</v>
          </cell>
          <cell r="AU8">
            <v>0</v>
          </cell>
          <cell r="AV8">
            <v>0</v>
          </cell>
          <cell r="AW8">
            <v>0</v>
          </cell>
          <cell r="AX8">
            <v>1</v>
          </cell>
          <cell r="AY8">
            <v>5</v>
          </cell>
          <cell r="AZ8">
            <v>10</v>
          </cell>
          <cell r="BA8">
            <v>14</v>
          </cell>
          <cell r="BB8">
            <v>15</v>
          </cell>
          <cell r="BC8">
            <v>0</v>
          </cell>
          <cell r="BF8">
            <v>0</v>
          </cell>
          <cell r="BG8">
            <v>0</v>
          </cell>
          <cell r="BH8">
            <v>10</v>
          </cell>
          <cell r="BI8">
            <v>0</v>
          </cell>
          <cell r="BJ8">
            <v>0</v>
          </cell>
          <cell r="BK8">
            <v>0</v>
          </cell>
          <cell r="BL8">
            <v>15</v>
          </cell>
          <cell r="BM8">
            <v>0</v>
          </cell>
          <cell r="BN8">
            <v>0</v>
          </cell>
          <cell r="BO8">
            <v>80</v>
          </cell>
          <cell r="BP8">
            <v>0</v>
          </cell>
          <cell r="BQ8">
            <v>240</v>
          </cell>
          <cell r="BR8">
            <v>5</v>
          </cell>
          <cell r="BS8">
            <v>245</v>
          </cell>
        </row>
        <row r="9">
          <cell r="AN9" t="str">
            <v>Saturday</v>
          </cell>
          <cell r="AP9">
            <v>0</v>
          </cell>
          <cell r="AQ9">
            <v>0</v>
          </cell>
          <cell r="AR9">
            <v>0</v>
          </cell>
          <cell r="AS9">
            <v>15</v>
          </cell>
          <cell r="AT9">
            <v>10</v>
          </cell>
          <cell r="AU9">
            <v>5</v>
          </cell>
          <cell r="AV9">
            <v>0</v>
          </cell>
          <cell r="AW9">
            <v>0</v>
          </cell>
          <cell r="AX9">
            <v>0</v>
          </cell>
          <cell r="AY9">
            <v>0</v>
          </cell>
          <cell r="AZ9">
            <v>0</v>
          </cell>
          <cell r="BA9">
            <v>0</v>
          </cell>
          <cell r="BB9">
            <v>0</v>
          </cell>
          <cell r="BC9">
            <v>0</v>
          </cell>
          <cell r="BF9">
            <v>0</v>
          </cell>
          <cell r="BG9">
            <v>0</v>
          </cell>
          <cell r="BH9">
            <v>25</v>
          </cell>
          <cell r="BI9">
            <v>0</v>
          </cell>
          <cell r="BJ9">
            <v>0</v>
          </cell>
          <cell r="BK9">
            <v>0</v>
          </cell>
          <cell r="BL9">
            <v>580</v>
          </cell>
          <cell r="BM9">
            <v>0</v>
          </cell>
          <cell r="BN9">
            <v>50</v>
          </cell>
          <cell r="BO9">
            <v>25</v>
          </cell>
          <cell r="BP9">
            <v>0</v>
          </cell>
          <cell r="BQ9">
            <v>0</v>
          </cell>
          <cell r="BR9">
            <v>0</v>
          </cell>
          <cell r="BS9">
            <v>50</v>
          </cell>
        </row>
        <row r="10">
          <cell r="AO10" t="str">
            <v>SUM</v>
          </cell>
          <cell r="AP10">
            <v>27</v>
          </cell>
          <cell r="AQ10">
            <v>5</v>
          </cell>
          <cell r="AR10">
            <v>201</v>
          </cell>
          <cell r="AS10">
            <v>140</v>
          </cell>
          <cell r="AT10">
            <v>231</v>
          </cell>
          <cell r="AU10">
            <v>54</v>
          </cell>
          <cell r="AV10">
            <v>3</v>
          </cell>
          <cell r="AW10">
            <v>1</v>
          </cell>
          <cell r="AX10">
            <v>5</v>
          </cell>
          <cell r="AY10">
            <v>16</v>
          </cell>
          <cell r="AZ10">
            <v>147.5</v>
          </cell>
          <cell r="BA10">
            <v>31</v>
          </cell>
          <cell r="BB10">
            <v>41</v>
          </cell>
          <cell r="BC10">
            <v>0</v>
          </cell>
          <cell r="BF10">
            <v>0</v>
          </cell>
          <cell r="BG10">
            <v>10</v>
          </cell>
          <cell r="BH10">
            <v>60</v>
          </cell>
          <cell r="BI10">
            <v>0</v>
          </cell>
          <cell r="BJ10">
            <v>30</v>
          </cell>
          <cell r="BK10">
            <v>0</v>
          </cell>
          <cell r="BL10">
            <v>705</v>
          </cell>
          <cell r="BM10">
            <v>75</v>
          </cell>
          <cell r="BN10">
            <v>125</v>
          </cell>
          <cell r="BO10">
            <v>175</v>
          </cell>
          <cell r="BP10">
            <v>45</v>
          </cell>
          <cell r="BQ10">
            <v>250</v>
          </cell>
          <cell r="BR10">
            <v>5</v>
          </cell>
          <cell r="BS10">
            <v>640</v>
          </cell>
        </row>
        <row r="12">
          <cell r="AO12" t="str">
            <v>% Hrs per week off desk tasks</v>
          </cell>
          <cell r="AY12">
            <v>6.6666666666666671E-3</v>
          </cell>
          <cell r="AZ12">
            <v>6.145833333333333E-2</v>
          </cell>
          <cell r="BB12">
            <v>1.7083333333333332E-2</v>
          </cell>
          <cell r="BG12">
            <v>4.1666666666666666E-3</v>
          </cell>
          <cell r="BH12">
            <v>2.5000000000000001E-2</v>
          </cell>
          <cell r="BJ12">
            <v>1.2500000000000001E-2</v>
          </cell>
          <cell r="BL12">
            <v>0.29375000000000001</v>
          </cell>
          <cell r="BM12">
            <v>3.125E-2</v>
          </cell>
          <cell r="BN12">
            <v>5.2083333333333336E-2</v>
          </cell>
          <cell r="BO12">
            <v>7.2916666666666671E-2</v>
          </cell>
          <cell r="BP12">
            <v>1.8749999999999999E-2</v>
          </cell>
          <cell r="BQ12">
            <v>0.10416666666666667</v>
          </cell>
          <cell r="BS12">
            <v>0.26666666666666666</v>
          </cell>
        </row>
      </sheetData>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Log - Open Count"/>
      <sheetName val="Customer Activity Summary Log"/>
      <sheetName val="Summary Log_Observation"/>
      <sheetName val="PatronMovement per 30 mins"/>
      <sheetName val="Observation Notes"/>
      <sheetName val="Staff On Desk Summary Log"/>
      <sheetName val="Staff Off Desk Summary Log"/>
      <sheetName val="Shelver Summary Log"/>
      <sheetName val="Volunteer Summary Log"/>
    </sheetNames>
    <sheetDataSet>
      <sheetData sheetId="0" refreshError="1"/>
      <sheetData sheetId="1" refreshError="1"/>
      <sheetData sheetId="2" refreshError="1"/>
      <sheetData sheetId="3" refreshError="1"/>
      <sheetData sheetId="4" refreshError="1"/>
      <sheetData sheetId="5">
        <row r="1">
          <cell r="AJ1" t="str">
            <v>Hours open per week</v>
          </cell>
          <cell r="AK1" t="str">
            <v>Hrs open per yr</v>
          </cell>
          <cell r="AL1" t="str">
            <v>Mins open per week</v>
          </cell>
        </row>
        <row r="2">
          <cell r="AJ2">
            <v>36</v>
          </cell>
          <cell r="AK2">
            <v>1800</v>
          </cell>
          <cell r="AL2">
            <v>2160</v>
          </cell>
        </row>
        <row r="5">
          <cell r="AG5" t="str">
            <v>KIN - On Desk Log</v>
          </cell>
          <cell r="AJ5" t="str">
            <v>informational / directional</v>
          </cell>
          <cell r="AK5" t="str">
            <v>informational / directional</v>
          </cell>
          <cell r="AL5" t="str">
            <v>reference</v>
          </cell>
          <cell r="AM5" t="str">
            <v>reference</v>
          </cell>
          <cell r="AN5" t="str">
            <v>technology</v>
          </cell>
          <cell r="AO5" t="str">
            <v>technology</v>
          </cell>
          <cell r="AP5" t="str">
            <v>library card</v>
          </cell>
          <cell r="AQ5" t="str">
            <v>library card</v>
          </cell>
          <cell r="AR5" t="str">
            <v>checkin</v>
          </cell>
          <cell r="AS5" t="str">
            <v>checkin</v>
          </cell>
          <cell r="AT5" t="str">
            <v>checkout/ renew at desk</v>
          </cell>
          <cell r="AU5" t="str">
            <v>checkout/ renew at desk</v>
          </cell>
          <cell r="AX5" t="str">
            <v>fine/fee</v>
          </cell>
          <cell r="AY5" t="str">
            <v>fine/fee</v>
          </cell>
          <cell r="AZ5" t="str">
            <v>print management</v>
          </cell>
          <cell r="BA5" t="str">
            <v>check email/spl@</v>
          </cell>
          <cell r="BB5" t="str">
            <v>lend laptop</v>
          </cell>
          <cell r="BC5" t="str">
            <v>lend laptop</v>
          </cell>
          <cell r="BD5" t="str">
            <v>self check</v>
          </cell>
          <cell r="BE5" t="str">
            <v>self check</v>
          </cell>
          <cell r="BF5" t="str">
            <v>weeding</v>
          </cell>
          <cell r="BG5" t="str">
            <v>weeding</v>
          </cell>
          <cell r="BH5" t="str">
            <v>opening procedures and desk set up</v>
          </cell>
          <cell r="BI5" t="str">
            <v>closing procedures</v>
          </cell>
          <cell r="BJ5" t="str">
            <v>other</v>
          </cell>
        </row>
        <row r="6">
          <cell r="AJ6" t="str">
            <v># of patrons</v>
          </cell>
          <cell r="AK6" t="str">
            <v>and the avg time</v>
          </cell>
          <cell r="AL6" t="str">
            <v># of patrons</v>
          </cell>
          <cell r="AM6" t="str">
            <v>and the avg time</v>
          </cell>
          <cell r="AN6" t="str">
            <v># of patrons</v>
          </cell>
          <cell r="AO6" t="str">
            <v>and the avg time</v>
          </cell>
          <cell r="AP6" t="str">
            <v># of patrons</v>
          </cell>
          <cell r="AQ6" t="str">
            <v>and the avg time</v>
          </cell>
          <cell r="AR6" t="str">
            <v># of items</v>
          </cell>
          <cell r="AS6" t="str">
            <v>and  actual time</v>
          </cell>
          <cell r="AT6" t="str">
            <v># of patrons</v>
          </cell>
          <cell r="AU6" t="str">
            <v>and the avg time</v>
          </cell>
          <cell r="AX6" t="str">
            <v># of patrons</v>
          </cell>
          <cell r="AY6" t="str">
            <v>and the avg time</v>
          </cell>
          <cell r="AZ6" t="str">
            <v># of interactions</v>
          </cell>
          <cell r="BA6" t="str">
            <v>Actual time spent</v>
          </cell>
          <cell r="BB6" t="str">
            <v># of patrons</v>
          </cell>
          <cell r="BC6" t="str">
            <v>and the avg time</v>
          </cell>
          <cell r="BD6" t="str">
            <v># of patrons</v>
          </cell>
          <cell r="BE6" t="str">
            <v>and the avg time</v>
          </cell>
          <cell r="BF6" t="str">
            <v># of items</v>
          </cell>
          <cell r="BG6" t="str">
            <v>and  actual time</v>
          </cell>
          <cell r="BH6" t="str">
            <v>Avg time (in mins)</v>
          </cell>
          <cell r="BI6" t="str">
            <v>Avg time (in mins)</v>
          </cell>
          <cell r="BJ6" t="str">
            <v>Avg time (in mins)</v>
          </cell>
        </row>
        <row r="7">
          <cell r="AG7" t="str">
            <v>DAY</v>
          </cell>
          <cell r="AH7" t="str">
            <v>DATE</v>
          </cell>
        </row>
        <row r="8">
          <cell r="AG8" t="str">
            <v>Tuesday</v>
          </cell>
          <cell r="AJ8">
            <v>52</v>
          </cell>
          <cell r="AK8">
            <v>93</v>
          </cell>
          <cell r="AL8">
            <v>18</v>
          </cell>
          <cell r="AM8">
            <v>128</v>
          </cell>
          <cell r="AN8">
            <v>10</v>
          </cell>
          <cell r="AO8">
            <v>26</v>
          </cell>
          <cell r="AP8">
            <v>21</v>
          </cell>
          <cell r="AQ8">
            <v>58</v>
          </cell>
          <cell r="AR8">
            <v>57</v>
          </cell>
          <cell r="AS8">
            <v>23</v>
          </cell>
          <cell r="AT8">
            <v>57</v>
          </cell>
          <cell r="AU8">
            <v>114</v>
          </cell>
          <cell r="AX8">
            <v>7</v>
          </cell>
          <cell r="AY8">
            <v>16.5</v>
          </cell>
          <cell r="AZ8">
            <v>14</v>
          </cell>
          <cell r="BA8">
            <v>32</v>
          </cell>
          <cell r="BB8">
            <v>1</v>
          </cell>
          <cell r="BC8">
            <v>6</v>
          </cell>
          <cell r="BD8">
            <v>0</v>
          </cell>
          <cell r="BE8">
            <v>1</v>
          </cell>
          <cell r="BF8">
            <v>0</v>
          </cell>
          <cell r="BG8">
            <v>0</v>
          </cell>
          <cell r="BH8">
            <v>0</v>
          </cell>
          <cell r="BI8">
            <v>15</v>
          </cell>
          <cell r="BJ8">
            <v>178.5</v>
          </cell>
        </row>
        <row r="9">
          <cell r="AG9" t="str">
            <v>Wednesday</v>
          </cell>
          <cell r="AJ9">
            <v>41</v>
          </cell>
          <cell r="AK9">
            <v>79.25</v>
          </cell>
          <cell r="AL9">
            <v>20</v>
          </cell>
          <cell r="AM9">
            <v>117</v>
          </cell>
          <cell r="AN9">
            <v>8</v>
          </cell>
          <cell r="AO9">
            <v>24</v>
          </cell>
          <cell r="AP9">
            <v>29</v>
          </cell>
          <cell r="AQ9">
            <v>100.5</v>
          </cell>
          <cell r="AR9">
            <v>9</v>
          </cell>
          <cell r="AS9">
            <v>4</v>
          </cell>
          <cell r="AT9">
            <v>48</v>
          </cell>
          <cell r="AU9">
            <v>122</v>
          </cell>
          <cell r="AX9">
            <v>4</v>
          </cell>
          <cell r="AY9">
            <v>8.5</v>
          </cell>
          <cell r="AZ9">
            <v>6</v>
          </cell>
          <cell r="BA9">
            <v>25</v>
          </cell>
          <cell r="BB9">
            <v>0</v>
          </cell>
          <cell r="BC9">
            <v>0</v>
          </cell>
          <cell r="BD9">
            <v>0</v>
          </cell>
          <cell r="BE9">
            <v>0</v>
          </cell>
          <cell r="BF9">
            <v>0</v>
          </cell>
          <cell r="BG9">
            <v>0</v>
          </cell>
          <cell r="BH9">
            <v>0</v>
          </cell>
          <cell r="BI9">
            <v>0</v>
          </cell>
          <cell r="BJ9">
            <v>153.5</v>
          </cell>
        </row>
        <row r="10">
          <cell r="AG10" t="str">
            <v>Thursday</v>
          </cell>
          <cell r="AJ10">
            <v>35</v>
          </cell>
          <cell r="AK10">
            <v>46.3</v>
          </cell>
          <cell r="AL10">
            <v>13</v>
          </cell>
          <cell r="AM10">
            <v>25</v>
          </cell>
          <cell r="AN10">
            <v>11</v>
          </cell>
          <cell r="AO10">
            <v>43</v>
          </cell>
          <cell r="AP10">
            <v>14</v>
          </cell>
          <cell r="AQ10">
            <v>25</v>
          </cell>
          <cell r="AR10">
            <v>48</v>
          </cell>
          <cell r="AS10">
            <v>11.2</v>
          </cell>
          <cell r="AT10">
            <v>94.1</v>
          </cell>
          <cell r="AU10">
            <v>51</v>
          </cell>
          <cell r="AX10">
            <v>10</v>
          </cell>
          <cell r="AY10">
            <v>32</v>
          </cell>
          <cell r="AZ10">
            <v>7</v>
          </cell>
          <cell r="BA10">
            <v>7</v>
          </cell>
          <cell r="BB10">
            <v>3</v>
          </cell>
          <cell r="BC10">
            <v>5</v>
          </cell>
          <cell r="BD10">
            <v>2</v>
          </cell>
          <cell r="BE10">
            <v>5</v>
          </cell>
          <cell r="BI10">
            <v>2</v>
          </cell>
          <cell r="BJ10">
            <v>380.3</v>
          </cell>
        </row>
        <row r="11">
          <cell r="AG11" t="str">
            <v>Friday</v>
          </cell>
          <cell r="AJ11">
            <v>35</v>
          </cell>
          <cell r="AK11">
            <v>78</v>
          </cell>
          <cell r="AL11">
            <v>19</v>
          </cell>
          <cell r="AM11">
            <v>108</v>
          </cell>
          <cell r="AN11">
            <v>5</v>
          </cell>
          <cell r="AO11">
            <v>49</v>
          </cell>
          <cell r="AP11">
            <v>9</v>
          </cell>
          <cell r="AQ11">
            <v>29</v>
          </cell>
          <cell r="AR11">
            <v>64</v>
          </cell>
          <cell r="AS11">
            <v>31</v>
          </cell>
          <cell r="AT11">
            <v>53</v>
          </cell>
          <cell r="AU11">
            <v>117</v>
          </cell>
          <cell r="AX11">
            <v>7</v>
          </cell>
          <cell r="AY11">
            <v>20</v>
          </cell>
          <cell r="AZ11">
            <v>5</v>
          </cell>
          <cell r="BA11">
            <v>2</v>
          </cell>
          <cell r="BB11">
            <v>1</v>
          </cell>
          <cell r="BC11">
            <v>3</v>
          </cell>
          <cell r="BD11">
            <v>2</v>
          </cell>
          <cell r="BE11">
            <v>3</v>
          </cell>
          <cell r="BF11">
            <v>0</v>
          </cell>
          <cell r="BG11">
            <v>0</v>
          </cell>
          <cell r="BH11">
            <v>0</v>
          </cell>
          <cell r="BI11">
            <v>3</v>
          </cell>
          <cell r="BJ11">
            <v>85</v>
          </cell>
        </row>
        <row r="12">
          <cell r="AG12" t="str">
            <v>Saturday</v>
          </cell>
          <cell r="AJ12">
            <v>21</v>
          </cell>
          <cell r="AK12">
            <v>48.5</v>
          </cell>
          <cell r="AL12">
            <v>7</v>
          </cell>
          <cell r="AM12">
            <v>22</v>
          </cell>
          <cell r="AN12">
            <v>6</v>
          </cell>
          <cell r="AO12">
            <v>38</v>
          </cell>
          <cell r="AP12">
            <v>12</v>
          </cell>
          <cell r="AQ12">
            <v>30</v>
          </cell>
          <cell r="AR12">
            <v>97</v>
          </cell>
          <cell r="AS12">
            <v>66.5</v>
          </cell>
          <cell r="AT12">
            <v>19</v>
          </cell>
          <cell r="AU12">
            <v>43</v>
          </cell>
          <cell r="AX12">
            <v>0</v>
          </cell>
          <cell r="AY12">
            <v>0</v>
          </cell>
          <cell r="AZ12">
            <v>6</v>
          </cell>
          <cell r="BA12">
            <v>10</v>
          </cell>
          <cell r="BB12">
            <v>0</v>
          </cell>
          <cell r="BC12">
            <v>0</v>
          </cell>
          <cell r="BD12">
            <v>3</v>
          </cell>
          <cell r="BE12">
            <v>14</v>
          </cell>
          <cell r="BF12">
            <v>0</v>
          </cell>
          <cell r="BG12">
            <v>0</v>
          </cell>
          <cell r="BH12">
            <v>0</v>
          </cell>
          <cell r="BI12">
            <v>15</v>
          </cell>
          <cell r="BJ12">
            <v>271</v>
          </cell>
        </row>
        <row r="13">
          <cell r="AG13" t="str">
            <v>Tuesday</v>
          </cell>
          <cell r="AJ13">
            <v>2</v>
          </cell>
          <cell r="AK13">
            <v>7</v>
          </cell>
          <cell r="AL13">
            <v>3</v>
          </cell>
          <cell r="AM13">
            <v>30</v>
          </cell>
          <cell r="AN13">
            <v>8</v>
          </cell>
          <cell r="AO13">
            <v>37</v>
          </cell>
          <cell r="AP13">
            <v>3</v>
          </cell>
          <cell r="AQ13">
            <v>13</v>
          </cell>
          <cell r="AR13">
            <v>23</v>
          </cell>
          <cell r="AS13">
            <v>9</v>
          </cell>
          <cell r="AT13">
            <v>11</v>
          </cell>
          <cell r="AU13">
            <v>22</v>
          </cell>
          <cell r="AX13">
            <v>2</v>
          </cell>
          <cell r="AY13">
            <v>7</v>
          </cell>
          <cell r="BA13">
            <v>7</v>
          </cell>
          <cell r="BJ13">
            <v>46</v>
          </cell>
        </row>
        <row r="16">
          <cell r="AH16" t="str">
            <v>SUM</v>
          </cell>
          <cell r="AJ16">
            <v>186</v>
          </cell>
          <cell r="AK16">
            <v>352.05</v>
          </cell>
          <cell r="AL16">
            <v>80</v>
          </cell>
          <cell r="AM16">
            <v>430</v>
          </cell>
          <cell r="AN16">
            <v>48</v>
          </cell>
          <cell r="AO16">
            <v>217</v>
          </cell>
          <cell r="AP16">
            <v>88</v>
          </cell>
          <cell r="AQ16">
            <v>255.5</v>
          </cell>
          <cell r="AR16">
            <v>298</v>
          </cell>
          <cell r="AS16">
            <v>144.69999999999999</v>
          </cell>
          <cell r="AT16">
            <v>282.10000000000002</v>
          </cell>
          <cell r="AU16">
            <v>469</v>
          </cell>
          <cell r="AX16">
            <v>30</v>
          </cell>
          <cell r="AY16">
            <v>84</v>
          </cell>
          <cell r="AZ16">
            <v>38</v>
          </cell>
          <cell r="BA16">
            <v>83</v>
          </cell>
          <cell r="BB16">
            <v>5</v>
          </cell>
          <cell r="BC16">
            <v>14</v>
          </cell>
          <cell r="BD16">
            <v>7</v>
          </cell>
          <cell r="BE16">
            <v>23</v>
          </cell>
          <cell r="BF16">
            <v>0</v>
          </cell>
          <cell r="BG16">
            <v>0</v>
          </cell>
          <cell r="BH16">
            <v>0</v>
          </cell>
          <cell r="BI16">
            <v>35</v>
          </cell>
          <cell r="BJ16">
            <v>1114.3</v>
          </cell>
        </row>
        <row r="17">
          <cell r="AH17" t="str">
            <v>AVG</v>
          </cell>
          <cell r="AK17">
            <v>1.892741935483871</v>
          </cell>
          <cell r="AM17">
            <v>5.375</v>
          </cell>
          <cell r="AO17">
            <v>4.520833333333333</v>
          </cell>
          <cell r="AQ17">
            <v>2.9034090909090908</v>
          </cell>
          <cell r="AS17">
            <v>0.4855704697986577</v>
          </cell>
          <cell r="AU17">
            <v>1.662531017369727</v>
          </cell>
          <cell r="AY17">
            <v>2.8</v>
          </cell>
          <cell r="BA17">
            <v>2.1842105263157894</v>
          </cell>
          <cell r="BC17">
            <v>2.8</v>
          </cell>
          <cell r="BE17">
            <v>3.2857142857142856</v>
          </cell>
        </row>
        <row r="18">
          <cell r="AH18" t="str">
            <v>% mins of all on-desk tasks per week</v>
          </cell>
          <cell r="AK18">
            <v>0.16298611111111111</v>
          </cell>
          <cell r="AM18">
            <v>0.19907407407407407</v>
          </cell>
          <cell r="AO18">
            <v>0.10046296296296296</v>
          </cell>
          <cell r="AQ18">
            <v>0.11828703703703704</v>
          </cell>
          <cell r="AS18">
            <v>6.699074074074074E-2</v>
          </cell>
          <cell r="AU18">
            <v>0.21712962962962962</v>
          </cell>
          <cell r="AY18">
            <v>3.888888888888889E-2</v>
          </cell>
          <cell r="AZ18">
            <v>1.7592592592592594E-2</v>
          </cell>
          <cell r="BA18">
            <v>3.8425925925925926E-2</v>
          </cell>
          <cell r="BC18">
            <v>6.4814814814814813E-3</v>
          </cell>
          <cell r="BE18">
            <v>1.0648148148148148E-2</v>
          </cell>
          <cell r="BI18">
            <v>1.6203703703703703E-2</v>
          </cell>
          <cell r="BJ18">
            <v>0.51587962962962963</v>
          </cell>
        </row>
      </sheetData>
      <sheetData sheetId="6">
        <row r="1">
          <cell r="AO1" t="str">
            <v>Hours per week Staff Max</v>
          </cell>
          <cell r="AP1" t="str">
            <v>Mins per week staff max</v>
          </cell>
          <cell r="AQ1" t="str">
            <v>Hours/year Staff Max</v>
          </cell>
        </row>
        <row r="2">
          <cell r="AO2">
            <v>40</v>
          </cell>
          <cell r="AP2">
            <v>2400</v>
          </cell>
          <cell r="AQ2">
            <v>2080</v>
          </cell>
        </row>
        <row r="3">
          <cell r="AO3" t="str">
            <v>Bookdrop</v>
          </cell>
          <cell r="AQ3" t="str">
            <v>Delivery</v>
          </cell>
          <cell r="AS3" t="str">
            <v xml:space="preserve">Checkin </v>
          </cell>
          <cell r="AU3" t="str">
            <v>Shelving</v>
          </cell>
          <cell r="AW3" t="str">
            <v>Circ Issues: missing and damaged items, etc.</v>
          </cell>
          <cell r="AY3" t="str">
            <v>Collection Management (describe activity)</v>
          </cell>
          <cell r="AZ3" t="str">
            <v>Picklist, ILL, LinkPLUS</v>
          </cell>
          <cell r="BB3" t="str">
            <v>Magazines (describe activity)</v>
          </cell>
          <cell r="BE3" t="str">
            <v>Meeting Room Bookings: new requests, review, confirm, etc.</v>
          </cell>
          <cell r="BF3" t="str">
            <v>Outreach: School, Rotary, etc. (keep detailed calendar and attach to off desk log)</v>
          </cell>
          <cell r="BG3" t="str">
            <v>Community Information: posting new, restocking bookmarks, program brochures, notices</v>
          </cell>
          <cell r="BH3" t="str">
            <v>By appointment with patron; 1 on 1; small group training</v>
          </cell>
          <cell r="BJ3" t="str">
            <v>Programs (set up, delivery and tear down) Attach evanced calendar)</v>
          </cell>
          <cell r="BL3" t="str">
            <v>Programs (planning)</v>
          </cell>
          <cell r="BM3" t="str">
            <v xml:space="preserve">Special assignments or projects </v>
          </cell>
          <cell r="BN3" t="str">
            <v>Check email/spl@</v>
          </cell>
          <cell r="BO3" t="str">
            <v>Cash Count</v>
          </cell>
          <cell r="BP3" t="str">
            <v>Staff Meetings</v>
          </cell>
          <cell r="BQ3" t="str">
            <v>Closing Procedures</v>
          </cell>
          <cell r="BR3" t="str">
            <v>Other (describe)</v>
          </cell>
        </row>
        <row r="5">
          <cell r="AM5" t="str">
            <v xml:space="preserve">Tueday </v>
          </cell>
          <cell r="AO5">
            <v>0</v>
          </cell>
          <cell r="AP5">
            <v>0</v>
          </cell>
          <cell r="AQ5">
            <v>0</v>
          </cell>
          <cell r="AR5">
            <v>0</v>
          </cell>
          <cell r="AS5">
            <v>47</v>
          </cell>
          <cell r="AT5">
            <v>16.5</v>
          </cell>
          <cell r="AU5">
            <v>0</v>
          </cell>
          <cell r="AV5">
            <v>0</v>
          </cell>
          <cell r="AW5">
            <v>8</v>
          </cell>
          <cell r="AX5">
            <v>27</v>
          </cell>
          <cell r="AY5">
            <v>19</v>
          </cell>
          <cell r="AZ5">
            <v>28</v>
          </cell>
          <cell r="BA5">
            <v>30</v>
          </cell>
          <cell r="BB5">
            <v>20</v>
          </cell>
          <cell r="BE5">
            <v>0</v>
          </cell>
          <cell r="BF5">
            <v>0</v>
          </cell>
          <cell r="BG5">
            <v>20</v>
          </cell>
          <cell r="BH5">
            <v>0</v>
          </cell>
          <cell r="BI5">
            <v>0</v>
          </cell>
          <cell r="BJ5">
            <v>0</v>
          </cell>
          <cell r="BK5">
            <v>0</v>
          </cell>
          <cell r="BL5">
            <v>0</v>
          </cell>
          <cell r="BM5">
            <v>75</v>
          </cell>
          <cell r="BN5">
            <v>44</v>
          </cell>
          <cell r="BO5">
            <v>17</v>
          </cell>
          <cell r="BP5">
            <v>70</v>
          </cell>
          <cell r="BQ5">
            <v>45</v>
          </cell>
          <cell r="BR5">
            <v>628</v>
          </cell>
        </row>
        <row r="6">
          <cell r="AM6" t="str">
            <v>Wednesday</v>
          </cell>
          <cell r="AO6">
            <v>5</v>
          </cell>
          <cell r="AP6">
            <v>0</v>
          </cell>
          <cell r="AQ6">
            <v>0</v>
          </cell>
          <cell r="AR6">
            <v>0</v>
          </cell>
          <cell r="AS6">
            <v>20</v>
          </cell>
          <cell r="AT6">
            <v>0</v>
          </cell>
          <cell r="AU6">
            <v>0</v>
          </cell>
          <cell r="AV6">
            <v>5</v>
          </cell>
          <cell r="AW6">
            <v>3</v>
          </cell>
          <cell r="AX6">
            <v>25</v>
          </cell>
          <cell r="AY6">
            <v>5</v>
          </cell>
          <cell r="AZ6">
            <v>26</v>
          </cell>
          <cell r="BA6">
            <v>4</v>
          </cell>
          <cell r="BB6">
            <v>0</v>
          </cell>
          <cell r="BE6">
            <v>1</v>
          </cell>
          <cell r="BF6">
            <v>15</v>
          </cell>
          <cell r="BG6">
            <v>33</v>
          </cell>
          <cell r="BH6">
            <v>0</v>
          </cell>
          <cell r="BI6">
            <v>0</v>
          </cell>
          <cell r="BJ6">
            <v>0</v>
          </cell>
          <cell r="BK6">
            <v>250</v>
          </cell>
          <cell r="BL6">
            <v>135</v>
          </cell>
          <cell r="BM6">
            <v>70</v>
          </cell>
          <cell r="BN6">
            <v>87</v>
          </cell>
          <cell r="BO6">
            <v>45</v>
          </cell>
          <cell r="BP6">
            <v>2</v>
          </cell>
          <cell r="BQ6">
            <v>45</v>
          </cell>
          <cell r="BR6">
            <v>765</v>
          </cell>
        </row>
        <row r="7">
          <cell r="AM7" t="str">
            <v>Thursday</v>
          </cell>
          <cell r="AO7">
            <v>0</v>
          </cell>
          <cell r="AP7">
            <v>0</v>
          </cell>
          <cell r="AQ7">
            <v>0</v>
          </cell>
          <cell r="AR7">
            <v>0</v>
          </cell>
          <cell r="AS7">
            <v>0</v>
          </cell>
          <cell r="AT7">
            <v>0</v>
          </cell>
          <cell r="AU7">
            <v>0</v>
          </cell>
          <cell r="AV7">
            <v>0</v>
          </cell>
          <cell r="AW7">
            <v>0</v>
          </cell>
          <cell r="AX7">
            <v>44</v>
          </cell>
          <cell r="AY7">
            <v>8</v>
          </cell>
          <cell r="AZ7">
            <v>0</v>
          </cell>
          <cell r="BA7">
            <v>0</v>
          </cell>
          <cell r="BB7">
            <v>0</v>
          </cell>
          <cell r="BE7">
            <v>1</v>
          </cell>
          <cell r="BF7">
            <v>115</v>
          </cell>
          <cell r="BG7">
            <v>10</v>
          </cell>
          <cell r="BH7">
            <v>0</v>
          </cell>
          <cell r="BI7">
            <v>0</v>
          </cell>
          <cell r="BJ7">
            <v>0</v>
          </cell>
          <cell r="BK7">
            <v>140</v>
          </cell>
          <cell r="BL7">
            <v>50</v>
          </cell>
          <cell r="BM7">
            <v>0</v>
          </cell>
          <cell r="BN7">
            <v>45</v>
          </cell>
          <cell r="BO7">
            <v>0</v>
          </cell>
          <cell r="BP7">
            <v>5</v>
          </cell>
          <cell r="BQ7">
            <v>35</v>
          </cell>
          <cell r="BR7">
            <v>404</v>
          </cell>
        </row>
        <row r="8">
          <cell r="AM8" t="str">
            <v xml:space="preserve">Friday </v>
          </cell>
          <cell r="AO8">
            <v>0</v>
          </cell>
          <cell r="AP8">
            <v>0</v>
          </cell>
          <cell r="AQ8">
            <v>0</v>
          </cell>
          <cell r="AR8">
            <v>0</v>
          </cell>
          <cell r="AS8">
            <v>10</v>
          </cell>
          <cell r="AT8">
            <v>5</v>
          </cell>
          <cell r="AU8">
            <v>0</v>
          </cell>
          <cell r="AV8">
            <v>0</v>
          </cell>
          <cell r="AW8">
            <v>30</v>
          </cell>
          <cell r="AX8">
            <v>15</v>
          </cell>
          <cell r="AY8">
            <v>5</v>
          </cell>
          <cell r="AZ8">
            <v>12</v>
          </cell>
          <cell r="BA8">
            <v>30</v>
          </cell>
          <cell r="BB8">
            <v>4</v>
          </cell>
          <cell r="BE8">
            <v>1</v>
          </cell>
          <cell r="BF8">
            <v>300</v>
          </cell>
          <cell r="BG8">
            <v>75</v>
          </cell>
          <cell r="BH8">
            <v>0</v>
          </cell>
          <cell r="BI8">
            <v>0</v>
          </cell>
          <cell r="BJ8">
            <v>0</v>
          </cell>
          <cell r="BK8">
            <v>105</v>
          </cell>
          <cell r="BL8">
            <v>0</v>
          </cell>
          <cell r="BM8">
            <v>95</v>
          </cell>
          <cell r="BN8">
            <v>57</v>
          </cell>
          <cell r="BO8">
            <v>30</v>
          </cell>
          <cell r="BP8">
            <v>30</v>
          </cell>
          <cell r="BQ8">
            <v>45</v>
          </cell>
          <cell r="BR8">
            <v>919</v>
          </cell>
        </row>
        <row r="9">
          <cell r="AM9" t="str">
            <v>Saturday</v>
          </cell>
          <cell r="AO9">
            <v>0</v>
          </cell>
          <cell r="AP9">
            <v>0</v>
          </cell>
          <cell r="AQ9">
            <v>0</v>
          </cell>
          <cell r="AR9">
            <v>0</v>
          </cell>
          <cell r="AS9">
            <v>0</v>
          </cell>
          <cell r="AT9">
            <v>0</v>
          </cell>
          <cell r="AU9">
            <v>0</v>
          </cell>
          <cell r="AV9">
            <v>0</v>
          </cell>
          <cell r="AW9">
            <v>1</v>
          </cell>
          <cell r="AX9">
            <v>8</v>
          </cell>
          <cell r="AY9">
            <v>0</v>
          </cell>
          <cell r="AZ9">
            <v>0</v>
          </cell>
          <cell r="BA9">
            <v>0</v>
          </cell>
          <cell r="BB9">
            <v>0</v>
          </cell>
          <cell r="BE9">
            <v>2</v>
          </cell>
          <cell r="BF9">
            <v>45</v>
          </cell>
          <cell r="BG9">
            <v>10</v>
          </cell>
          <cell r="BH9">
            <v>0</v>
          </cell>
          <cell r="BI9">
            <v>0</v>
          </cell>
          <cell r="BJ9">
            <v>0</v>
          </cell>
          <cell r="BK9">
            <v>11</v>
          </cell>
          <cell r="BL9">
            <v>10</v>
          </cell>
          <cell r="BM9">
            <v>75</v>
          </cell>
          <cell r="BN9">
            <v>44</v>
          </cell>
          <cell r="BO9">
            <v>20</v>
          </cell>
          <cell r="BP9">
            <v>325</v>
          </cell>
          <cell r="BQ9">
            <v>30</v>
          </cell>
          <cell r="BR9">
            <v>709</v>
          </cell>
        </row>
        <row r="10">
          <cell r="AM10" t="str">
            <v>Tuesday</v>
          </cell>
          <cell r="AO10">
            <v>0</v>
          </cell>
          <cell r="AP10">
            <v>0</v>
          </cell>
          <cell r="AQ10">
            <v>0</v>
          </cell>
          <cell r="AR10">
            <v>0</v>
          </cell>
          <cell r="AS10">
            <v>0</v>
          </cell>
          <cell r="AT10">
            <v>0</v>
          </cell>
          <cell r="AU10">
            <v>0</v>
          </cell>
          <cell r="AV10">
            <v>0</v>
          </cell>
          <cell r="AW10">
            <v>0</v>
          </cell>
          <cell r="AX10">
            <v>5</v>
          </cell>
          <cell r="AY10">
            <v>0</v>
          </cell>
          <cell r="AZ10">
            <v>0</v>
          </cell>
          <cell r="BA10">
            <v>0</v>
          </cell>
          <cell r="BB10">
            <v>0</v>
          </cell>
          <cell r="BE10">
            <v>0</v>
          </cell>
          <cell r="BF10">
            <v>35</v>
          </cell>
          <cell r="BG10">
            <v>25</v>
          </cell>
          <cell r="BH10">
            <v>0</v>
          </cell>
          <cell r="BI10">
            <v>0</v>
          </cell>
          <cell r="BJ10">
            <v>0</v>
          </cell>
          <cell r="BK10">
            <v>0</v>
          </cell>
          <cell r="BL10">
            <v>80</v>
          </cell>
          <cell r="BM10">
            <v>40</v>
          </cell>
          <cell r="BN10">
            <v>85</v>
          </cell>
          <cell r="BO10">
            <v>15</v>
          </cell>
          <cell r="BP10">
            <v>0</v>
          </cell>
          <cell r="BQ10">
            <v>15</v>
          </cell>
          <cell r="BR10">
            <v>210</v>
          </cell>
        </row>
        <row r="15">
          <cell r="AN15" t="str">
            <v>SUM</v>
          </cell>
          <cell r="AO15">
            <v>5</v>
          </cell>
          <cell r="AP15">
            <v>0</v>
          </cell>
          <cell r="AQ15">
            <v>0</v>
          </cell>
          <cell r="AR15">
            <v>0</v>
          </cell>
          <cell r="AS15">
            <v>77</v>
          </cell>
          <cell r="AT15">
            <v>21.5</v>
          </cell>
          <cell r="AU15">
            <v>0</v>
          </cell>
          <cell r="AV15">
            <v>5</v>
          </cell>
          <cell r="AW15">
            <v>42</v>
          </cell>
          <cell r="AX15">
            <v>124</v>
          </cell>
          <cell r="AY15">
            <v>37</v>
          </cell>
          <cell r="AZ15">
            <v>66</v>
          </cell>
          <cell r="BA15">
            <v>64</v>
          </cell>
          <cell r="BB15">
            <v>24</v>
          </cell>
          <cell r="BE15">
            <v>5</v>
          </cell>
          <cell r="BF15">
            <v>510</v>
          </cell>
          <cell r="BG15">
            <v>173</v>
          </cell>
          <cell r="BH15">
            <v>0</v>
          </cell>
          <cell r="BI15">
            <v>0</v>
          </cell>
          <cell r="BJ15">
            <v>0</v>
          </cell>
          <cell r="BK15">
            <v>506</v>
          </cell>
          <cell r="BL15">
            <v>275</v>
          </cell>
          <cell r="BM15">
            <v>355</v>
          </cell>
          <cell r="BN15">
            <v>362</v>
          </cell>
          <cell r="BO15">
            <v>127</v>
          </cell>
          <cell r="BP15">
            <v>432</v>
          </cell>
          <cell r="BQ15">
            <v>215</v>
          </cell>
          <cell r="BR15">
            <v>3635</v>
          </cell>
        </row>
        <row r="16">
          <cell r="AN16" t="str">
            <v>AVG</v>
          </cell>
          <cell r="AP16">
            <v>0</v>
          </cell>
          <cell r="AR16">
            <v>0</v>
          </cell>
          <cell r="AT16">
            <v>0.2792207792207792</v>
          </cell>
          <cell r="AX16">
            <v>2.9523809523809526</v>
          </cell>
          <cell r="BA16">
            <v>0.96969696969696972</v>
          </cell>
        </row>
        <row r="18">
          <cell r="AN18" t="str">
            <v>% Hrs per week off desk tasks</v>
          </cell>
          <cell r="AX18">
            <v>5.1666666666666666E-2</v>
          </cell>
          <cell r="AY18">
            <v>1.5416666666666667E-2</v>
          </cell>
          <cell r="BA18">
            <v>2.6666666666666668E-2</v>
          </cell>
          <cell r="BB18">
            <v>0.01</v>
          </cell>
          <cell r="BE18">
            <v>2.0833333333333333E-3</v>
          </cell>
          <cell r="BF18">
            <v>0.21249999999999999</v>
          </cell>
          <cell r="BG18">
            <v>7.2083333333333333E-2</v>
          </cell>
          <cell r="BK18">
            <v>0.21083333333333334</v>
          </cell>
          <cell r="BL18">
            <v>0.11458333333333333</v>
          </cell>
          <cell r="BM18">
            <v>0.14791666666666667</v>
          </cell>
          <cell r="BN18">
            <v>0.15083333333333335</v>
          </cell>
          <cell r="BO18">
            <v>5.2916666666666667E-2</v>
          </cell>
          <cell r="BP18">
            <v>0.18</v>
          </cell>
          <cell r="BQ18">
            <v>8.9583333333333334E-2</v>
          </cell>
          <cell r="BR18">
            <v>1.5145833333333334</v>
          </cell>
        </row>
      </sheetData>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Log - Open Count"/>
      <sheetName val="Customer Activity Summary Log"/>
      <sheetName val="Summary Log_Observation"/>
      <sheetName val="PatronMovement per 30 mins"/>
      <sheetName val="Observation Notes"/>
      <sheetName val="Staff On Desk Summary Log"/>
      <sheetName val="Staff Off Desk Summary Log"/>
      <sheetName val="Shelver Summary Log"/>
      <sheetName val="Volunteer Summary Log"/>
    </sheetNames>
    <sheetDataSet>
      <sheetData sheetId="0" refreshError="1"/>
      <sheetData sheetId="1" refreshError="1"/>
      <sheetData sheetId="2" refreshError="1"/>
      <sheetData sheetId="3" refreshError="1"/>
      <sheetData sheetId="4" refreshError="1"/>
      <sheetData sheetId="5">
        <row r="1">
          <cell r="AK1" t="str">
            <v>Hours open per week</v>
          </cell>
          <cell r="AL1" t="str">
            <v>Hrs open per yr</v>
          </cell>
          <cell r="AM1" t="str">
            <v>Mins open per week</v>
          </cell>
        </row>
        <row r="2">
          <cell r="AK2">
            <v>36</v>
          </cell>
          <cell r="AL2">
            <v>1800</v>
          </cell>
          <cell r="AM2">
            <v>2160</v>
          </cell>
        </row>
        <row r="4">
          <cell r="AH4" t="str">
            <v>MCC - On Desk Log</v>
          </cell>
          <cell r="AK4" t="str">
            <v>informational / directional</v>
          </cell>
          <cell r="AL4" t="str">
            <v>informational / directional</v>
          </cell>
          <cell r="AM4" t="str">
            <v>reference</v>
          </cell>
          <cell r="AN4" t="str">
            <v>reference</v>
          </cell>
          <cell r="AO4" t="str">
            <v>technology</v>
          </cell>
          <cell r="AP4" t="str">
            <v>technology</v>
          </cell>
          <cell r="AQ4" t="str">
            <v>library card</v>
          </cell>
          <cell r="AR4" t="str">
            <v>library card</v>
          </cell>
          <cell r="AS4" t="str">
            <v>checkin</v>
          </cell>
          <cell r="AT4" t="str">
            <v>checkin</v>
          </cell>
          <cell r="AU4" t="str">
            <v>checkout/ renew at desk</v>
          </cell>
          <cell r="AV4" t="str">
            <v>checkout/ renew at desk</v>
          </cell>
          <cell r="AY4" t="str">
            <v>fine/fee</v>
          </cell>
          <cell r="AZ4" t="str">
            <v>fine/fee</v>
          </cell>
          <cell r="BA4" t="str">
            <v>print management</v>
          </cell>
          <cell r="BB4" t="str">
            <v>check email/spl@</v>
          </cell>
          <cell r="BC4" t="str">
            <v>lend laptop</v>
          </cell>
          <cell r="BD4" t="str">
            <v>lend laptop</v>
          </cell>
          <cell r="BE4" t="str">
            <v>self check</v>
          </cell>
          <cell r="BF4" t="str">
            <v>self check</v>
          </cell>
          <cell r="BG4" t="str">
            <v>weeding</v>
          </cell>
          <cell r="BH4" t="str">
            <v>weeding</v>
          </cell>
          <cell r="BI4" t="str">
            <v>opening procedures and desk set up</v>
          </cell>
          <cell r="BJ4" t="str">
            <v>closing procedures</v>
          </cell>
          <cell r="BK4" t="str">
            <v>other</v>
          </cell>
        </row>
        <row r="5">
          <cell r="AK5" t="str">
            <v># of patrons</v>
          </cell>
          <cell r="AL5" t="str">
            <v>and the avg time</v>
          </cell>
          <cell r="AM5" t="str">
            <v># of patrons</v>
          </cell>
          <cell r="AN5" t="str">
            <v>and the avg time</v>
          </cell>
          <cell r="AO5" t="str">
            <v># of patrons</v>
          </cell>
          <cell r="AP5" t="str">
            <v>and the avg time</v>
          </cell>
          <cell r="AQ5" t="str">
            <v># of patrons</v>
          </cell>
          <cell r="AR5" t="str">
            <v>and the avg time</v>
          </cell>
          <cell r="AS5" t="str">
            <v># of items</v>
          </cell>
          <cell r="AT5" t="str">
            <v>and  actual time</v>
          </cell>
          <cell r="AU5" t="str">
            <v># of patrons</v>
          </cell>
          <cell r="AV5" t="str">
            <v>and the avg time</v>
          </cell>
          <cell r="AY5" t="str">
            <v># of patrons</v>
          </cell>
          <cell r="AZ5" t="str">
            <v>and the avg time</v>
          </cell>
          <cell r="BA5" t="str">
            <v># of interactions</v>
          </cell>
          <cell r="BB5" t="str">
            <v>Actual time spent</v>
          </cell>
          <cell r="BC5" t="str">
            <v># of patrons</v>
          </cell>
          <cell r="BD5" t="str">
            <v>and the avg time</v>
          </cell>
          <cell r="BE5" t="str">
            <v># of patrons</v>
          </cell>
          <cell r="BF5" t="str">
            <v>and the avg time</v>
          </cell>
          <cell r="BG5" t="str">
            <v># of items</v>
          </cell>
          <cell r="BH5" t="str">
            <v>and  actual time</v>
          </cell>
          <cell r="BI5" t="str">
            <v>Avg time (in mins)</v>
          </cell>
          <cell r="BJ5" t="str">
            <v>Avg time (in mins)</v>
          </cell>
          <cell r="BK5" t="str">
            <v>Avg time (in mins)</v>
          </cell>
        </row>
        <row r="6">
          <cell r="AH6" t="str">
            <v>DAY</v>
          </cell>
          <cell r="AI6" t="str">
            <v>DATE</v>
          </cell>
        </row>
        <row r="7">
          <cell r="AH7" t="str">
            <v>Tuesday</v>
          </cell>
          <cell r="AK7">
            <v>20</v>
          </cell>
          <cell r="AL7">
            <v>29</v>
          </cell>
          <cell r="AM7">
            <v>10</v>
          </cell>
          <cell r="AN7">
            <v>34</v>
          </cell>
          <cell r="AO7">
            <v>5</v>
          </cell>
          <cell r="AP7">
            <v>21</v>
          </cell>
          <cell r="AQ7">
            <v>2</v>
          </cell>
          <cell r="AR7">
            <v>10</v>
          </cell>
          <cell r="AS7">
            <v>224</v>
          </cell>
          <cell r="AT7">
            <v>110</v>
          </cell>
          <cell r="AU7">
            <v>80</v>
          </cell>
          <cell r="AV7">
            <v>44</v>
          </cell>
          <cell r="AY7">
            <v>6</v>
          </cell>
          <cell r="AZ7">
            <v>13</v>
          </cell>
          <cell r="BA7">
            <v>2</v>
          </cell>
          <cell r="BB7">
            <v>24</v>
          </cell>
          <cell r="BC7">
            <v>3</v>
          </cell>
          <cell r="BD7">
            <v>14</v>
          </cell>
          <cell r="BE7">
            <v>45</v>
          </cell>
          <cell r="BF7">
            <v>22</v>
          </cell>
          <cell r="BG7">
            <v>3</v>
          </cell>
          <cell r="BH7">
            <v>6</v>
          </cell>
          <cell r="BI7">
            <v>8</v>
          </cell>
          <cell r="BJ7">
            <v>30</v>
          </cell>
          <cell r="BK7">
            <v>163</v>
          </cell>
        </row>
        <row r="8">
          <cell r="AH8" t="str">
            <v>Wednesday</v>
          </cell>
          <cell r="AK8">
            <v>20</v>
          </cell>
          <cell r="AL8">
            <v>30</v>
          </cell>
          <cell r="AM8">
            <v>13</v>
          </cell>
          <cell r="AN8">
            <v>57</v>
          </cell>
          <cell r="AO8">
            <v>7</v>
          </cell>
          <cell r="AP8">
            <v>45</v>
          </cell>
          <cell r="AQ8">
            <v>6</v>
          </cell>
          <cell r="AR8">
            <v>18</v>
          </cell>
          <cell r="AS8">
            <v>336</v>
          </cell>
          <cell r="AT8">
            <v>143</v>
          </cell>
          <cell r="AU8">
            <v>78</v>
          </cell>
          <cell r="AV8">
            <v>58</v>
          </cell>
          <cell r="AY8">
            <v>7</v>
          </cell>
          <cell r="AZ8">
            <v>23</v>
          </cell>
          <cell r="BA8">
            <v>0</v>
          </cell>
          <cell r="BB8">
            <v>29</v>
          </cell>
          <cell r="BC8">
            <v>5</v>
          </cell>
          <cell r="BD8">
            <v>16</v>
          </cell>
          <cell r="BE8">
            <v>80</v>
          </cell>
          <cell r="BF8">
            <v>16</v>
          </cell>
          <cell r="BG8">
            <v>7</v>
          </cell>
          <cell r="BH8">
            <v>5</v>
          </cell>
          <cell r="BI8">
            <v>5</v>
          </cell>
          <cell r="BJ8">
            <v>0</v>
          </cell>
          <cell r="BK8">
            <v>0</v>
          </cell>
        </row>
        <row r="9">
          <cell r="AH9" t="str">
            <v>Thursday</v>
          </cell>
          <cell r="AK9">
            <v>32</v>
          </cell>
          <cell r="AL9">
            <v>88</v>
          </cell>
          <cell r="AM9">
            <v>11</v>
          </cell>
          <cell r="AN9">
            <v>63</v>
          </cell>
          <cell r="AO9">
            <v>1</v>
          </cell>
          <cell r="AP9">
            <v>5</v>
          </cell>
          <cell r="AQ9">
            <v>6</v>
          </cell>
          <cell r="AR9">
            <v>23</v>
          </cell>
          <cell r="AS9">
            <v>151</v>
          </cell>
          <cell r="AT9">
            <v>82</v>
          </cell>
          <cell r="AU9">
            <v>75</v>
          </cell>
          <cell r="AV9">
            <v>36</v>
          </cell>
          <cell r="AY9">
            <v>6</v>
          </cell>
          <cell r="AZ9">
            <v>20</v>
          </cell>
          <cell r="BA9">
            <v>6</v>
          </cell>
          <cell r="BB9">
            <v>16</v>
          </cell>
          <cell r="BC9">
            <v>4</v>
          </cell>
          <cell r="BD9">
            <v>15</v>
          </cell>
          <cell r="BE9">
            <v>61</v>
          </cell>
          <cell r="BF9">
            <v>22</v>
          </cell>
          <cell r="BG9">
            <v>0</v>
          </cell>
          <cell r="BH9">
            <v>0</v>
          </cell>
          <cell r="BI9">
            <v>5</v>
          </cell>
          <cell r="BJ9">
            <v>5</v>
          </cell>
          <cell r="BK9">
            <v>10</v>
          </cell>
        </row>
        <row r="10">
          <cell r="AH10" t="str">
            <v>Friday</v>
          </cell>
          <cell r="AK10">
            <v>9</v>
          </cell>
          <cell r="AL10">
            <v>23</v>
          </cell>
          <cell r="AM10">
            <v>8</v>
          </cell>
          <cell r="AN10">
            <v>29</v>
          </cell>
          <cell r="AO10">
            <v>1</v>
          </cell>
          <cell r="AP10">
            <v>5</v>
          </cell>
          <cell r="AQ10">
            <v>2</v>
          </cell>
          <cell r="AR10">
            <v>10</v>
          </cell>
          <cell r="AS10">
            <v>202</v>
          </cell>
          <cell r="AT10">
            <v>99</v>
          </cell>
          <cell r="AU10">
            <v>19</v>
          </cell>
          <cell r="AV10">
            <v>56</v>
          </cell>
          <cell r="AY10">
            <v>2</v>
          </cell>
          <cell r="AZ10">
            <v>7</v>
          </cell>
          <cell r="BA10">
            <v>1</v>
          </cell>
          <cell r="BB10">
            <v>0</v>
          </cell>
          <cell r="BC10">
            <v>2</v>
          </cell>
          <cell r="BD10">
            <v>16</v>
          </cell>
          <cell r="BE10">
            <v>33</v>
          </cell>
          <cell r="BF10">
            <v>12</v>
          </cell>
          <cell r="BG10">
            <v>0</v>
          </cell>
          <cell r="BH10">
            <v>0</v>
          </cell>
          <cell r="BI10">
            <v>5</v>
          </cell>
          <cell r="BJ10">
            <v>5</v>
          </cell>
          <cell r="BK10">
            <v>5</v>
          </cell>
        </row>
        <row r="11">
          <cell r="AH11" t="str">
            <v>Saturday</v>
          </cell>
          <cell r="AK11">
            <v>20</v>
          </cell>
          <cell r="AL11">
            <v>34</v>
          </cell>
          <cell r="AM11">
            <v>13</v>
          </cell>
          <cell r="AN11">
            <v>56</v>
          </cell>
          <cell r="AO11">
            <v>1</v>
          </cell>
          <cell r="AP11">
            <v>6</v>
          </cell>
          <cell r="AQ11">
            <v>7</v>
          </cell>
          <cell r="AR11">
            <v>20</v>
          </cell>
          <cell r="AS11">
            <v>152</v>
          </cell>
          <cell r="AT11">
            <v>96</v>
          </cell>
          <cell r="AU11">
            <v>64</v>
          </cell>
          <cell r="AV11">
            <v>63</v>
          </cell>
          <cell r="AY11">
            <v>1</v>
          </cell>
          <cell r="AZ11">
            <v>5</v>
          </cell>
          <cell r="BA11">
            <v>0</v>
          </cell>
          <cell r="BB11">
            <v>48</v>
          </cell>
          <cell r="BC11">
            <v>0</v>
          </cell>
          <cell r="BD11">
            <v>0</v>
          </cell>
          <cell r="BE11">
            <v>32</v>
          </cell>
          <cell r="BF11">
            <v>10</v>
          </cell>
          <cell r="BG11">
            <v>0</v>
          </cell>
          <cell r="BH11">
            <v>0</v>
          </cell>
          <cell r="BI11">
            <v>15</v>
          </cell>
          <cell r="BJ11">
            <v>10</v>
          </cell>
          <cell r="BK11">
            <v>35</v>
          </cell>
        </row>
        <row r="15">
          <cell r="AI15" t="str">
            <v>SUM</v>
          </cell>
          <cell r="AK15">
            <v>101</v>
          </cell>
          <cell r="AL15">
            <v>204</v>
          </cell>
          <cell r="AM15">
            <v>55</v>
          </cell>
          <cell r="AN15">
            <v>239</v>
          </cell>
          <cell r="AO15">
            <v>15</v>
          </cell>
          <cell r="AP15">
            <v>82</v>
          </cell>
          <cell r="AQ15">
            <v>23</v>
          </cell>
          <cell r="AR15">
            <v>81</v>
          </cell>
          <cell r="AS15">
            <v>1065</v>
          </cell>
          <cell r="AT15">
            <v>530</v>
          </cell>
          <cell r="AU15">
            <v>316</v>
          </cell>
          <cell r="AV15">
            <v>257</v>
          </cell>
          <cell r="AY15">
            <v>22</v>
          </cell>
          <cell r="AZ15">
            <v>68</v>
          </cell>
          <cell r="BA15">
            <v>9</v>
          </cell>
          <cell r="BB15">
            <v>117</v>
          </cell>
          <cell r="BC15">
            <v>14</v>
          </cell>
          <cell r="BD15">
            <v>61</v>
          </cell>
          <cell r="BE15">
            <v>251</v>
          </cell>
          <cell r="BF15">
            <v>82</v>
          </cell>
          <cell r="BG15">
            <v>10</v>
          </cell>
          <cell r="BH15">
            <v>11</v>
          </cell>
          <cell r="BI15">
            <v>38</v>
          </cell>
          <cell r="BJ15">
            <v>50</v>
          </cell>
          <cell r="BK15">
            <v>213</v>
          </cell>
        </row>
        <row r="16">
          <cell r="AI16" t="str">
            <v>Avg</v>
          </cell>
          <cell r="AL16">
            <v>2.0198019801980198</v>
          </cell>
          <cell r="AN16">
            <v>4.3454545454545457</v>
          </cell>
          <cell r="AP16">
            <v>5.4666666666666668</v>
          </cell>
          <cell r="AR16">
            <v>3.5217391304347827</v>
          </cell>
          <cell r="AT16">
            <v>0.49765258215962443</v>
          </cell>
          <cell r="AV16">
            <v>0.81329113924050633</v>
          </cell>
          <cell r="AZ16">
            <v>3.0909090909090908</v>
          </cell>
          <cell r="BB16">
            <v>13</v>
          </cell>
          <cell r="BD16">
            <v>4.3571428571428568</v>
          </cell>
          <cell r="BF16">
            <v>0.32669322709163345</v>
          </cell>
          <cell r="BH16">
            <v>1.1000000000000001</v>
          </cell>
          <cell r="BI16">
            <v>4.2222222222222223</v>
          </cell>
          <cell r="BJ16">
            <v>5.5555555555555554</v>
          </cell>
        </row>
        <row r="18">
          <cell r="AI18" t="str">
            <v>% mins of all on-desk tasks per week</v>
          </cell>
          <cell r="AL18">
            <v>9.4444444444444442E-2</v>
          </cell>
          <cell r="AN18">
            <v>0.11064814814814815</v>
          </cell>
          <cell r="AP18">
            <v>2.5308641975308644E-3</v>
          </cell>
          <cell r="AR18">
            <v>3.7499999999999999E-2</v>
          </cell>
          <cell r="AT18">
            <v>0.24537037037037038</v>
          </cell>
          <cell r="AV18">
            <v>0.11898148148148148</v>
          </cell>
          <cell r="AZ18">
            <v>3.1481481481481478E-2</v>
          </cell>
          <cell r="BA18">
            <v>4.1666666666666666E-3</v>
          </cell>
          <cell r="BB18">
            <v>5.4166666666666669E-2</v>
          </cell>
          <cell r="BD18">
            <v>2.824074074074074E-2</v>
          </cell>
          <cell r="BF18">
            <v>3.7962962962962962E-2</v>
          </cell>
          <cell r="BH18">
            <v>5.092592592592593E-3</v>
          </cell>
          <cell r="BI18">
            <v>1.7592592592592594E-2</v>
          </cell>
          <cell r="BJ18">
            <v>2.3148148148148147E-2</v>
          </cell>
          <cell r="BK18">
            <v>9.8611111111111108E-2</v>
          </cell>
        </row>
      </sheetData>
      <sheetData sheetId="6">
        <row r="15">
          <cell r="AQ15" t="str">
            <v>Hours per week Staff Max</v>
          </cell>
          <cell r="AR15" t="str">
            <v>Mins per week staff max</v>
          </cell>
          <cell r="AS15" t="str">
            <v>Hours/year Staff Max</v>
          </cell>
        </row>
        <row r="16">
          <cell r="AQ16">
            <v>40</v>
          </cell>
          <cell r="AR16">
            <v>2400</v>
          </cell>
          <cell r="AS16">
            <v>2080</v>
          </cell>
        </row>
        <row r="17">
          <cell r="AO17" t="str">
            <v>MCC- Off Desk Log</v>
          </cell>
          <cell r="AQ17" t="str">
            <v>Bookdrop</v>
          </cell>
          <cell r="AS17">
            <v>2080</v>
          </cell>
          <cell r="AU17" t="str">
            <v xml:space="preserve">Checkin </v>
          </cell>
          <cell r="AW17" t="str">
            <v>Shelving</v>
          </cell>
          <cell r="AY17" t="str">
            <v>Circ Issues: missing and damaged items, etc.</v>
          </cell>
          <cell r="BA17" t="str">
            <v>Collection Management (describe activity)</v>
          </cell>
          <cell r="BB17" t="str">
            <v>Picklist, ILL, LinkPLUS</v>
          </cell>
          <cell r="BD17" t="str">
            <v>Magazines (describe activity)</v>
          </cell>
          <cell r="BG17" t="str">
            <v>Meeting Room Bookings: new requests, review, confirm, etc.</v>
          </cell>
          <cell r="BH17" t="str">
            <v>Outreach: School, Rotary, etc. (keep detailed calendar and attach to off desk log)</v>
          </cell>
          <cell r="BI17" t="str">
            <v>Community Information: posting new, restocking bookmarks, program brochures, notices</v>
          </cell>
          <cell r="BJ17" t="str">
            <v>By appointment with patron; 1 on 1; small group training</v>
          </cell>
          <cell r="BL17" t="str">
            <v>Programs (set up, delivery and tear down) Attach evanced calendar)</v>
          </cell>
          <cell r="BN17" t="str">
            <v>Programs (planning)</v>
          </cell>
          <cell r="BO17" t="str">
            <v xml:space="preserve">Special assignments or projects </v>
          </cell>
          <cell r="BP17" t="str">
            <v>Check email/spl@</v>
          </cell>
          <cell r="BQ17" t="str">
            <v>Cash Count</v>
          </cell>
          <cell r="BR17" t="str">
            <v>Staff Meetings</v>
          </cell>
          <cell r="BS17" t="str">
            <v>Closing Procedures</v>
          </cell>
          <cell r="BT17" t="str">
            <v>Other (describe)</v>
          </cell>
        </row>
        <row r="18">
          <cell r="AO18" t="str">
            <v>DAY</v>
          </cell>
          <cell r="AP18" t="str">
            <v>DATE</v>
          </cell>
          <cell r="AQ18" t="str">
            <v>#</v>
          </cell>
          <cell r="AR18" t="str">
            <v>actual time</v>
          </cell>
          <cell r="AS18" t="str">
            <v>#</v>
          </cell>
          <cell r="AT18" t="str">
            <v>actual time</v>
          </cell>
          <cell r="AU18" t="str">
            <v>#</v>
          </cell>
          <cell r="AV18" t="str">
            <v>actual time</v>
          </cell>
          <cell r="AW18" t="str">
            <v>#</v>
          </cell>
          <cell r="AX18" t="str">
            <v>actual time</v>
          </cell>
          <cell r="AY18" t="str">
            <v>#</v>
          </cell>
          <cell r="AZ18" t="str">
            <v>actual time</v>
          </cell>
          <cell r="BA18" t="str">
            <v>avg time</v>
          </cell>
          <cell r="BB18" t="str">
            <v>#</v>
          </cell>
          <cell r="BC18" t="str">
            <v>actual time</v>
          </cell>
          <cell r="BD18" t="str">
            <v>avg time</v>
          </cell>
          <cell r="BG18" t="str">
            <v>avg time</v>
          </cell>
          <cell r="BH18" t="str">
            <v>avg time</v>
          </cell>
          <cell r="BI18" t="str">
            <v>avg time</v>
          </cell>
          <cell r="BJ18" t="str">
            <v>#</v>
          </cell>
          <cell r="BK18" t="str">
            <v>avg time</v>
          </cell>
          <cell r="BL18" t="str">
            <v>#</v>
          </cell>
          <cell r="BM18" t="str">
            <v>avg time</v>
          </cell>
          <cell r="BN18" t="str">
            <v>actual time</v>
          </cell>
          <cell r="BO18" t="str">
            <v>actual time</v>
          </cell>
          <cell r="BP18" t="str">
            <v>avg time</v>
          </cell>
          <cell r="BQ18" t="str">
            <v>avg time</v>
          </cell>
          <cell r="BR18" t="str">
            <v>actual time</v>
          </cell>
          <cell r="BS18" t="str">
            <v>avg time</v>
          </cell>
          <cell r="BT18" t="str">
            <v>avg time</v>
          </cell>
        </row>
        <row r="19">
          <cell r="AO19" t="str">
            <v>Tuesday</v>
          </cell>
          <cell r="AP19">
            <v>41709</v>
          </cell>
          <cell r="AQ19">
            <v>184</v>
          </cell>
          <cell r="AR19">
            <v>95</v>
          </cell>
          <cell r="AS19">
            <v>400</v>
          </cell>
          <cell r="AT19">
            <v>88</v>
          </cell>
          <cell r="AU19">
            <v>290</v>
          </cell>
          <cell r="AV19">
            <v>164</v>
          </cell>
          <cell r="AW19">
            <v>80</v>
          </cell>
          <cell r="AX19">
            <v>15</v>
          </cell>
          <cell r="AY19">
            <v>2</v>
          </cell>
          <cell r="AZ19">
            <v>20</v>
          </cell>
          <cell r="BA19">
            <v>40</v>
          </cell>
          <cell r="BB19">
            <v>29</v>
          </cell>
          <cell r="BC19">
            <v>105</v>
          </cell>
          <cell r="BD19">
            <v>0</v>
          </cell>
          <cell r="BG19">
            <v>5</v>
          </cell>
          <cell r="BH19">
            <v>0</v>
          </cell>
          <cell r="BI19">
            <v>0</v>
          </cell>
          <cell r="BJ19">
            <v>0</v>
          </cell>
          <cell r="BK19">
            <v>0</v>
          </cell>
          <cell r="BL19">
            <v>48</v>
          </cell>
          <cell r="BM19">
            <v>121</v>
          </cell>
          <cell r="BN19">
            <v>75</v>
          </cell>
          <cell r="BO19">
            <v>20</v>
          </cell>
          <cell r="BP19">
            <v>114</v>
          </cell>
          <cell r="BQ19">
            <v>25</v>
          </cell>
          <cell r="BR19">
            <v>0</v>
          </cell>
          <cell r="BS19">
            <v>23</v>
          </cell>
          <cell r="BT19">
            <v>271</v>
          </cell>
        </row>
        <row r="20">
          <cell r="AO20" t="str">
            <v>Wednesday</v>
          </cell>
          <cell r="AP20">
            <v>41710</v>
          </cell>
          <cell r="AQ20">
            <v>80</v>
          </cell>
          <cell r="AR20">
            <v>31</v>
          </cell>
          <cell r="AS20">
            <v>351</v>
          </cell>
          <cell r="AT20">
            <v>128</v>
          </cell>
          <cell r="AU20">
            <v>239</v>
          </cell>
          <cell r="AV20">
            <v>103</v>
          </cell>
          <cell r="AW20">
            <v>20</v>
          </cell>
          <cell r="AX20">
            <v>5</v>
          </cell>
          <cell r="AY20">
            <v>1</v>
          </cell>
          <cell r="AZ20">
            <v>5</v>
          </cell>
          <cell r="BA20">
            <v>39</v>
          </cell>
          <cell r="BB20">
            <v>15</v>
          </cell>
          <cell r="BC20">
            <v>20</v>
          </cell>
          <cell r="BD20">
            <v>300</v>
          </cell>
          <cell r="BG20">
            <v>0</v>
          </cell>
          <cell r="BH20">
            <v>0</v>
          </cell>
          <cell r="BI20">
            <v>5</v>
          </cell>
          <cell r="BJ20">
            <v>0</v>
          </cell>
          <cell r="BK20">
            <v>0</v>
          </cell>
          <cell r="BL20">
            <v>0</v>
          </cell>
          <cell r="BM20">
            <v>0</v>
          </cell>
          <cell r="BN20">
            <v>60</v>
          </cell>
          <cell r="BO20">
            <v>70</v>
          </cell>
          <cell r="BP20">
            <v>135</v>
          </cell>
          <cell r="BQ20">
            <v>25</v>
          </cell>
          <cell r="BR20">
            <v>0</v>
          </cell>
          <cell r="BS20">
            <v>29</v>
          </cell>
          <cell r="BT20">
            <v>373</v>
          </cell>
        </row>
        <row r="21">
          <cell r="AO21" t="str">
            <v>Thursday</v>
          </cell>
          <cell r="AP21">
            <v>41711</v>
          </cell>
          <cell r="AQ21">
            <v>79</v>
          </cell>
          <cell r="AR21">
            <v>29</v>
          </cell>
          <cell r="AS21">
            <v>26</v>
          </cell>
          <cell r="AT21">
            <v>27</v>
          </cell>
          <cell r="AU21">
            <v>150</v>
          </cell>
          <cell r="AV21">
            <v>70</v>
          </cell>
          <cell r="AW21">
            <v>52</v>
          </cell>
          <cell r="AX21">
            <v>12</v>
          </cell>
          <cell r="AY21">
            <v>7</v>
          </cell>
          <cell r="AZ21">
            <v>35</v>
          </cell>
          <cell r="BA21">
            <v>26</v>
          </cell>
          <cell r="BB21">
            <v>20</v>
          </cell>
          <cell r="BC21">
            <v>35</v>
          </cell>
          <cell r="BD21">
            <v>0</v>
          </cell>
          <cell r="BG21">
            <v>15</v>
          </cell>
          <cell r="BH21">
            <v>0</v>
          </cell>
          <cell r="BI21">
            <v>55</v>
          </cell>
          <cell r="BJ21">
            <v>0</v>
          </cell>
          <cell r="BK21">
            <v>0</v>
          </cell>
          <cell r="BL21">
            <v>0</v>
          </cell>
          <cell r="BM21">
            <v>0</v>
          </cell>
          <cell r="BN21">
            <v>90</v>
          </cell>
          <cell r="BO21">
            <v>45</v>
          </cell>
          <cell r="BP21">
            <v>119</v>
          </cell>
          <cell r="BQ21">
            <v>55</v>
          </cell>
          <cell r="BR21">
            <v>15</v>
          </cell>
          <cell r="BS21">
            <v>50</v>
          </cell>
          <cell r="BT21">
            <v>293</v>
          </cell>
        </row>
        <row r="22">
          <cell r="AO22" t="str">
            <v>Friday</v>
          </cell>
          <cell r="AP22">
            <v>41712</v>
          </cell>
          <cell r="AQ22">
            <v>267</v>
          </cell>
          <cell r="AR22">
            <v>105</v>
          </cell>
          <cell r="AS22">
            <v>379</v>
          </cell>
          <cell r="AT22">
            <v>120</v>
          </cell>
          <cell r="AU22">
            <v>130</v>
          </cell>
          <cell r="AV22">
            <v>80</v>
          </cell>
          <cell r="AW22">
            <v>198</v>
          </cell>
          <cell r="AX22">
            <v>33</v>
          </cell>
          <cell r="AY22">
            <v>0</v>
          </cell>
          <cell r="AZ22">
            <v>0</v>
          </cell>
          <cell r="BA22">
            <v>30</v>
          </cell>
          <cell r="BB22">
            <v>19</v>
          </cell>
          <cell r="BC22">
            <v>40</v>
          </cell>
          <cell r="BD22">
            <v>5</v>
          </cell>
          <cell r="BG22">
            <v>125</v>
          </cell>
          <cell r="BH22">
            <v>0</v>
          </cell>
          <cell r="BI22">
            <v>0</v>
          </cell>
          <cell r="BJ22">
            <v>0</v>
          </cell>
          <cell r="BK22">
            <v>0</v>
          </cell>
          <cell r="BL22">
            <v>0</v>
          </cell>
          <cell r="BM22">
            <v>0</v>
          </cell>
          <cell r="BN22">
            <v>0</v>
          </cell>
          <cell r="BO22">
            <v>0</v>
          </cell>
          <cell r="BP22">
            <v>67</v>
          </cell>
          <cell r="BQ22">
            <v>60</v>
          </cell>
          <cell r="BR22">
            <v>180</v>
          </cell>
          <cell r="BS22">
            <v>55</v>
          </cell>
          <cell r="BT22">
            <v>272</v>
          </cell>
        </row>
        <row r="23">
          <cell r="AO23" t="str">
            <v>Saturday</v>
          </cell>
          <cell r="AP23">
            <v>41713</v>
          </cell>
          <cell r="AQ23">
            <v>188</v>
          </cell>
          <cell r="AR23">
            <v>80</v>
          </cell>
          <cell r="AS23">
            <v>283</v>
          </cell>
          <cell r="AT23">
            <v>86</v>
          </cell>
          <cell r="AU23">
            <v>292</v>
          </cell>
          <cell r="AV23">
            <v>139</v>
          </cell>
          <cell r="AW23">
            <v>42</v>
          </cell>
          <cell r="AX23">
            <v>22</v>
          </cell>
          <cell r="AY23">
            <v>6</v>
          </cell>
          <cell r="AZ23">
            <v>28</v>
          </cell>
          <cell r="BA23">
            <v>0</v>
          </cell>
          <cell r="BB23">
            <v>25</v>
          </cell>
          <cell r="BC23">
            <v>30</v>
          </cell>
          <cell r="BD23">
            <v>30</v>
          </cell>
          <cell r="BG23">
            <v>0</v>
          </cell>
          <cell r="BH23">
            <v>0</v>
          </cell>
          <cell r="BI23">
            <v>15</v>
          </cell>
          <cell r="BJ23">
            <v>0</v>
          </cell>
          <cell r="BK23">
            <v>0</v>
          </cell>
          <cell r="BL23">
            <v>15</v>
          </cell>
          <cell r="BM23">
            <v>30</v>
          </cell>
          <cell r="BN23">
            <v>0</v>
          </cell>
          <cell r="BO23">
            <v>80</v>
          </cell>
          <cell r="BP23">
            <v>120</v>
          </cell>
          <cell r="BQ23">
            <v>20</v>
          </cell>
          <cell r="BR23">
            <v>155</v>
          </cell>
          <cell r="BS23">
            <v>25</v>
          </cell>
          <cell r="BT23">
            <v>145</v>
          </cell>
        </row>
        <row r="29">
          <cell r="AP29" t="str">
            <v>SUM</v>
          </cell>
          <cell r="AQ29">
            <v>798</v>
          </cell>
          <cell r="AR29">
            <v>340</v>
          </cell>
          <cell r="AS29">
            <v>1439</v>
          </cell>
          <cell r="AT29">
            <v>449</v>
          </cell>
          <cell r="AU29">
            <v>1101</v>
          </cell>
          <cell r="AV29">
            <v>556</v>
          </cell>
          <cell r="AW29">
            <v>392</v>
          </cell>
          <cell r="AX29">
            <v>87</v>
          </cell>
          <cell r="AY29">
            <v>16</v>
          </cell>
          <cell r="AZ29">
            <v>88</v>
          </cell>
          <cell r="BA29">
            <v>135</v>
          </cell>
          <cell r="BB29">
            <v>108</v>
          </cell>
          <cell r="BC29">
            <v>230</v>
          </cell>
          <cell r="BD29">
            <v>335</v>
          </cell>
          <cell r="BG29">
            <v>145</v>
          </cell>
          <cell r="BH29">
            <v>0</v>
          </cell>
          <cell r="BI29">
            <v>75</v>
          </cell>
          <cell r="BJ29">
            <v>0</v>
          </cell>
          <cell r="BK29">
            <v>0</v>
          </cell>
          <cell r="BL29">
            <v>63</v>
          </cell>
          <cell r="BM29">
            <v>151</v>
          </cell>
          <cell r="BN29">
            <v>225</v>
          </cell>
          <cell r="BO29">
            <v>215</v>
          </cell>
          <cell r="BP29">
            <v>555</v>
          </cell>
          <cell r="BQ29">
            <v>185</v>
          </cell>
          <cell r="BR29">
            <v>350</v>
          </cell>
          <cell r="BS29">
            <v>182</v>
          </cell>
          <cell r="BT29">
            <v>1354</v>
          </cell>
        </row>
        <row r="30">
          <cell r="AP30" t="str">
            <v>AVG</v>
          </cell>
          <cell r="AR30">
            <v>0.42606516290726815</v>
          </cell>
          <cell r="AT30">
            <v>0.31202223766504517</v>
          </cell>
          <cell r="AV30">
            <v>0.50499545867393281</v>
          </cell>
          <cell r="AZ30">
            <v>5.5</v>
          </cell>
          <cell r="BC30">
            <v>2.1296296296296298</v>
          </cell>
          <cell r="BM30">
            <v>2.3968253968253967</v>
          </cell>
        </row>
        <row r="31">
          <cell r="AP31" t="str">
            <v>% Hrs per week off desk tasks</v>
          </cell>
          <cell r="AR31" t="str">
            <v>shelver</v>
          </cell>
          <cell r="AT31" t="str">
            <v>shelver</v>
          </cell>
          <cell r="AV31" t="str">
            <v>shelver</v>
          </cell>
          <cell r="AX31" t="str">
            <v>shelver</v>
          </cell>
          <cell r="AZ31">
            <v>3.6666666666666667E-2</v>
          </cell>
          <cell r="BA31">
            <v>5.6250000000000001E-2</v>
          </cell>
          <cell r="BC31">
            <v>9.583333333333334E-2</v>
          </cell>
          <cell r="BD31">
            <v>0.13958333333333334</v>
          </cell>
          <cell r="BG31">
            <v>6.0416666666666667E-2</v>
          </cell>
          <cell r="BI31">
            <v>3.125E-2</v>
          </cell>
          <cell r="BM31">
            <v>6.2916666666666662E-2</v>
          </cell>
          <cell r="BN31">
            <v>9.375E-2</v>
          </cell>
          <cell r="BO31">
            <v>8.9583333333333334E-2</v>
          </cell>
          <cell r="BP31">
            <v>0.23125000000000001</v>
          </cell>
          <cell r="BQ31">
            <v>7.7083333333333337E-2</v>
          </cell>
          <cell r="BR31">
            <v>0.14583333333333334</v>
          </cell>
          <cell r="BS31">
            <v>7.5833333333333336E-2</v>
          </cell>
          <cell r="BT31">
            <v>0.56416666666666671</v>
          </cell>
        </row>
      </sheetData>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Log-Open Count"/>
      <sheetName val="Summary Log-Observation"/>
      <sheetName val="Customer Activity Summary Log"/>
      <sheetName val="Patron Movement per 30 mins"/>
      <sheetName val="Staff On Desk Summary Log"/>
      <sheetName val="Staff Off Desk Summary Log"/>
      <sheetName val="Shelver Summary Log"/>
      <sheetName val="Volunteer Summary Log"/>
      <sheetName val="Weekly Schedule"/>
      <sheetName val="Tuesday"/>
      <sheetName val="Wednesday"/>
      <sheetName val="Thursday"/>
      <sheetName val="Friday"/>
      <sheetName val="Saturday"/>
      <sheetName val="Observation Notes"/>
    </sheetNames>
    <sheetDataSet>
      <sheetData sheetId="0" refreshError="1"/>
      <sheetData sheetId="1" refreshError="1"/>
      <sheetData sheetId="2" refreshError="1"/>
      <sheetData sheetId="3" refreshError="1"/>
      <sheetData sheetId="4">
        <row r="1">
          <cell r="AM1" t="str">
            <v>Hours open per week</v>
          </cell>
          <cell r="AN1" t="str">
            <v>Hrs open per yr</v>
          </cell>
          <cell r="AO1" t="str">
            <v>Mins open per week</v>
          </cell>
        </row>
        <row r="2">
          <cell r="AM2">
            <v>36</v>
          </cell>
          <cell r="AN2">
            <v>1800</v>
          </cell>
          <cell r="AO2">
            <v>2160</v>
          </cell>
        </row>
        <row r="4">
          <cell r="AJ4" t="str">
            <v>MCK - On Desk Log</v>
          </cell>
          <cell r="AM4" t="str">
            <v>informational / directional</v>
          </cell>
          <cell r="AN4" t="str">
            <v>informational / directional</v>
          </cell>
          <cell r="AO4" t="str">
            <v>reference</v>
          </cell>
          <cell r="AP4" t="str">
            <v>reference</v>
          </cell>
          <cell r="AQ4" t="str">
            <v>technology</v>
          </cell>
          <cell r="AR4" t="str">
            <v>technology</v>
          </cell>
          <cell r="AS4" t="str">
            <v>library card</v>
          </cell>
          <cell r="AT4" t="str">
            <v>library card</v>
          </cell>
          <cell r="AU4" t="str">
            <v>checkin</v>
          </cell>
          <cell r="AV4" t="str">
            <v>checkin</v>
          </cell>
          <cell r="AW4" t="str">
            <v>checkout/ renew at desk</v>
          </cell>
          <cell r="AX4" t="str">
            <v>checkout/ renew at desk</v>
          </cell>
          <cell r="BA4" t="str">
            <v>fine/fee</v>
          </cell>
          <cell r="BB4" t="str">
            <v>fine/fee</v>
          </cell>
          <cell r="BC4" t="str">
            <v>print management</v>
          </cell>
          <cell r="BD4" t="str">
            <v>check email/spl@</v>
          </cell>
          <cell r="BE4" t="str">
            <v>lend laptop</v>
          </cell>
          <cell r="BF4" t="str">
            <v>lend laptop</v>
          </cell>
          <cell r="BG4" t="str">
            <v>self check</v>
          </cell>
          <cell r="BH4" t="str">
            <v>self check</v>
          </cell>
          <cell r="BI4" t="str">
            <v>weeding</v>
          </cell>
          <cell r="BJ4" t="str">
            <v>weeding</v>
          </cell>
          <cell r="BK4" t="str">
            <v>opening procedures and desk set up</v>
          </cell>
          <cell r="BL4" t="str">
            <v>closing procedures</v>
          </cell>
          <cell r="BM4" t="str">
            <v>other</v>
          </cell>
        </row>
        <row r="5">
          <cell r="AM5" t="str">
            <v>#</v>
          </cell>
          <cell r="AN5" t="str">
            <v>avg time</v>
          </cell>
          <cell r="AO5" t="str">
            <v>#</v>
          </cell>
          <cell r="AP5" t="str">
            <v>avg time</v>
          </cell>
          <cell r="AQ5" t="str">
            <v>#</v>
          </cell>
          <cell r="AR5" t="str">
            <v>avg time</v>
          </cell>
          <cell r="AS5" t="str">
            <v>#</v>
          </cell>
          <cell r="AT5" t="str">
            <v>avg time</v>
          </cell>
          <cell r="AU5" t="str">
            <v>#</v>
          </cell>
          <cell r="AV5" t="str">
            <v>avg time</v>
          </cell>
          <cell r="AW5" t="str">
            <v>#</v>
          </cell>
          <cell r="AX5" t="str">
            <v>avg time</v>
          </cell>
          <cell r="BA5" t="str">
            <v>#</v>
          </cell>
          <cell r="BB5" t="str">
            <v>avg time</v>
          </cell>
          <cell r="BC5" t="str">
            <v>#</v>
          </cell>
          <cell r="BD5" t="str">
            <v>actual time</v>
          </cell>
          <cell r="BE5" t="str">
            <v>#</v>
          </cell>
          <cell r="BF5" t="str">
            <v>avg time</v>
          </cell>
          <cell r="BG5" t="str">
            <v>#</v>
          </cell>
          <cell r="BH5" t="str">
            <v>avg time</v>
          </cell>
          <cell r="BI5" t="str">
            <v>#</v>
          </cell>
          <cell r="BJ5" t="str">
            <v>actual time</v>
          </cell>
          <cell r="BK5" t="str">
            <v>avg time</v>
          </cell>
          <cell r="BL5" t="str">
            <v>avg time</v>
          </cell>
          <cell r="BM5" t="str">
            <v>avg time</v>
          </cell>
        </row>
        <row r="6">
          <cell r="AJ6" t="str">
            <v>DAY</v>
          </cell>
          <cell r="AK6" t="str">
            <v>DATE</v>
          </cell>
        </row>
        <row r="7">
          <cell r="AJ7" t="str">
            <v>Tuesday</v>
          </cell>
          <cell r="AM7">
            <v>31</v>
          </cell>
          <cell r="AN7">
            <v>32</v>
          </cell>
          <cell r="AO7">
            <v>10</v>
          </cell>
          <cell r="AP7">
            <v>11</v>
          </cell>
          <cell r="AQ7">
            <v>47</v>
          </cell>
          <cell r="AR7">
            <v>42</v>
          </cell>
          <cell r="AS7">
            <v>8</v>
          </cell>
          <cell r="AT7">
            <v>27</v>
          </cell>
          <cell r="AU7">
            <v>317</v>
          </cell>
          <cell r="AV7">
            <v>63</v>
          </cell>
          <cell r="AW7">
            <v>76</v>
          </cell>
          <cell r="AX7">
            <v>92</v>
          </cell>
          <cell r="BA7">
            <v>10</v>
          </cell>
          <cell r="BB7">
            <v>15</v>
          </cell>
          <cell r="BC7">
            <v>0</v>
          </cell>
          <cell r="BD7">
            <v>30</v>
          </cell>
          <cell r="BE7">
            <v>0</v>
          </cell>
          <cell r="BF7">
            <v>0</v>
          </cell>
          <cell r="BG7">
            <v>15</v>
          </cell>
          <cell r="BH7">
            <v>3</v>
          </cell>
          <cell r="BI7">
            <v>2</v>
          </cell>
          <cell r="BJ7">
            <v>5.5</v>
          </cell>
          <cell r="BK7">
            <v>0</v>
          </cell>
          <cell r="BL7">
            <v>20</v>
          </cell>
          <cell r="BM7">
            <v>58</v>
          </cell>
        </row>
        <row r="8">
          <cell r="AJ8" t="str">
            <v>Wednesday</v>
          </cell>
          <cell r="AM8">
            <v>59</v>
          </cell>
          <cell r="AN8">
            <v>27.1</v>
          </cell>
          <cell r="AO8">
            <v>14</v>
          </cell>
          <cell r="AP8">
            <v>57</v>
          </cell>
          <cell r="AQ8">
            <v>12</v>
          </cell>
          <cell r="AR8">
            <v>24</v>
          </cell>
          <cell r="AS8">
            <v>8</v>
          </cell>
          <cell r="AT8">
            <v>14</v>
          </cell>
          <cell r="AU8">
            <v>319</v>
          </cell>
          <cell r="AV8">
            <v>193</v>
          </cell>
          <cell r="AW8">
            <v>73</v>
          </cell>
          <cell r="AX8">
            <v>68.3</v>
          </cell>
          <cell r="BA8">
            <v>20</v>
          </cell>
          <cell r="BB8">
            <v>16.3</v>
          </cell>
          <cell r="BC8">
            <v>0</v>
          </cell>
          <cell r="BD8">
            <v>25</v>
          </cell>
          <cell r="BE8">
            <v>0</v>
          </cell>
          <cell r="BF8">
            <v>0</v>
          </cell>
          <cell r="BG8">
            <v>8</v>
          </cell>
          <cell r="BH8">
            <v>9</v>
          </cell>
          <cell r="BI8">
            <v>0</v>
          </cell>
          <cell r="BJ8">
            <v>0</v>
          </cell>
          <cell r="BK8">
            <v>15</v>
          </cell>
          <cell r="BL8">
            <v>10</v>
          </cell>
          <cell r="BM8">
            <v>7</v>
          </cell>
        </row>
        <row r="9">
          <cell r="AJ9" t="str">
            <v>Thursday</v>
          </cell>
          <cell r="AM9">
            <v>26</v>
          </cell>
          <cell r="AN9">
            <v>71.5</v>
          </cell>
          <cell r="AO9">
            <v>23</v>
          </cell>
          <cell r="AP9">
            <v>103</v>
          </cell>
          <cell r="AQ9">
            <v>13</v>
          </cell>
          <cell r="AR9">
            <v>46</v>
          </cell>
          <cell r="AS9">
            <v>8</v>
          </cell>
          <cell r="AT9">
            <v>25</v>
          </cell>
          <cell r="AU9">
            <v>114</v>
          </cell>
          <cell r="AV9">
            <v>12</v>
          </cell>
          <cell r="AW9">
            <v>97</v>
          </cell>
          <cell r="AX9">
            <v>107.5</v>
          </cell>
          <cell r="BA9">
            <v>4</v>
          </cell>
          <cell r="BB9">
            <v>17</v>
          </cell>
          <cell r="BC9">
            <v>1</v>
          </cell>
          <cell r="BD9">
            <v>35</v>
          </cell>
          <cell r="BE9">
            <v>0</v>
          </cell>
          <cell r="BF9">
            <v>0</v>
          </cell>
          <cell r="BG9">
            <v>7</v>
          </cell>
          <cell r="BH9">
            <v>5.5</v>
          </cell>
          <cell r="BI9">
            <v>0</v>
          </cell>
          <cell r="BJ9">
            <v>0</v>
          </cell>
          <cell r="BK9">
            <v>60</v>
          </cell>
          <cell r="BL9">
            <v>0</v>
          </cell>
          <cell r="BM9">
            <v>161</v>
          </cell>
        </row>
        <row r="10">
          <cell r="AJ10" t="str">
            <v>Friday</v>
          </cell>
          <cell r="AM10">
            <v>16</v>
          </cell>
          <cell r="AN10">
            <v>19</v>
          </cell>
          <cell r="AO10">
            <v>5</v>
          </cell>
          <cell r="AP10">
            <v>32</v>
          </cell>
          <cell r="AQ10">
            <v>2</v>
          </cell>
          <cell r="AR10">
            <v>14</v>
          </cell>
          <cell r="AS10">
            <v>7</v>
          </cell>
          <cell r="AT10">
            <v>27</v>
          </cell>
          <cell r="AU10">
            <v>166</v>
          </cell>
          <cell r="AV10">
            <v>63</v>
          </cell>
          <cell r="AW10">
            <v>47</v>
          </cell>
          <cell r="AX10">
            <v>59.5</v>
          </cell>
          <cell r="BA10">
            <v>8</v>
          </cell>
          <cell r="BB10">
            <v>22</v>
          </cell>
          <cell r="BC10">
            <v>0</v>
          </cell>
          <cell r="BD10">
            <v>40</v>
          </cell>
          <cell r="BE10">
            <v>1</v>
          </cell>
          <cell r="BF10">
            <v>10</v>
          </cell>
          <cell r="BG10">
            <v>3</v>
          </cell>
          <cell r="BH10">
            <v>8</v>
          </cell>
          <cell r="BI10">
            <v>16</v>
          </cell>
          <cell r="BJ10">
            <v>17</v>
          </cell>
          <cell r="BK10">
            <v>0</v>
          </cell>
          <cell r="BL10">
            <v>0</v>
          </cell>
          <cell r="BM10">
            <v>35</v>
          </cell>
        </row>
        <row r="11">
          <cell r="AJ11" t="str">
            <v>Saturday</v>
          </cell>
          <cell r="AM11">
            <v>30</v>
          </cell>
          <cell r="AN11">
            <v>29</v>
          </cell>
          <cell r="AO11">
            <v>11</v>
          </cell>
          <cell r="AP11">
            <v>31</v>
          </cell>
          <cell r="AQ11">
            <v>4</v>
          </cell>
          <cell r="AR11">
            <v>6.3</v>
          </cell>
          <cell r="AS11">
            <v>5</v>
          </cell>
          <cell r="AT11">
            <v>6</v>
          </cell>
          <cell r="AU11">
            <v>322</v>
          </cell>
          <cell r="AV11">
            <v>66.3</v>
          </cell>
          <cell r="AW11">
            <v>109</v>
          </cell>
          <cell r="AX11">
            <v>46</v>
          </cell>
          <cell r="BA11">
            <v>3</v>
          </cell>
          <cell r="BB11">
            <v>0</v>
          </cell>
          <cell r="BC11">
            <v>0</v>
          </cell>
          <cell r="BD11">
            <v>25</v>
          </cell>
          <cell r="BE11">
            <v>0</v>
          </cell>
          <cell r="BF11">
            <v>0</v>
          </cell>
          <cell r="BG11">
            <v>8</v>
          </cell>
          <cell r="BH11">
            <v>4</v>
          </cell>
          <cell r="BI11">
            <v>57</v>
          </cell>
          <cell r="BJ11">
            <v>65</v>
          </cell>
          <cell r="BK11">
            <v>15</v>
          </cell>
          <cell r="BL11">
            <v>0</v>
          </cell>
          <cell r="BM11">
            <v>42</v>
          </cell>
        </row>
        <row r="12">
          <cell r="AK12" t="str">
            <v>SUM</v>
          </cell>
          <cell r="AM12">
            <v>162</v>
          </cell>
          <cell r="AN12">
            <v>178.6</v>
          </cell>
          <cell r="AO12">
            <v>63</v>
          </cell>
          <cell r="AP12">
            <v>234</v>
          </cell>
          <cell r="AQ12">
            <v>78</v>
          </cell>
          <cell r="AR12">
            <v>132.30000000000001</v>
          </cell>
          <cell r="AS12">
            <v>36</v>
          </cell>
          <cell r="AT12">
            <v>99</v>
          </cell>
          <cell r="AU12">
            <v>1238</v>
          </cell>
          <cell r="AV12">
            <v>397.3</v>
          </cell>
          <cell r="AW12">
            <v>402</v>
          </cell>
          <cell r="AX12">
            <v>373.3</v>
          </cell>
          <cell r="BA12">
            <v>45</v>
          </cell>
          <cell r="BB12">
            <v>70.3</v>
          </cell>
          <cell r="BC12">
            <v>1</v>
          </cell>
          <cell r="BD12">
            <v>155</v>
          </cell>
          <cell r="BE12">
            <v>1</v>
          </cell>
          <cell r="BF12">
            <v>10</v>
          </cell>
          <cell r="BG12">
            <v>41</v>
          </cell>
          <cell r="BH12">
            <v>29.5</v>
          </cell>
          <cell r="BI12">
            <v>75</v>
          </cell>
          <cell r="BJ12">
            <v>87.5</v>
          </cell>
          <cell r="BK12">
            <v>90</v>
          </cell>
          <cell r="BL12">
            <v>30</v>
          </cell>
          <cell r="BM12">
            <v>303</v>
          </cell>
        </row>
        <row r="13">
          <cell r="AK13" t="str">
            <v>AVG</v>
          </cell>
          <cell r="AN13">
            <v>1.1024691358024692</v>
          </cell>
          <cell r="AP13">
            <v>3.7142857142857144</v>
          </cell>
          <cell r="AR13">
            <v>1.6961538461538463</v>
          </cell>
          <cell r="AT13">
            <v>2.75</v>
          </cell>
          <cell r="AV13">
            <v>0.32092084006462035</v>
          </cell>
          <cell r="AX13">
            <v>0.92860696517412933</v>
          </cell>
          <cell r="BB13">
            <v>1.5622222222222222</v>
          </cell>
          <cell r="BF13">
            <v>10</v>
          </cell>
          <cell r="BH13">
            <v>0.71951219512195119</v>
          </cell>
        </row>
        <row r="14">
          <cell r="AK14" t="str">
            <v>% mins of all on-desk tasks per week</v>
          </cell>
          <cell r="AN14">
            <v>8.2685185185185181E-2</v>
          </cell>
          <cell r="AP14">
            <v>0.10833333333333334</v>
          </cell>
          <cell r="AR14">
            <v>6.1250000000000006E-2</v>
          </cell>
          <cell r="AT14">
            <v>4.583333333333333E-2</v>
          </cell>
          <cell r="AV14">
            <v>0.1839351851851852</v>
          </cell>
          <cell r="AX14">
            <v>0.17282407407407407</v>
          </cell>
          <cell r="BB14">
            <v>3.2546296296296295E-2</v>
          </cell>
          <cell r="BC14">
            <v>4.6296296296296298E-4</v>
          </cell>
          <cell r="BD14">
            <v>7.1759259259259259E-2</v>
          </cell>
          <cell r="BF14">
            <v>4.6296296296296294E-3</v>
          </cell>
          <cell r="BH14">
            <v>1.3657407407407408E-2</v>
          </cell>
          <cell r="BJ14">
            <v>4.0509259259259259E-2</v>
          </cell>
          <cell r="BK14">
            <v>4.1666666666666664E-2</v>
          </cell>
          <cell r="BL14">
            <v>1.3888888888888888E-2</v>
          </cell>
          <cell r="BM14">
            <v>0.14027777777777778</v>
          </cell>
        </row>
      </sheetData>
      <sheetData sheetId="5">
        <row r="1">
          <cell r="AS1" t="str">
            <v>Hrs per week staff Max</v>
          </cell>
          <cell r="AT1" t="str">
            <v>Mins per week staff Max</v>
          </cell>
          <cell r="AU1" t="str">
            <v>Hrs per year staff Max</v>
          </cell>
        </row>
        <row r="2">
          <cell r="AS2">
            <v>40</v>
          </cell>
          <cell r="AT2">
            <v>2400</v>
          </cell>
          <cell r="AU2">
            <v>2080</v>
          </cell>
        </row>
        <row r="3">
          <cell r="AQ3" t="str">
            <v>MCK - Off Desk Log</v>
          </cell>
          <cell r="AS3" t="str">
            <v>Bookdrop</v>
          </cell>
          <cell r="AU3" t="str">
            <v>Delivery</v>
          </cell>
          <cell r="AW3" t="str">
            <v xml:space="preserve">Checkin </v>
          </cell>
          <cell r="AY3" t="str">
            <v>Shelving</v>
          </cell>
          <cell r="BA3" t="str">
            <v>Circ Issues: missing and damaged items, etc.</v>
          </cell>
          <cell r="BC3" t="str">
            <v>Collection Management (describe activity)</v>
          </cell>
          <cell r="BD3" t="str">
            <v>Picklist, ILL, LinkPLUS</v>
          </cell>
          <cell r="BF3" t="str">
            <v>Magazines (describe activity)</v>
          </cell>
          <cell r="BI3" t="str">
            <v>Meeting Room Bookings: new requests, review, confirm, etc.</v>
          </cell>
          <cell r="BJ3" t="str">
            <v>Outreach: School, Rotary, etc. (keep detailed calendar and attach to off desk log)</v>
          </cell>
          <cell r="BK3" t="str">
            <v>Community Information: posting new, restocking bookmarks, program brochures, notices</v>
          </cell>
          <cell r="BL3" t="str">
            <v>By appointment with patron; 1 on 1; small group training</v>
          </cell>
          <cell r="BN3" t="str">
            <v>Programs (set up, delivery and tear down) Attach evanced calendar)</v>
          </cell>
          <cell r="BP3" t="str">
            <v>Programs (planning)</v>
          </cell>
          <cell r="BQ3" t="str">
            <v xml:space="preserve">Special assignments or projects </v>
          </cell>
          <cell r="BR3" t="str">
            <v>Check email/spl@</v>
          </cell>
          <cell r="BS3" t="str">
            <v>Cash Count</v>
          </cell>
          <cell r="BT3" t="str">
            <v>Staff Meetings</v>
          </cell>
          <cell r="BU3" t="str">
            <v>Opening/   Closing Procedures</v>
          </cell>
          <cell r="BV3" t="str">
            <v>Other (describe)</v>
          </cell>
        </row>
        <row r="4">
          <cell r="AS4" t="str">
            <v>#</v>
          </cell>
          <cell r="AT4" t="str">
            <v>actual time</v>
          </cell>
          <cell r="AU4" t="str">
            <v>#</v>
          </cell>
          <cell r="AV4" t="str">
            <v>actual time</v>
          </cell>
          <cell r="AW4" t="str">
            <v>#</v>
          </cell>
          <cell r="AX4" t="str">
            <v>actual time</v>
          </cell>
          <cell r="AY4" t="str">
            <v>#</v>
          </cell>
          <cell r="AZ4" t="str">
            <v>actual time</v>
          </cell>
          <cell r="BA4" t="str">
            <v>#</v>
          </cell>
          <cell r="BB4" t="str">
            <v>actual time</v>
          </cell>
          <cell r="BC4" t="str">
            <v>avg time</v>
          </cell>
          <cell r="BD4" t="str">
            <v>#</v>
          </cell>
          <cell r="BE4" t="str">
            <v>actual time</v>
          </cell>
          <cell r="BF4" t="str">
            <v>avg time</v>
          </cell>
          <cell r="BI4" t="str">
            <v>avg time</v>
          </cell>
          <cell r="BJ4" t="str">
            <v>avg time</v>
          </cell>
          <cell r="BK4" t="str">
            <v>avg time</v>
          </cell>
          <cell r="BL4" t="str">
            <v>#</v>
          </cell>
          <cell r="BM4" t="str">
            <v>avg time</v>
          </cell>
          <cell r="BN4" t="str">
            <v>#</v>
          </cell>
          <cell r="BO4" t="str">
            <v>avg time</v>
          </cell>
          <cell r="BP4" t="str">
            <v>actual time</v>
          </cell>
          <cell r="BQ4" t="str">
            <v>actual time</v>
          </cell>
          <cell r="BR4" t="str">
            <v>avg time</v>
          </cell>
          <cell r="BS4" t="str">
            <v>avg time</v>
          </cell>
          <cell r="BT4" t="str">
            <v>actual time</v>
          </cell>
          <cell r="BU4" t="str">
            <v>avg time</v>
          </cell>
          <cell r="BV4" t="str">
            <v>avg time</v>
          </cell>
        </row>
        <row r="5">
          <cell r="AQ5" t="str">
            <v>Day</v>
          </cell>
          <cell r="AR5" t="str">
            <v>Date</v>
          </cell>
        </row>
        <row r="6">
          <cell r="AQ6" t="str">
            <v>Tuesday</v>
          </cell>
          <cell r="AS6">
            <v>23</v>
          </cell>
          <cell r="AT6">
            <v>40</v>
          </cell>
          <cell r="AU6">
            <v>64</v>
          </cell>
          <cell r="AV6">
            <v>135</v>
          </cell>
          <cell r="AW6">
            <v>125</v>
          </cell>
          <cell r="AX6">
            <v>230</v>
          </cell>
          <cell r="AY6">
            <v>27</v>
          </cell>
          <cell r="AZ6">
            <v>70</v>
          </cell>
          <cell r="BA6">
            <v>0</v>
          </cell>
          <cell r="BB6">
            <v>0</v>
          </cell>
          <cell r="BC6">
            <v>92</v>
          </cell>
          <cell r="BD6">
            <v>4</v>
          </cell>
          <cell r="BE6">
            <v>5</v>
          </cell>
          <cell r="BF6">
            <v>15</v>
          </cell>
          <cell r="BI6">
            <v>0</v>
          </cell>
          <cell r="BJ6">
            <v>0</v>
          </cell>
          <cell r="BK6">
            <v>0</v>
          </cell>
          <cell r="BL6">
            <v>0</v>
          </cell>
          <cell r="BM6">
            <v>0</v>
          </cell>
          <cell r="BN6">
            <v>0</v>
          </cell>
          <cell r="BO6">
            <v>150</v>
          </cell>
          <cell r="BP6">
            <v>90</v>
          </cell>
          <cell r="BQ6">
            <v>110</v>
          </cell>
          <cell r="BR6">
            <v>95</v>
          </cell>
          <cell r="BS6">
            <v>30</v>
          </cell>
          <cell r="BT6">
            <v>60</v>
          </cell>
          <cell r="BU6">
            <v>0</v>
          </cell>
          <cell r="BV6">
            <v>175</v>
          </cell>
        </row>
        <row r="7">
          <cell r="AQ7" t="str">
            <v>Wednesday</v>
          </cell>
          <cell r="AS7">
            <v>96</v>
          </cell>
          <cell r="AT7">
            <v>50</v>
          </cell>
          <cell r="AU7">
            <v>35</v>
          </cell>
          <cell r="AV7">
            <v>87</v>
          </cell>
          <cell r="AW7">
            <v>30</v>
          </cell>
          <cell r="AX7">
            <v>15</v>
          </cell>
          <cell r="AY7">
            <v>86</v>
          </cell>
          <cell r="AZ7">
            <v>87</v>
          </cell>
          <cell r="BA7">
            <v>2</v>
          </cell>
          <cell r="BB7">
            <v>5</v>
          </cell>
          <cell r="BC7">
            <v>80</v>
          </cell>
          <cell r="BD7">
            <v>24</v>
          </cell>
          <cell r="BE7">
            <v>50</v>
          </cell>
          <cell r="BF7">
            <v>10</v>
          </cell>
          <cell r="BI7">
            <v>0</v>
          </cell>
          <cell r="BJ7">
            <v>0</v>
          </cell>
          <cell r="BK7">
            <v>0</v>
          </cell>
          <cell r="BL7">
            <v>0</v>
          </cell>
          <cell r="BM7">
            <v>0</v>
          </cell>
          <cell r="BN7">
            <v>0</v>
          </cell>
          <cell r="BO7">
            <v>0</v>
          </cell>
          <cell r="BP7">
            <v>35</v>
          </cell>
          <cell r="BQ7">
            <v>30</v>
          </cell>
          <cell r="BR7">
            <v>25</v>
          </cell>
          <cell r="BS7">
            <v>30</v>
          </cell>
          <cell r="BT7">
            <v>10</v>
          </cell>
          <cell r="BU7">
            <v>25</v>
          </cell>
          <cell r="BV7">
            <v>290</v>
          </cell>
        </row>
        <row r="8">
          <cell r="AQ8" t="str">
            <v>Thursday</v>
          </cell>
          <cell r="AS8">
            <v>60</v>
          </cell>
          <cell r="AT8">
            <v>10</v>
          </cell>
          <cell r="AU8">
            <v>100</v>
          </cell>
          <cell r="AV8">
            <v>75</v>
          </cell>
          <cell r="AW8">
            <v>85</v>
          </cell>
          <cell r="AX8">
            <v>0</v>
          </cell>
          <cell r="AY8">
            <v>101</v>
          </cell>
          <cell r="AZ8">
            <v>22</v>
          </cell>
          <cell r="BA8">
            <v>0</v>
          </cell>
          <cell r="BB8">
            <v>15</v>
          </cell>
          <cell r="BC8">
            <v>25</v>
          </cell>
          <cell r="BD8">
            <v>12</v>
          </cell>
          <cell r="BE8">
            <v>5</v>
          </cell>
          <cell r="BF8">
            <v>10</v>
          </cell>
          <cell r="BI8">
            <v>0</v>
          </cell>
          <cell r="BJ8">
            <v>0</v>
          </cell>
          <cell r="BK8">
            <v>0</v>
          </cell>
          <cell r="BL8">
            <v>0</v>
          </cell>
          <cell r="BM8">
            <v>0</v>
          </cell>
          <cell r="BN8">
            <v>0</v>
          </cell>
          <cell r="BO8">
            <v>60</v>
          </cell>
          <cell r="BP8">
            <v>90</v>
          </cell>
          <cell r="BQ8">
            <v>70</v>
          </cell>
          <cell r="BR8">
            <v>62</v>
          </cell>
          <cell r="BS8">
            <v>15</v>
          </cell>
          <cell r="BT8">
            <v>30</v>
          </cell>
          <cell r="BU8">
            <v>15</v>
          </cell>
          <cell r="BV8">
            <v>192</v>
          </cell>
        </row>
        <row r="9">
          <cell r="AQ9" t="str">
            <v>Friday</v>
          </cell>
          <cell r="AS9">
            <v>85</v>
          </cell>
          <cell r="AT9">
            <v>30</v>
          </cell>
          <cell r="AU9">
            <v>140</v>
          </cell>
          <cell r="AV9">
            <v>100</v>
          </cell>
          <cell r="AW9">
            <v>175</v>
          </cell>
          <cell r="AX9">
            <v>5</v>
          </cell>
          <cell r="AY9">
            <v>71</v>
          </cell>
          <cell r="AZ9">
            <v>40</v>
          </cell>
          <cell r="BA9">
            <v>0</v>
          </cell>
          <cell r="BB9">
            <v>0</v>
          </cell>
          <cell r="BC9">
            <v>165</v>
          </cell>
          <cell r="BD9">
            <v>77</v>
          </cell>
          <cell r="BE9">
            <v>80</v>
          </cell>
          <cell r="BF9">
            <v>0</v>
          </cell>
          <cell r="BI9">
            <v>0</v>
          </cell>
          <cell r="BJ9">
            <v>0</v>
          </cell>
          <cell r="BK9">
            <v>0</v>
          </cell>
          <cell r="BL9">
            <v>0</v>
          </cell>
          <cell r="BM9">
            <v>0</v>
          </cell>
          <cell r="BN9">
            <v>0</v>
          </cell>
          <cell r="BO9">
            <v>0</v>
          </cell>
          <cell r="BP9">
            <v>30</v>
          </cell>
          <cell r="BQ9">
            <v>0</v>
          </cell>
          <cell r="BR9">
            <v>85</v>
          </cell>
          <cell r="BS9">
            <v>25</v>
          </cell>
          <cell r="BT9">
            <v>120</v>
          </cell>
          <cell r="BU9">
            <v>20</v>
          </cell>
          <cell r="BV9">
            <v>560</v>
          </cell>
        </row>
        <row r="10">
          <cell r="AQ10" t="str">
            <v>Saturday</v>
          </cell>
          <cell r="AS10">
            <v>52</v>
          </cell>
          <cell r="AT10">
            <v>16</v>
          </cell>
          <cell r="AU10">
            <v>180</v>
          </cell>
          <cell r="AV10">
            <v>100</v>
          </cell>
          <cell r="AW10">
            <v>73</v>
          </cell>
          <cell r="AX10">
            <v>36</v>
          </cell>
          <cell r="AY10">
            <v>145</v>
          </cell>
          <cell r="AZ10">
            <v>55</v>
          </cell>
          <cell r="BA10">
            <v>0</v>
          </cell>
          <cell r="BB10">
            <v>0</v>
          </cell>
          <cell r="BC10">
            <v>170</v>
          </cell>
          <cell r="BD10">
            <v>16</v>
          </cell>
          <cell r="BE10">
            <v>5</v>
          </cell>
          <cell r="BF10">
            <v>0</v>
          </cell>
          <cell r="BI10">
            <v>0</v>
          </cell>
          <cell r="BJ10">
            <v>0</v>
          </cell>
          <cell r="BK10">
            <v>0</v>
          </cell>
          <cell r="BL10">
            <v>0</v>
          </cell>
          <cell r="BM10">
            <v>0</v>
          </cell>
          <cell r="BN10">
            <v>0</v>
          </cell>
          <cell r="BO10">
            <v>90</v>
          </cell>
          <cell r="BP10">
            <v>231</v>
          </cell>
          <cell r="BQ10">
            <v>50</v>
          </cell>
          <cell r="BR10">
            <v>41</v>
          </cell>
          <cell r="BS10">
            <v>15</v>
          </cell>
          <cell r="BT10">
            <v>0</v>
          </cell>
          <cell r="BU10">
            <v>70</v>
          </cell>
          <cell r="BV10">
            <v>290</v>
          </cell>
        </row>
        <row r="11">
          <cell r="AR11" t="str">
            <v>SUM</v>
          </cell>
          <cell r="AS11">
            <v>316</v>
          </cell>
          <cell r="AT11">
            <v>146</v>
          </cell>
          <cell r="AU11">
            <v>519</v>
          </cell>
          <cell r="AV11">
            <v>497</v>
          </cell>
          <cell r="AW11">
            <v>488</v>
          </cell>
          <cell r="AX11">
            <v>286</v>
          </cell>
          <cell r="AY11">
            <v>430</v>
          </cell>
          <cell r="AZ11">
            <v>274</v>
          </cell>
          <cell r="BA11">
            <v>2</v>
          </cell>
          <cell r="BB11">
            <v>20</v>
          </cell>
          <cell r="BC11">
            <v>532</v>
          </cell>
          <cell r="BD11">
            <v>133</v>
          </cell>
          <cell r="BE11">
            <v>145</v>
          </cell>
          <cell r="BF11">
            <v>35</v>
          </cell>
          <cell r="BI11">
            <v>0</v>
          </cell>
          <cell r="BJ11">
            <v>0</v>
          </cell>
          <cell r="BK11">
            <v>0</v>
          </cell>
          <cell r="BL11">
            <v>0</v>
          </cell>
          <cell r="BM11">
            <v>0</v>
          </cell>
          <cell r="BN11">
            <v>0</v>
          </cell>
          <cell r="BO11">
            <v>300</v>
          </cell>
          <cell r="BP11">
            <v>476</v>
          </cell>
          <cell r="BQ11">
            <v>260</v>
          </cell>
          <cell r="BR11">
            <v>308</v>
          </cell>
          <cell r="BS11">
            <v>115</v>
          </cell>
          <cell r="BT11">
            <v>220</v>
          </cell>
          <cell r="BU11">
            <v>130</v>
          </cell>
          <cell r="BV11">
            <v>1507</v>
          </cell>
        </row>
        <row r="12">
          <cell r="AR12" t="str">
            <v>AVG</v>
          </cell>
          <cell r="AT12">
            <v>0.46202531645569622</v>
          </cell>
          <cell r="AV12">
            <v>0.95761078998073212</v>
          </cell>
          <cell r="AX12">
            <v>0.58606557377049184</v>
          </cell>
          <cell r="AZ12">
            <v>0.63720930232558137</v>
          </cell>
          <cell r="BB12">
            <v>10</v>
          </cell>
          <cell r="BE12">
            <v>1.0902255639097744</v>
          </cell>
        </row>
        <row r="13">
          <cell r="AR13" t="str">
            <v>% Hrs per week off desk tasks</v>
          </cell>
          <cell r="AT13" t="str">
            <v>shelver</v>
          </cell>
          <cell r="AV13" t="str">
            <v>shelver</v>
          </cell>
          <cell r="AX13" t="str">
            <v>shelver</v>
          </cell>
          <cell r="AZ13" t="str">
            <v>shelver</v>
          </cell>
          <cell r="BB13">
            <v>8.3333333333333332E-3</v>
          </cell>
          <cell r="BC13">
            <v>0.22166666666666668</v>
          </cell>
          <cell r="BE13">
            <v>6.0416666666666667E-2</v>
          </cell>
          <cell r="BF13">
            <v>1.4583333333333334E-2</v>
          </cell>
          <cell r="BO13">
            <v>0.125</v>
          </cell>
          <cell r="BP13">
            <v>0.19833333333333333</v>
          </cell>
          <cell r="BQ13">
            <v>0.10833333333333334</v>
          </cell>
          <cell r="BR13">
            <v>0.12833333333333333</v>
          </cell>
          <cell r="BS13">
            <v>4.791666666666667E-2</v>
          </cell>
          <cell r="BT13">
            <v>9.166666666666666E-2</v>
          </cell>
          <cell r="BU13">
            <v>5.4166666666666669E-2</v>
          </cell>
          <cell r="BV13">
            <v>0.62791666666666668</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Log - Open Count"/>
      <sheetName val="Customer Activity Summary Log"/>
      <sheetName val="Summary Log_Observation"/>
      <sheetName val="Patron Movement per 30 mins"/>
      <sheetName val="Observation Notes"/>
      <sheetName val="Staff On Desk Summary Log"/>
      <sheetName val="Staff Off Desk Summary Log"/>
      <sheetName val="Shelver Summary Log"/>
      <sheetName val="Volunteer Summary Log"/>
    </sheetNames>
    <sheetDataSet>
      <sheetData sheetId="0" refreshError="1"/>
      <sheetData sheetId="1" refreshError="1"/>
      <sheetData sheetId="2" refreshError="1"/>
      <sheetData sheetId="3" refreshError="1"/>
      <sheetData sheetId="4" refreshError="1"/>
      <sheetData sheetId="5">
        <row r="1">
          <cell r="AL1" t="str">
            <v>Hours open per week</v>
          </cell>
          <cell r="AM1" t="str">
            <v>Hrs open per yr</v>
          </cell>
          <cell r="AN1" t="str">
            <v>Mins open per week</v>
          </cell>
        </row>
        <row r="2">
          <cell r="AL2">
            <v>36</v>
          </cell>
          <cell r="AM2">
            <v>1800</v>
          </cell>
          <cell r="AN2">
            <v>2160</v>
          </cell>
        </row>
        <row r="4">
          <cell r="AI4" t="str">
            <v>NAT - On Desk Log</v>
          </cell>
          <cell r="AL4" t="str">
            <v>informational / directional</v>
          </cell>
          <cell r="AM4" t="str">
            <v>informational / directional</v>
          </cell>
          <cell r="AN4" t="str">
            <v>reference</v>
          </cell>
          <cell r="AO4" t="str">
            <v>reference</v>
          </cell>
          <cell r="AP4" t="str">
            <v>technology</v>
          </cell>
          <cell r="AQ4" t="str">
            <v>technology</v>
          </cell>
          <cell r="AR4" t="str">
            <v>library card</v>
          </cell>
          <cell r="AS4" t="str">
            <v>library card</v>
          </cell>
          <cell r="AT4" t="str">
            <v>checkin</v>
          </cell>
          <cell r="AU4" t="str">
            <v>checkin</v>
          </cell>
          <cell r="AV4" t="str">
            <v>checkout/ renew at desk</v>
          </cell>
          <cell r="AW4" t="str">
            <v>checkout/ renew at desk</v>
          </cell>
          <cell r="AZ4" t="str">
            <v>fine/fee</v>
          </cell>
          <cell r="BA4" t="str">
            <v>fine/fee</v>
          </cell>
          <cell r="BB4" t="str">
            <v>print management</v>
          </cell>
          <cell r="BC4" t="str">
            <v>check email/spl@</v>
          </cell>
          <cell r="BD4" t="str">
            <v>lend laptop</v>
          </cell>
          <cell r="BE4" t="str">
            <v>lend laptop</v>
          </cell>
          <cell r="BF4" t="str">
            <v>self check</v>
          </cell>
          <cell r="BG4" t="str">
            <v>self check</v>
          </cell>
          <cell r="BH4" t="str">
            <v>weeding</v>
          </cell>
          <cell r="BI4" t="str">
            <v>weeding</v>
          </cell>
          <cell r="BJ4" t="str">
            <v>opening procedures and desk set up</v>
          </cell>
          <cell r="BK4" t="str">
            <v>closing procedures</v>
          </cell>
          <cell r="BL4" t="str">
            <v>other</v>
          </cell>
        </row>
        <row r="5">
          <cell r="AI5" t="str">
            <v>DAY</v>
          </cell>
          <cell r="AJ5" t="str">
            <v>DATE</v>
          </cell>
          <cell r="AL5" t="str">
            <v># of patrons</v>
          </cell>
          <cell r="AM5" t="str">
            <v xml:space="preserve"> and the avg time</v>
          </cell>
          <cell r="AN5" t="str">
            <v># of patrons</v>
          </cell>
          <cell r="AO5" t="str">
            <v>and the avg time</v>
          </cell>
          <cell r="AP5" t="str">
            <v># of patrons</v>
          </cell>
          <cell r="AQ5" t="str">
            <v>and the avg time</v>
          </cell>
          <cell r="AR5" t="str">
            <v># of patrons</v>
          </cell>
          <cell r="AS5" t="str">
            <v>and the avg time</v>
          </cell>
          <cell r="AT5" t="str">
            <v># of items</v>
          </cell>
          <cell r="AU5" t="str">
            <v>and  actual time</v>
          </cell>
          <cell r="AV5" t="str">
            <v># of patrons</v>
          </cell>
          <cell r="AW5" t="str">
            <v>and the avg time</v>
          </cell>
          <cell r="AZ5" t="str">
            <v># of patrons</v>
          </cell>
          <cell r="BA5" t="str">
            <v>and the avg time</v>
          </cell>
          <cell r="BB5" t="str">
            <v># of interactions</v>
          </cell>
          <cell r="BC5" t="str">
            <v>Actual time spent</v>
          </cell>
          <cell r="BD5" t="str">
            <v># of patrons</v>
          </cell>
          <cell r="BE5" t="str">
            <v>and the avg time</v>
          </cell>
          <cell r="BF5" t="str">
            <v># of patrons</v>
          </cell>
          <cell r="BG5" t="str">
            <v>and the avg time</v>
          </cell>
          <cell r="BH5" t="str">
            <v># of items</v>
          </cell>
          <cell r="BI5" t="str">
            <v>and  actual time</v>
          </cell>
          <cell r="BJ5" t="str">
            <v>Avg time (in mins)</v>
          </cell>
          <cell r="BK5" t="str">
            <v>Avg time (in mins)</v>
          </cell>
          <cell r="BL5" t="str">
            <v>Avg time (in mins)</v>
          </cell>
        </row>
        <row r="7">
          <cell r="AI7" t="str">
            <v>Tuesday</v>
          </cell>
          <cell r="AL7">
            <v>40</v>
          </cell>
          <cell r="AM7">
            <v>40</v>
          </cell>
          <cell r="AN7">
            <v>44</v>
          </cell>
          <cell r="AO7">
            <v>105</v>
          </cell>
          <cell r="AP7">
            <v>25</v>
          </cell>
          <cell r="AQ7">
            <v>23</v>
          </cell>
          <cell r="AR7">
            <v>29</v>
          </cell>
          <cell r="AS7">
            <v>46</v>
          </cell>
          <cell r="AT7">
            <v>60.125</v>
          </cell>
          <cell r="AU7">
            <v>49</v>
          </cell>
          <cell r="AV7">
            <v>47</v>
          </cell>
          <cell r="AW7">
            <v>35</v>
          </cell>
          <cell r="AZ7">
            <v>12</v>
          </cell>
          <cell r="BA7">
            <v>31</v>
          </cell>
          <cell r="BB7">
            <v>6</v>
          </cell>
          <cell r="BC7">
            <v>1</v>
          </cell>
          <cell r="BD7">
            <v>0</v>
          </cell>
          <cell r="BE7">
            <v>0</v>
          </cell>
          <cell r="BF7">
            <v>18</v>
          </cell>
          <cell r="BG7">
            <v>28</v>
          </cell>
          <cell r="BH7">
            <v>0</v>
          </cell>
          <cell r="BI7">
            <v>0</v>
          </cell>
          <cell r="BJ7">
            <v>0</v>
          </cell>
          <cell r="BK7">
            <v>5</v>
          </cell>
          <cell r="BL7">
            <v>298</v>
          </cell>
        </row>
        <row r="8">
          <cell r="AI8" t="str">
            <v>Wednesday</v>
          </cell>
          <cell r="AL8">
            <v>29</v>
          </cell>
          <cell r="AM8">
            <v>25</v>
          </cell>
          <cell r="AN8">
            <v>33</v>
          </cell>
          <cell r="AO8">
            <v>40</v>
          </cell>
          <cell r="AP8">
            <v>22</v>
          </cell>
          <cell r="AQ8">
            <v>43</v>
          </cell>
          <cell r="AR8">
            <v>32</v>
          </cell>
          <cell r="AS8">
            <v>77</v>
          </cell>
          <cell r="AT8">
            <v>28</v>
          </cell>
          <cell r="AU8">
            <v>26</v>
          </cell>
          <cell r="AV8">
            <v>28</v>
          </cell>
          <cell r="AW8">
            <v>18</v>
          </cell>
          <cell r="AZ8">
            <v>10</v>
          </cell>
          <cell r="BA8">
            <v>21</v>
          </cell>
          <cell r="BB8">
            <v>4</v>
          </cell>
          <cell r="BC8">
            <v>2</v>
          </cell>
          <cell r="BD8">
            <v>1</v>
          </cell>
          <cell r="BE8">
            <v>5</v>
          </cell>
          <cell r="BF8">
            <v>14</v>
          </cell>
          <cell r="BG8">
            <v>14</v>
          </cell>
          <cell r="BH8">
            <v>0</v>
          </cell>
          <cell r="BI8">
            <v>0</v>
          </cell>
          <cell r="BJ8">
            <v>0</v>
          </cell>
          <cell r="BK8">
            <v>5</v>
          </cell>
          <cell r="BL8">
            <v>295.5</v>
          </cell>
        </row>
        <row r="9">
          <cell r="AI9" t="str">
            <v>Thursday</v>
          </cell>
          <cell r="AL9">
            <v>31</v>
          </cell>
          <cell r="AM9">
            <v>60.5</v>
          </cell>
          <cell r="AN9">
            <v>26</v>
          </cell>
          <cell r="AO9">
            <v>90.5</v>
          </cell>
          <cell r="AP9">
            <v>22</v>
          </cell>
          <cell r="AQ9">
            <v>27</v>
          </cell>
          <cell r="AR9">
            <v>31</v>
          </cell>
          <cell r="AS9">
            <v>62</v>
          </cell>
          <cell r="AT9">
            <v>43</v>
          </cell>
          <cell r="AU9">
            <v>46.5</v>
          </cell>
          <cell r="AV9">
            <v>27</v>
          </cell>
          <cell r="AW9">
            <v>45</v>
          </cell>
          <cell r="AZ9">
            <v>13</v>
          </cell>
          <cell r="BA9">
            <v>54</v>
          </cell>
          <cell r="BB9">
            <v>23</v>
          </cell>
          <cell r="BC9">
            <v>11</v>
          </cell>
          <cell r="BD9">
            <v>4</v>
          </cell>
          <cell r="BE9">
            <v>9</v>
          </cell>
          <cell r="BF9">
            <v>17</v>
          </cell>
          <cell r="BG9">
            <v>24</v>
          </cell>
          <cell r="BH9">
            <v>3</v>
          </cell>
          <cell r="BI9">
            <v>7</v>
          </cell>
          <cell r="BJ9">
            <v>10</v>
          </cell>
          <cell r="BK9">
            <v>5</v>
          </cell>
          <cell r="BL9">
            <v>169.5</v>
          </cell>
        </row>
        <row r="10">
          <cell r="AI10" t="str">
            <v>Friday</v>
          </cell>
          <cell r="AL10">
            <v>20</v>
          </cell>
          <cell r="AM10">
            <v>15</v>
          </cell>
          <cell r="AN10">
            <v>37</v>
          </cell>
          <cell r="AO10">
            <v>84</v>
          </cell>
          <cell r="AP10">
            <v>12</v>
          </cell>
          <cell r="AQ10">
            <v>50</v>
          </cell>
          <cell r="AR10">
            <v>38</v>
          </cell>
          <cell r="AS10">
            <v>48</v>
          </cell>
          <cell r="AT10">
            <v>45</v>
          </cell>
          <cell r="AU10">
            <v>39</v>
          </cell>
          <cell r="AV10">
            <v>22</v>
          </cell>
          <cell r="AW10">
            <v>34</v>
          </cell>
          <cell r="AZ10">
            <v>6</v>
          </cell>
          <cell r="BA10">
            <v>9</v>
          </cell>
          <cell r="BB10">
            <v>4</v>
          </cell>
          <cell r="BC10">
            <v>0</v>
          </cell>
          <cell r="BD10">
            <v>2</v>
          </cell>
          <cell r="BE10">
            <v>2</v>
          </cell>
          <cell r="BF10">
            <v>6</v>
          </cell>
          <cell r="BG10">
            <v>5</v>
          </cell>
          <cell r="BH10">
            <v>0</v>
          </cell>
          <cell r="BI10">
            <v>0</v>
          </cell>
          <cell r="BJ10">
            <v>0</v>
          </cell>
          <cell r="BK10">
            <v>250</v>
          </cell>
          <cell r="BL10">
            <v>95</v>
          </cell>
        </row>
        <row r="11">
          <cell r="AI11" t="str">
            <v>Saturday</v>
          </cell>
          <cell r="AL11">
            <v>35</v>
          </cell>
          <cell r="AM11">
            <v>21</v>
          </cell>
          <cell r="AN11">
            <v>51</v>
          </cell>
          <cell r="AO11">
            <v>78</v>
          </cell>
          <cell r="AP11">
            <v>27</v>
          </cell>
          <cell r="AQ11">
            <v>43</v>
          </cell>
          <cell r="AR11">
            <v>44</v>
          </cell>
          <cell r="AS11">
            <v>74</v>
          </cell>
          <cell r="AT11">
            <v>95</v>
          </cell>
          <cell r="AU11">
            <v>56</v>
          </cell>
          <cell r="AV11">
            <v>46</v>
          </cell>
          <cell r="AW11">
            <v>35</v>
          </cell>
          <cell r="AZ11">
            <v>16</v>
          </cell>
          <cell r="BA11">
            <v>26</v>
          </cell>
          <cell r="BB11">
            <v>3</v>
          </cell>
          <cell r="BC11">
            <v>7</v>
          </cell>
          <cell r="BD11">
            <v>1</v>
          </cell>
          <cell r="BE11">
            <v>3</v>
          </cell>
          <cell r="BF11">
            <v>13</v>
          </cell>
          <cell r="BG11">
            <v>17</v>
          </cell>
          <cell r="BH11">
            <v>0</v>
          </cell>
          <cell r="BI11">
            <v>0</v>
          </cell>
          <cell r="BJ11">
            <v>0</v>
          </cell>
          <cell r="BK11">
            <v>0</v>
          </cell>
          <cell r="BL11">
            <v>202</v>
          </cell>
        </row>
        <row r="12">
          <cell r="AJ12" t="str">
            <v>SUM</v>
          </cell>
          <cell r="AL12">
            <v>155</v>
          </cell>
          <cell r="AM12">
            <v>161.5</v>
          </cell>
          <cell r="AN12">
            <v>191</v>
          </cell>
          <cell r="AO12">
            <v>397.5</v>
          </cell>
          <cell r="AP12">
            <v>108</v>
          </cell>
          <cell r="AQ12">
            <v>186</v>
          </cell>
          <cell r="AR12">
            <v>174</v>
          </cell>
          <cell r="AS12">
            <v>307</v>
          </cell>
          <cell r="AT12">
            <v>271.125</v>
          </cell>
          <cell r="AU12">
            <v>216.5</v>
          </cell>
          <cell r="AV12">
            <v>170</v>
          </cell>
          <cell r="AW12">
            <v>167</v>
          </cell>
          <cell r="AZ12">
            <v>57</v>
          </cell>
          <cell r="BA12">
            <v>141</v>
          </cell>
          <cell r="BB12">
            <v>40</v>
          </cell>
          <cell r="BC12">
            <v>21</v>
          </cell>
          <cell r="BD12">
            <v>8</v>
          </cell>
          <cell r="BE12">
            <v>19</v>
          </cell>
          <cell r="BF12">
            <v>68</v>
          </cell>
          <cell r="BG12">
            <v>88</v>
          </cell>
          <cell r="BH12">
            <v>3</v>
          </cell>
          <cell r="BI12">
            <v>7</v>
          </cell>
          <cell r="BJ12">
            <v>10</v>
          </cell>
          <cell r="BK12">
            <v>265</v>
          </cell>
          <cell r="BL12">
            <v>1060</v>
          </cell>
        </row>
        <row r="13">
          <cell r="AJ13" t="str">
            <v>AVG</v>
          </cell>
          <cell r="AM13">
            <v>1.0419354838709678</v>
          </cell>
          <cell r="AO13">
            <v>2.081151832460733</v>
          </cell>
          <cell r="AQ13">
            <v>1.7222222222222223</v>
          </cell>
          <cell r="AS13">
            <v>1.764367816091954</v>
          </cell>
          <cell r="AU13">
            <v>0.79852466574458281</v>
          </cell>
          <cell r="AW13">
            <v>0.98235294117647054</v>
          </cell>
          <cell r="BA13">
            <v>2.4736842105263159</v>
          </cell>
          <cell r="BE13">
            <v>2.375</v>
          </cell>
          <cell r="BG13">
            <v>1.2941176470588236</v>
          </cell>
          <cell r="BI13">
            <v>2.3333333333333335</v>
          </cell>
        </row>
        <row r="14">
          <cell r="AJ14" t="str">
            <v>% mins of all on-desk tasks per week</v>
          </cell>
          <cell r="AM14">
            <v>7.4768518518518512E-2</v>
          </cell>
          <cell r="AO14">
            <v>0.18402777777777779</v>
          </cell>
          <cell r="AQ14">
            <v>8.611111111111111E-2</v>
          </cell>
          <cell r="AS14">
            <v>0.14212962962962963</v>
          </cell>
          <cell r="AU14">
            <v>0.10023148148148148</v>
          </cell>
          <cell r="AW14">
            <v>7.7314814814814808E-2</v>
          </cell>
          <cell r="BA14">
            <v>6.5277777777777782E-2</v>
          </cell>
          <cell r="BB14">
            <v>1.8518518518518517E-2</v>
          </cell>
          <cell r="BC14">
            <v>9.7222222222222224E-3</v>
          </cell>
          <cell r="BE14">
            <v>8.7962962962962968E-3</v>
          </cell>
          <cell r="BG14">
            <v>4.0740740740740744E-2</v>
          </cell>
          <cell r="BI14">
            <v>3.2407407407407406E-3</v>
          </cell>
          <cell r="BJ14">
            <v>4.6296296296296294E-3</v>
          </cell>
          <cell r="BK14">
            <v>0.12268518518518519</v>
          </cell>
          <cell r="BL14">
            <v>0.49074074074074076</v>
          </cell>
        </row>
      </sheetData>
      <sheetData sheetId="6">
        <row r="1">
          <cell r="AR1" t="str">
            <v>Hours per week Staff Max</v>
          </cell>
          <cell r="AS1" t="str">
            <v>Mins per week staff max</v>
          </cell>
          <cell r="AT1" t="str">
            <v>Hours/year Staff Max</v>
          </cell>
        </row>
        <row r="2">
          <cell r="AR2">
            <v>40</v>
          </cell>
          <cell r="AS2">
            <v>2400</v>
          </cell>
          <cell r="AT2">
            <v>2080</v>
          </cell>
        </row>
        <row r="3">
          <cell r="AP3" t="str">
            <v>NAT - Off Desk Log</v>
          </cell>
          <cell r="AR3" t="str">
            <v>Bookdrop</v>
          </cell>
          <cell r="AT3" t="str">
            <v>Delivery</v>
          </cell>
          <cell r="AV3" t="str">
            <v xml:space="preserve">Checkin </v>
          </cell>
          <cell r="AX3" t="str">
            <v>Shelving</v>
          </cell>
          <cell r="AZ3" t="str">
            <v>Circ Issues: missing and damaged items, etc.</v>
          </cell>
          <cell r="BB3" t="str">
            <v>Collection Management (describe activity)</v>
          </cell>
          <cell r="BC3" t="str">
            <v>Picklist, ILL, LinkPLUS</v>
          </cell>
          <cell r="BE3" t="str">
            <v>Magazines (describe activity)</v>
          </cell>
          <cell r="BH3" t="str">
            <v>Meeting Room Bookings: new requests, review, confirm, etc.</v>
          </cell>
          <cell r="BI3" t="str">
            <v>Outreach: School, Rotary, etc. (keep detailed calendar and attach to off desk log)</v>
          </cell>
          <cell r="BJ3" t="str">
            <v>Community Information: posting new, restocking bookmarks, program brochures, notices</v>
          </cell>
          <cell r="BK3" t="str">
            <v>By appointment with patron; 1 on 1; small group training</v>
          </cell>
          <cell r="BM3" t="str">
            <v>Programs (set up, delivery and tear down) Attach evanced calendar)</v>
          </cell>
          <cell r="BO3" t="str">
            <v>Programs (planning)</v>
          </cell>
          <cell r="BP3" t="str">
            <v xml:space="preserve">Special assignments or projects </v>
          </cell>
          <cell r="BQ3" t="str">
            <v>Check email/spl@</v>
          </cell>
          <cell r="BR3" t="str">
            <v>Cash Count</v>
          </cell>
          <cell r="BS3" t="str">
            <v>Staff Meetings</v>
          </cell>
          <cell r="BT3" t="str">
            <v>Opening/   Closing Procedures</v>
          </cell>
          <cell r="BU3" t="str">
            <v>Other (describe)</v>
          </cell>
        </row>
        <row r="4">
          <cell r="AP4" t="str">
            <v>Day</v>
          </cell>
          <cell r="AQ4" t="str">
            <v>Date</v>
          </cell>
          <cell r="AR4" t="str">
            <v xml:space="preserve"># </v>
          </cell>
          <cell r="AS4" t="str">
            <v>actual time</v>
          </cell>
          <cell r="AT4" t="str">
            <v xml:space="preserve"># </v>
          </cell>
          <cell r="AU4" t="str">
            <v>actual time</v>
          </cell>
          <cell r="AV4" t="str">
            <v xml:space="preserve"># </v>
          </cell>
          <cell r="AW4" t="str">
            <v>actual time</v>
          </cell>
          <cell r="AX4" t="str">
            <v xml:space="preserve"># </v>
          </cell>
          <cell r="AY4" t="str">
            <v>actual time</v>
          </cell>
          <cell r="AZ4" t="str">
            <v xml:space="preserve"># </v>
          </cell>
          <cell r="BA4" t="str">
            <v>actual time</v>
          </cell>
          <cell r="BB4" t="str">
            <v>avg time</v>
          </cell>
          <cell r="BC4" t="str">
            <v xml:space="preserve"># </v>
          </cell>
          <cell r="BD4" t="str">
            <v>actual time</v>
          </cell>
          <cell r="BE4" t="str">
            <v>avg time</v>
          </cell>
          <cell r="BH4" t="str">
            <v>avg time</v>
          </cell>
          <cell r="BI4" t="str">
            <v>avg time</v>
          </cell>
          <cell r="BJ4" t="str">
            <v>avg time</v>
          </cell>
          <cell r="BK4" t="str">
            <v xml:space="preserve"># </v>
          </cell>
          <cell r="BL4" t="str">
            <v>avg time</v>
          </cell>
          <cell r="BM4" t="str">
            <v xml:space="preserve"># </v>
          </cell>
          <cell r="BN4" t="str">
            <v>avg time</v>
          </cell>
          <cell r="BO4" t="str">
            <v>actual time</v>
          </cell>
          <cell r="BP4" t="str">
            <v>actual time</v>
          </cell>
          <cell r="BQ4" t="str">
            <v>avg time</v>
          </cell>
          <cell r="BR4" t="str">
            <v>avg time</v>
          </cell>
          <cell r="BS4" t="str">
            <v>actual time</v>
          </cell>
          <cell r="BT4" t="str">
            <v>avg time</v>
          </cell>
          <cell r="BU4" t="str">
            <v>avg time</v>
          </cell>
        </row>
        <row r="5">
          <cell r="AP5" t="str">
            <v>Tuesday</v>
          </cell>
          <cell r="AQ5">
            <v>41716</v>
          </cell>
          <cell r="AR5">
            <v>60</v>
          </cell>
          <cell r="AS5">
            <v>20</v>
          </cell>
          <cell r="AT5">
            <v>176</v>
          </cell>
          <cell r="AU5">
            <v>20</v>
          </cell>
          <cell r="AV5">
            <v>150</v>
          </cell>
          <cell r="AW5">
            <v>0</v>
          </cell>
          <cell r="AX5">
            <v>0</v>
          </cell>
          <cell r="AY5">
            <v>0</v>
          </cell>
          <cell r="AZ5">
            <v>1</v>
          </cell>
          <cell r="BA5">
            <v>2</v>
          </cell>
          <cell r="BB5">
            <v>10</v>
          </cell>
          <cell r="BC5">
            <v>54</v>
          </cell>
          <cell r="BD5">
            <v>35</v>
          </cell>
          <cell r="BE5">
            <v>0</v>
          </cell>
          <cell r="BH5">
            <v>5</v>
          </cell>
          <cell r="BI5">
            <v>0</v>
          </cell>
          <cell r="BJ5">
            <v>0</v>
          </cell>
          <cell r="BK5">
            <v>0</v>
          </cell>
          <cell r="BL5">
            <v>9</v>
          </cell>
          <cell r="BM5">
            <v>0</v>
          </cell>
          <cell r="BN5">
            <v>138</v>
          </cell>
          <cell r="BO5">
            <v>0</v>
          </cell>
          <cell r="BP5">
            <v>85</v>
          </cell>
          <cell r="BQ5">
            <v>102</v>
          </cell>
          <cell r="BR5">
            <v>15</v>
          </cell>
          <cell r="BS5">
            <v>20</v>
          </cell>
          <cell r="BT5">
            <v>56</v>
          </cell>
          <cell r="BU5">
            <v>327</v>
          </cell>
        </row>
        <row r="6">
          <cell r="AP6" t="str">
            <v>Wednesday</v>
          </cell>
          <cell r="AQ6">
            <v>41717</v>
          </cell>
          <cell r="AR6">
            <v>101</v>
          </cell>
          <cell r="AS6">
            <v>34</v>
          </cell>
          <cell r="AT6">
            <v>172</v>
          </cell>
          <cell r="AU6">
            <v>20</v>
          </cell>
          <cell r="AV6">
            <v>268</v>
          </cell>
          <cell r="AW6">
            <v>136</v>
          </cell>
          <cell r="AX6">
            <v>150</v>
          </cell>
          <cell r="AY6">
            <v>30</v>
          </cell>
          <cell r="AZ6">
            <v>8</v>
          </cell>
          <cell r="BA6">
            <v>20</v>
          </cell>
          <cell r="BB6">
            <v>25</v>
          </cell>
          <cell r="BC6">
            <v>0</v>
          </cell>
          <cell r="BD6">
            <v>3</v>
          </cell>
          <cell r="BE6">
            <v>8</v>
          </cell>
          <cell r="BH6">
            <v>2</v>
          </cell>
          <cell r="BI6">
            <v>30</v>
          </cell>
          <cell r="BJ6">
            <v>25</v>
          </cell>
          <cell r="BK6">
            <v>0</v>
          </cell>
          <cell r="BL6">
            <v>0</v>
          </cell>
          <cell r="BM6">
            <v>0</v>
          </cell>
          <cell r="BN6">
            <v>40</v>
          </cell>
          <cell r="BO6">
            <v>77</v>
          </cell>
          <cell r="BP6">
            <v>100</v>
          </cell>
          <cell r="BQ6">
            <v>69</v>
          </cell>
          <cell r="BR6">
            <v>55</v>
          </cell>
          <cell r="BS6">
            <v>37</v>
          </cell>
          <cell r="BT6">
            <v>74</v>
          </cell>
          <cell r="BU6">
            <v>328</v>
          </cell>
        </row>
        <row r="7">
          <cell r="AP7" t="str">
            <v>Thursday</v>
          </cell>
          <cell r="AQ7">
            <v>41718</v>
          </cell>
          <cell r="AR7">
            <v>155</v>
          </cell>
          <cell r="AS7">
            <v>54</v>
          </cell>
          <cell r="AT7">
            <v>42</v>
          </cell>
          <cell r="AU7">
            <v>5</v>
          </cell>
          <cell r="AV7">
            <v>358</v>
          </cell>
          <cell r="AW7">
            <v>115</v>
          </cell>
          <cell r="AX7">
            <v>0</v>
          </cell>
          <cell r="AY7">
            <v>0</v>
          </cell>
          <cell r="AZ7">
            <v>14</v>
          </cell>
          <cell r="BA7">
            <v>50</v>
          </cell>
          <cell r="BB7">
            <v>5</v>
          </cell>
          <cell r="BC7">
            <v>1</v>
          </cell>
          <cell r="BD7">
            <v>10</v>
          </cell>
          <cell r="BE7">
            <v>17</v>
          </cell>
          <cell r="BH7">
            <v>0</v>
          </cell>
          <cell r="BI7">
            <v>45</v>
          </cell>
          <cell r="BJ7">
            <v>5</v>
          </cell>
          <cell r="BK7">
            <v>0</v>
          </cell>
          <cell r="BL7">
            <v>0</v>
          </cell>
          <cell r="BM7">
            <v>56</v>
          </cell>
          <cell r="BN7">
            <v>128</v>
          </cell>
          <cell r="BO7">
            <v>20</v>
          </cell>
          <cell r="BP7">
            <v>175</v>
          </cell>
          <cell r="BQ7">
            <v>77</v>
          </cell>
          <cell r="BR7">
            <v>30</v>
          </cell>
          <cell r="BS7">
            <v>155</v>
          </cell>
          <cell r="BT7">
            <v>40</v>
          </cell>
          <cell r="BU7">
            <v>259</v>
          </cell>
        </row>
        <row r="8">
          <cell r="AP8" t="str">
            <v>Friday</v>
          </cell>
          <cell r="AQ8">
            <v>41719</v>
          </cell>
          <cell r="AR8">
            <v>30</v>
          </cell>
          <cell r="AS8">
            <v>15</v>
          </cell>
          <cell r="AT8">
            <v>19</v>
          </cell>
          <cell r="AU8">
            <v>20</v>
          </cell>
          <cell r="AV8">
            <v>38.5</v>
          </cell>
          <cell r="AW8">
            <v>0</v>
          </cell>
          <cell r="AX8">
            <v>25</v>
          </cell>
          <cell r="AY8">
            <v>0</v>
          </cell>
          <cell r="AZ8">
            <v>8</v>
          </cell>
          <cell r="BA8">
            <v>0</v>
          </cell>
          <cell r="BB8">
            <v>0</v>
          </cell>
          <cell r="BC8">
            <v>32</v>
          </cell>
          <cell r="BD8">
            <v>0</v>
          </cell>
          <cell r="BE8">
            <v>0</v>
          </cell>
          <cell r="BH8">
            <v>0</v>
          </cell>
          <cell r="BI8">
            <v>0</v>
          </cell>
          <cell r="BJ8">
            <v>0</v>
          </cell>
          <cell r="BK8">
            <v>0</v>
          </cell>
          <cell r="BL8">
            <v>0</v>
          </cell>
          <cell r="BM8">
            <v>15</v>
          </cell>
          <cell r="BN8">
            <v>50</v>
          </cell>
          <cell r="BO8">
            <v>0</v>
          </cell>
          <cell r="BP8">
            <v>40</v>
          </cell>
          <cell r="BQ8">
            <v>10</v>
          </cell>
          <cell r="BR8">
            <v>15</v>
          </cell>
          <cell r="BS8">
            <v>260</v>
          </cell>
          <cell r="BT8">
            <v>0</v>
          </cell>
          <cell r="BU8">
            <v>428</v>
          </cell>
        </row>
        <row r="9">
          <cell r="AP9" t="str">
            <v>Saturday</v>
          </cell>
          <cell r="AQ9">
            <v>41720</v>
          </cell>
          <cell r="AR9">
            <v>550</v>
          </cell>
          <cell r="AS9">
            <v>5</v>
          </cell>
          <cell r="AT9">
            <v>27</v>
          </cell>
          <cell r="AU9">
            <v>4</v>
          </cell>
          <cell r="AV9">
            <v>200</v>
          </cell>
          <cell r="AW9">
            <v>60</v>
          </cell>
          <cell r="AX9">
            <v>4</v>
          </cell>
          <cell r="AY9">
            <v>0</v>
          </cell>
          <cell r="AZ9">
            <v>11</v>
          </cell>
          <cell r="BA9">
            <v>2</v>
          </cell>
          <cell r="BB9">
            <v>0</v>
          </cell>
          <cell r="BC9">
            <v>39</v>
          </cell>
          <cell r="BD9">
            <v>0</v>
          </cell>
          <cell r="BE9">
            <v>0</v>
          </cell>
          <cell r="BH9">
            <v>0</v>
          </cell>
          <cell r="BI9">
            <v>0</v>
          </cell>
          <cell r="BJ9">
            <v>5</v>
          </cell>
          <cell r="BK9">
            <v>0</v>
          </cell>
          <cell r="BL9">
            <v>0</v>
          </cell>
          <cell r="BM9">
            <v>0</v>
          </cell>
          <cell r="BN9">
            <v>10</v>
          </cell>
          <cell r="BO9">
            <v>0</v>
          </cell>
          <cell r="BP9">
            <v>105</v>
          </cell>
          <cell r="BQ9">
            <v>30</v>
          </cell>
          <cell r="BR9">
            <v>60</v>
          </cell>
          <cell r="BS9">
            <v>20</v>
          </cell>
          <cell r="BT9">
            <v>130</v>
          </cell>
          <cell r="BU9">
            <v>281</v>
          </cell>
        </row>
        <row r="10">
          <cell r="AQ10" t="str">
            <v>SUM</v>
          </cell>
          <cell r="AR10">
            <v>896</v>
          </cell>
          <cell r="AS10">
            <v>128</v>
          </cell>
          <cell r="AT10">
            <v>436</v>
          </cell>
          <cell r="AU10">
            <v>69</v>
          </cell>
          <cell r="AV10">
            <v>1014.5</v>
          </cell>
          <cell r="AW10">
            <v>311</v>
          </cell>
          <cell r="AX10">
            <v>179</v>
          </cell>
          <cell r="AY10">
            <v>30</v>
          </cell>
          <cell r="AZ10">
            <v>42</v>
          </cell>
          <cell r="BA10">
            <v>74</v>
          </cell>
          <cell r="BB10">
            <v>40</v>
          </cell>
          <cell r="BC10">
            <v>126</v>
          </cell>
          <cell r="BD10">
            <v>48</v>
          </cell>
          <cell r="BE10">
            <v>25</v>
          </cell>
          <cell r="BH10">
            <v>7</v>
          </cell>
          <cell r="BI10">
            <v>75</v>
          </cell>
          <cell r="BJ10">
            <v>35</v>
          </cell>
          <cell r="BK10">
            <v>0</v>
          </cell>
          <cell r="BL10">
            <v>9</v>
          </cell>
          <cell r="BM10">
            <v>71</v>
          </cell>
          <cell r="BN10">
            <v>366</v>
          </cell>
          <cell r="BO10">
            <v>97</v>
          </cell>
          <cell r="BP10">
            <v>505</v>
          </cell>
          <cell r="BQ10">
            <v>288</v>
          </cell>
          <cell r="BR10">
            <v>175</v>
          </cell>
          <cell r="BS10">
            <v>492</v>
          </cell>
          <cell r="BT10">
            <v>300</v>
          </cell>
          <cell r="BU10">
            <v>1623</v>
          </cell>
        </row>
        <row r="11">
          <cell r="AQ11" t="str">
            <v>AVG</v>
          </cell>
          <cell r="AS11">
            <v>0.14285714285714285</v>
          </cell>
          <cell r="AU11">
            <v>0.15825688073394495</v>
          </cell>
          <cell r="AW11">
            <v>0.30655495317890585</v>
          </cell>
          <cell r="AY11">
            <v>0.16759776536312848</v>
          </cell>
          <cell r="BA11">
            <v>1.7619047619047619</v>
          </cell>
          <cell r="BD11">
            <v>0.38095238095238093</v>
          </cell>
          <cell r="BN11">
            <v>5.154929577464789</v>
          </cell>
        </row>
        <row r="12">
          <cell r="AQ12" t="str">
            <v>% Hrs per week off desk tasks</v>
          </cell>
          <cell r="AS12" t="str">
            <v>shelver</v>
          </cell>
          <cell r="AU12" t="str">
            <v>shelver</v>
          </cell>
          <cell r="AW12" t="str">
            <v>shelver</v>
          </cell>
          <cell r="AY12" t="str">
            <v>shelver</v>
          </cell>
          <cell r="BA12">
            <v>3.0833333333333334E-2</v>
          </cell>
          <cell r="BB12">
            <v>1.6666666666666666E-2</v>
          </cell>
          <cell r="BD12">
            <v>0.02</v>
          </cell>
          <cell r="BE12">
            <v>1.0416666666666666E-2</v>
          </cell>
          <cell r="BH12">
            <v>2.9166666666666668E-3</v>
          </cell>
          <cell r="BI12">
            <v>3.125E-2</v>
          </cell>
          <cell r="BJ12">
            <v>1.4583333333333334E-2</v>
          </cell>
          <cell r="BL12">
            <v>3.7499999999999999E-3</v>
          </cell>
          <cell r="BN12">
            <v>0.1525</v>
          </cell>
          <cell r="BO12">
            <v>4.0416666666666663E-2</v>
          </cell>
          <cell r="BP12">
            <v>0.21041666666666667</v>
          </cell>
          <cell r="BQ12">
            <v>0.12</v>
          </cell>
          <cell r="BR12">
            <v>7.2916666666666671E-2</v>
          </cell>
          <cell r="BS12">
            <v>0.20499999999999999</v>
          </cell>
          <cell r="BT12">
            <v>0.125</v>
          </cell>
          <cell r="BU12">
            <v>0.67625000000000002</v>
          </cell>
        </row>
      </sheetData>
      <sheetData sheetId="7" refreshError="1"/>
      <sheetData sheetId="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Log - Open Count"/>
      <sheetName val="Customer Activity Summary Log"/>
      <sheetName val="Summary Log_Observation"/>
      <sheetName val="PatronMovement per 30 mins"/>
      <sheetName val="Observation Notes"/>
      <sheetName val="Staff On Desk Summary Log"/>
      <sheetName val="Staff Off Desk Summary Log"/>
      <sheetName val="Shelver Summary Log"/>
      <sheetName val="Volunteer Summary Log"/>
    </sheetNames>
    <sheetDataSet>
      <sheetData sheetId="0" refreshError="1"/>
      <sheetData sheetId="1" refreshError="1"/>
      <sheetData sheetId="2" refreshError="1"/>
      <sheetData sheetId="3" refreshError="1"/>
      <sheetData sheetId="4" refreshError="1"/>
      <sheetData sheetId="5">
        <row r="1">
          <cell r="AK1" t="str">
            <v>Hours open per week</v>
          </cell>
          <cell r="AL1" t="str">
            <v>Hrs open per yr</v>
          </cell>
          <cell r="AM1" t="str">
            <v>Mins open per week</v>
          </cell>
        </row>
        <row r="2">
          <cell r="AK2">
            <v>40</v>
          </cell>
          <cell r="AL2">
            <v>2000</v>
          </cell>
          <cell r="AM2">
            <v>2400</v>
          </cell>
        </row>
        <row r="4">
          <cell r="AH4" t="str">
            <v>NHI - On Desk Log</v>
          </cell>
          <cell r="AK4" t="str">
            <v>informational / directional</v>
          </cell>
          <cell r="AM4" t="str">
            <v>reference</v>
          </cell>
          <cell r="AO4" t="str">
            <v>technology</v>
          </cell>
          <cell r="AQ4" t="str">
            <v>library card</v>
          </cell>
          <cell r="AS4" t="str">
            <v>checkin</v>
          </cell>
          <cell r="AU4" t="str">
            <v>checkout/ renew at desk</v>
          </cell>
          <cell r="AY4" t="str">
            <v>fine/fee</v>
          </cell>
          <cell r="BA4" t="str">
            <v>print management</v>
          </cell>
          <cell r="BB4" t="str">
            <v>check email/spl@</v>
          </cell>
          <cell r="BC4" t="str">
            <v>lend laptop</v>
          </cell>
          <cell r="BE4" t="str">
            <v>self check</v>
          </cell>
          <cell r="BG4" t="str">
            <v>weeding</v>
          </cell>
          <cell r="BI4" t="str">
            <v>opening procedures and desk set up</v>
          </cell>
          <cell r="BJ4" t="str">
            <v>closing procedures</v>
          </cell>
          <cell r="BK4" t="str">
            <v>other</v>
          </cell>
        </row>
        <row r="5">
          <cell r="AK5" t="str">
            <v># Of patrons</v>
          </cell>
          <cell r="AL5" t="str">
            <v>Avg. time</v>
          </cell>
          <cell r="AM5" t="str">
            <v xml:space="preserve"># Of patrons </v>
          </cell>
          <cell r="AN5" t="str">
            <v xml:space="preserve">Avg. Time </v>
          </cell>
          <cell r="AO5" t="str">
            <v xml:space="preserve"># Of patrons </v>
          </cell>
          <cell r="AP5" t="str">
            <v xml:space="preserve">Avg. time </v>
          </cell>
          <cell r="AQ5" t="str">
            <v># Of patrons</v>
          </cell>
          <cell r="AR5" t="str">
            <v xml:space="preserve">Avg. time </v>
          </cell>
          <cell r="AS5" t="str">
            <v xml:space="preserve"># Of items </v>
          </cell>
          <cell r="AT5" t="str">
            <v>Actual time</v>
          </cell>
          <cell r="AU5" t="str">
            <v># Of patrons</v>
          </cell>
          <cell r="AV5" t="str">
            <v>Avg. time</v>
          </cell>
          <cell r="AY5" t="str">
            <v xml:space="preserve"># Of patrons </v>
          </cell>
          <cell r="AZ5" t="str">
            <v>Avg. time</v>
          </cell>
          <cell r="BA5" t="str">
            <v># of interactions</v>
          </cell>
          <cell r="BB5" t="str">
            <v>Actual time spent</v>
          </cell>
          <cell r="BC5" t="str">
            <v xml:space="preserve"># Of patrons </v>
          </cell>
          <cell r="BD5" t="str">
            <v>Avg. time</v>
          </cell>
          <cell r="BE5" t="str">
            <v># Of patrons</v>
          </cell>
          <cell r="BF5" t="str">
            <v xml:space="preserve">Avg. time </v>
          </cell>
          <cell r="BG5" t="str">
            <v># Of items</v>
          </cell>
          <cell r="BH5" t="str">
            <v>Actual time</v>
          </cell>
          <cell r="BI5" t="str">
            <v>Avg time (in mins)</v>
          </cell>
          <cell r="BJ5" t="str">
            <v>Avg time (in mins)</v>
          </cell>
          <cell r="BK5" t="str">
            <v>Avg time (in mins)</v>
          </cell>
        </row>
        <row r="6">
          <cell r="AH6" t="str">
            <v>DAY</v>
          </cell>
          <cell r="AI6" t="str">
            <v>DATE</v>
          </cell>
        </row>
        <row r="7">
          <cell r="AH7" t="str">
            <v>Tuesday</v>
          </cell>
          <cell r="AK7">
            <v>132</v>
          </cell>
          <cell r="AL7">
            <v>311</v>
          </cell>
          <cell r="AM7">
            <v>57</v>
          </cell>
          <cell r="AN7">
            <v>261</v>
          </cell>
          <cell r="AO7">
            <v>41</v>
          </cell>
          <cell r="AP7">
            <v>74</v>
          </cell>
          <cell r="AQ7">
            <v>58</v>
          </cell>
          <cell r="AR7">
            <v>136</v>
          </cell>
          <cell r="AS7">
            <v>154</v>
          </cell>
          <cell r="AT7">
            <v>94</v>
          </cell>
          <cell r="AU7">
            <v>102</v>
          </cell>
          <cell r="AV7">
            <v>165.5</v>
          </cell>
          <cell r="AY7">
            <v>22</v>
          </cell>
          <cell r="AZ7">
            <v>52</v>
          </cell>
          <cell r="BA7">
            <v>15</v>
          </cell>
          <cell r="BB7">
            <v>13</v>
          </cell>
          <cell r="BC7">
            <v>0</v>
          </cell>
          <cell r="BD7">
            <v>0</v>
          </cell>
          <cell r="BE7">
            <v>8</v>
          </cell>
          <cell r="BF7">
            <v>12</v>
          </cell>
          <cell r="BG7">
            <v>0</v>
          </cell>
          <cell r="BH7">
            <v>5</v>
          </cell>
          <cell r="BI7">
            <v>3</v>
          </cell>
          <cell r="BJ7">
            <v>10</v>
          </cell>
          <cell r="BK7">
            <v>137</v>
          </cell>
        </row>
        <row r="8">
          <cell r="AH8" t="str">
            <v>Wednesday</v>
          </cell>
          <cell r="AK8">
            <v>74</v>
          </cell>
          <cell r="AL8">
            <v>177.5</v>
          </cell>
          <cell r="AM8">
            <v>30</v>
          </cell>
          <cell r="AN8">
            <v>137</v>
          </cell>
          <cell r="AO8">
            <v>25</v>
          </cell>
          <cell r="AP8">
            <v>25</v>
          </cell>
          <cell r="AQ8">
            <v>38</v>
          </cell>
          <cell r="AR8">
            <v>132.5</v>
          </cell>
          <cell r="AS8">
            <v>8</v>
          </cell>
          <cell r="AT8">
            <v>11</v>
          </cell>
          <cell r="AU8">
            <v>99</v>
          </cell>
          <cell r="AV8">
            <v>234</v>
          </cell>
          <cell r="AY8">
            <v>11</v>
          </cell>
          <cell r="AZ8">
            <v>33.5</v>
          </cell>
          <cell r="BA8">
            <v>6</v>
          </cell>
          <cell r="BB8">
            <v>11</v>
          </cell>
          <cell r="BC8">
            <v>3</v>
          </cell>
          <cell r="BD8">
            <v>6</v>
          </cell>
          <cell r="BE8">
            <v>5</v>
          </cell>
          <cell r="BF8">
            <v>5</v>
          </cell>
          <cell r="BG8">
            <v>30</v>
          </cell>
          <cell r="BH8">
            <v>25</v>
          </cell>
          <cell r="BI8">
            <v>3</v>
          </cell>
          <cell r="BJ8">
            <v>0</v>
          </cell>
          <cell r="BK8">
            <v>300</v>
          </cell>
        </row>
        <row r="9">
          <cell r="AH9" t="str">
            <v>Thursday</v>
          </cell>
          <cell r="AK9">
            <v>62</v>
          </cell>
          <cell r="AL9">
            <v>132</v>
          </cell>
          <cell r="AM9">
            <v>23</v>
          </cell>
          <cell r="AN9">
            <v>90</v>
          </cell>
          <cell r="AO9">
            <v>12</v>
          </cell>
          <cell r="AP9">
            <v>17</v>
          </cell>
          <cell r="AQ9">
            <v>24</v>
          </cell>
          <cell r="AR9">
            <v>73.5</v>
          </cell>
          <cell r="AS9">
            <v>318</v>
          </cell>
          <cell r="AT9">
            <v>159.5</v>
          </cell>
          <cell r="AU9">
            <v>34</v>
          </cell>
          <cell r="AV9">
            <v>83.5</v>
          </cell>
          <cell r="AY9">
            <v>9</v>
          </cell>
          <cell r="AZ9">
            <v>21</v>
          </cell>
          <cell r="BA9">
            <v>13</v>
          </cell>
          <cell r="BB9">
            <v>10</v>
          </cell>
          <cell r="BC9">
            <v>1</v>
          </cell>
          <cell r="BD9">
            <v>0</v>
          </cell>
          <cell r="BE9">
            <v>10</v>
          </cell>
          <cell r="BF9">
            <v>11</v>
          </cell>
          <cell r="BG9">
            <v>0</v>
          </cell>
          <cell r="BH9">
            <v>15</v>
          </cell>
          <cell r="BI9">
            <v>1</v>
          </cell>
          <cell r="BJ9">
            <v>10</v>
          </cell>
          <cell r="BK9">
            <v>499</v>
          </cell>
        </row>
        <row r="10">
          <cell r="AH10" t="str">
            <v>Friday</v>
          </cell>
          <cell r="AK10">
            <v>57</v>
          </cell>
          <cell r="AL10">
            <v>103.5</v>
          </cell>
          <cell r="AM10">
            <v>19</v>
          </cell>
          <cell r="AN10">
            <v>69</v>
          </cell>
          <cell r="AO10">
            <v>17</v>
          </cell>
          <cell r="AP10">
            <v>34</v>
          </cell>
          <cell r="AQ10">
            <v>24</v>
          </cell>
          <cell r="AR10">
            <v>80</v>
          </cell>
          <cell r="AS10">
            <v>158</v>
          </cell>
          <cell r="AT10">
            <v>47</v>
          </cell>
          <cell r="AU10">
            <v>49</v>
          </cell>
          <cell r="AV10">
            <v>115</v>
          </cell>
          <cell r="AY10">
            <v>12</v>
          </cell>
          <cell r="AZ10">
            <v>30.5</v>
          </cell>
          <cell r="BA10">
            <v>6</v>
          </cell>
          <cell r="BB10">
            <v>5</v>
          </cell>
          <cell r="BC10">
            <v>0</v>
          </cell>
          <cell r="BD10">
            <v>0</v>
          </cell>
          <cell r="BE10">
            <v>2</v>
          </cell>
          <cell r="BF10">
            <v>0</v>
          </cell>
          <cell r="BG10">
            <v>83</v>
          </cell>
          <cell r="BH10">
            <v>39</v>
          </cell>
          <cell r="BI10">
            <v>0</v>
          </cell>
          <cell r="BJ10">
            <v>10</v>
          </cell>
          <cell r="BK10">
            <v>63</v>
          </cell>
        </row>
        <row r="11">
          <cell r="AH11" t="str">
            <v>Saturday</v>
          </cell>
          <cell r="AK11">
            <v>92</v>
          </cell>
          <cell r="AL11">
            <v>178.5</v>
          </cell>
          <cell r="AM11">
            <v>17</v>
          </cell>
          <cell r="AN11">
            <v>54</v>
          </cell>
          <cell r="AO11">
            <v>18</v>
          </cell>
          <cell r="AP11">
            <v>51</v>
          </cell>
          <cell r="AQ11">
            <v>31</v>
          </cell>
          <cell r="AR11">
            <v>106</v>
          </cell>
          <cell r="AS11">
            <v>65</v>
          </cell>
          <cell r="AT11">
            <v>26.5</v>
          </cell>
          <cell r="AU11">
            <v>42</v>
          </cell>
          <cell r="AV11">
            <v>89.5</v>
          </cell>
          <cell r="AY11">
            <v>10</v>
          </cell>
          <cell r="AZ11">
            <v>54</v>
          </cell>
          <cell r="BA11">
            <v>7</v>
          </cell>
          <cell r="BB11">
            <v>5</v>
          </cell>
          <cell r="BC11">
            <v>0</v>
          </cell>
          <cell r="BD11">
            <v>0</v>
          </cell>
          <cell r="BE11">
            <v>6</v>
          </cell>
          <cell r="BF11">
            <v>9</v>
          </cell>
          <cell r="BG11">
            <v>0</v>
          </cell>
          <cell r="BH11">
            <v>0</v>
          </cell>
          <cell r="BI11">
            <v>10</v>
          </cell>
          <cell r="BJ11">
            <v>0</v>
          </cell>
          <cell r="BK11">
            <v>179</v>
          </cell>
        </row>
        <row r="12">
          <cell r="AH12" t="str">
            <v>Tuesday</v>
          </cell>
          <cell r="AK12">
            <v>9</v>
          </cell>
          <cell r="AL12">
            <v>18</v>
          </cell>
          <cell r="AM12">
            <v>7</v>
          </cell>
          <cell r="AN12">
            <v>35</v>
          </cell>
          <cell r="AO12">
            <v>14</v>
          </cell>
          <cell r="AP12">
            <v>71</v>
          </cell>
          <cell r="AQ12">
            <v>3</v>
          </cell>
          <cell r="AR12">
            <v>9</v>
          </cell>
          <cell r="AS12">
            <v>3</v>
          </cell>
          <cell r="AT12">
            <v>6</v>
          </cell>
          <cell r="AU12">
            <v>27</v>
          </cell>
          <cell r="AV12">
            <v>54</v>
          </cell>
          <cell r="AY12">
            <v>5</v>
          </cell>
          <cell r="AZ12">
            <v>16</v>
          </cell>
          <cell r="BA12">
            <v>4</v>
          </cell>
          <cell r="BB12">
            <v>5</v>
          </cell>
          <cell r="BC12">
            <v>0</v>
          </cell>
          <cell r="BD12">
            <v>0</v>
          </cell>
          <cell r="BE12">
            <v>0</v>
          </cell>
          <cell r="BF12">
            <v>0</v>
          </cell>
          <cell r="BG12">
            <v>0</v>
          </cell>
          <cell r="BH12">
            <v>0</v>
          </cell>
          <cell r="BI12">
            <v>0</v>
          </cell>
          <cell r="BJ12">
            <v>10</v>
          </cell>
          <cell r="BK12">
            <v>75</v>
          </cell>
        </row>
        <row r="13">
          <cell r="AI13" t="str">
            <v>SUM</v>
          </cell>
          <cell r="AK13">
            <v>426</v>
          </cell>
          <cell r="AL13">
            <v>920.5</v>
          </cell>
          <cell r="AM13">
            <v>153</v>
          </cell>
          <cell r="AN13">
            <v>646</v>
          </cell>
          <cell r="AO13">
            <v>127</v>
          </cell>
          <cell r="AP13">
            <v>272</v>
          </cell>
          <cell r="AQ13">
            <v>178</v>
          </cell>
          <cell r="AR13">
            <v>537</v>
          </cell>
          <cell r="AS13">
            <v>706</v>
          </cell>
          <cell r="AT13">
            <v>344</v>
          </cell>
          <cell r="AU13">
            <v>353</v>
          </cell>
          <cell r="AV13">
            <v>741.5</v>
          </cell>
          <cell r="AY13">
            <v>69</v>
          </cell>
          <cell r="AZ13">
            <v>207</v>
          </cell>
          <cell r="BA13">
            <v>51</v>
          </cell>
          <cell r="BB13">
            <v>49</v>
          </cell>
          <cell r="BC13">
            <v>4</v>
          </cell>
          <cell r="BD13">
            <v>6</v>
          </cell>
          <cell r="BE13">
            <v>31</v>
          </cell>
          <cell r="BF13">
            <v>37</v>
          </cell>
          <cell r="BG13">
            <v>113</v>
          </cell>
          <cell r="BH13">
            <v>84</v>
          </cell>
          <cell r="BI13">
            <v>17</v>
          </cell>
          <cell r="BJ13">
            <v>40</v>
          </cell>
          <cell r="BK13">
            <v>1253</v>
          </cell>
        </row>
        <row r="14">
          <cell r="AI14" t="str">
            <v>AVG</v>
          </cell>
          <cell r="AL14">
            <v>2.1607981220657275</v>
          </cell>
          <cell r="AN14">
            <v>4.2222222222222223</v>
          </cell>
          <cell r="AP14">
            <v>2.1417322834645671</v>
          </cell>
          <cell r="AR14">
            <v>3.0168539325842696</v>
          </cell>
          <cell r="AT14">
            <v>0.48725212464589235</v>
          </cell>
          <cell r="AV14">
            <v>2.1005665722379603</v>
          </cell>
          <cell r="AZ14">
            <v>3</v>
          </cell>
          <cell r="BD14">
            <v>1.5</v>
          </cell>
          <cell r="BF14">
            <v>1.1935483870967742</v>
          </cell>
          <cell r="BH14">
            <v>0.74336283185840712</v>
          </cell>
        </row>
        <row r="16">
          <cell r="AI16" t="str">
            <v>% mins of all on-desk tasks per week</v>
          </cell>
          <cell r="AL16">
            <v>0.38354166666666667</v>
          </cell>
          <cell r="AN16">
            <v>0.26916666666666667</v>
          </cell>
          <cell r="AP16">
            <v>0.11333333333333333</v>
          </cell>
          <cell r="AR16">
            <v>0.22375</v>
          </cell>
          <cell r="AT16">
            <v>0.14333333333333334</v>
          </cell>
          <cell r="AV16">
            <v>0.30895833333333333</v>
          </cell>
          <cell r="AZ16">
            <v>8.6249999999999993E-2</v>
          </cell>
          <cell r="BA16">
            <v>2.1250000000000002E-2</v>
          </cell>
          <cell r="BB16">
            <v>2.0416666666666666E-2</v>
          </cell>
          <cell r="BD16">
            <v>2.5000000000000001E-3</v>
          </cell>
          <cell r="BF16">
            <v>1.5416666666666667E-2</v>
          </cell>
          <cell r="BH16">
            <v>3.5000000000000003E-2</v>
          </cell>
          <cell r="BI16">
            <v>7.083333333333333E-3</v>
          </cell>
          <cell r="BJ16">
            <v>1.6666666666666666E-2</v>
          </cell>
          <cell r="BK16">
            <v>0.52208333333333334</v>
          </cell>
        </row>
      </sheetData>
      <sheetData sheetId="6">
        <row r="1">
          <cell r="AQ1" t="str">
            <v>Hours per week Staff Max</v>
          </cell>
          <cell r="AR1" t="str">
            <v>Mins per week staff max</v>
          </cell>
          <cell r="AS1" t="str">
            <v>Hours/year Staff Max</v>
          </cell>
        </row>
        <row r="2">
          <cell r="AQ2">
            <v>40</v>
          </cell>
          <cell r="AR2">
            <v>2400</v>
          </cell>
          <cell r="AS2">
            <v>2080</v>
          </cell>
        </row>
        <row r="3">
          <cell r="AO3" t="str">
            <v>NHI - Off Desk Log</v>
          </cell>
          <cell r="AQ3" t="str">
            <v>Bookdrop</v>
          </cell>
          <cell r="AS3" t="str">
            <v>Delivery</v>
          </cell>
          <cell r="AU3" t="str">
            <v xml:space="preserve">Checkin </v>
          </cell>
          <cell r="AW3" t="str">
            <v>Shelving</v>
          </cell>
          <cell r="AY3" t="str">
            <v>Circ Issues: missing and damaged items, etc.</v>
          </cell>
          <cell r="BA3" t="str">
            <v>Collection Management (describe activity)</v>
          </cell>
          <cell r="BB3" t="str">
            <v>Picklist, ILL, LinkPLUS</v>
          </cell>
          <cell r="BD3" t="str">
            <v>Magazines (describe activity)</v>
          </cell>
          <cell r="BG3" t="str">
            <v>Meeting Room Bookings: new requests, review, confirm, etc.</v>
          </cell>
          <cell r="BH3" t="str">
            <v>Outreach: School, Rotary, etc. (keep detailed calendar and attach to off desk log)</v>
          </cell>
          <cell r="BI3" t="str">
            <v>Community Information: posting new, restocking bookmarks, program brochures, notices</v>
          </cell>
          <cell r="BJ3" t="str">
            <v>By appointment with patron; 1 on 1; small group training</v>
          </cell>
          <cell r="BL3" t="str">
            <v>Programs (set up, delivery and tear down) Attach evanced calendar)</v>
          </cell>
          <cell r="BN3" t="str">
            <v>Programs (planning)</v>
          </cell>
          <cell r="BO3" t="str">
            <v xml:space="preserve">Special assignments or projects </v>
          </cell>
          <cell r="BP3" t="str">
            <v>Check email/spl@</v>
          </cell>
          <cell r="BQ3" t="str">
            <v>Cash Count</v>
          </cell>
          <cell r="BR3" t="str">
            <v>Staff Meetings</v>
          </cell>
          <cell r="BS3" t="str">
            <v>Opening/   Closing Procedures</v>
          </cell>
          <cell r="BT3" t="str">
            <v>Other (describe)</v>
          </cell>
        </row>
        <row r="4">
          <cell r="AO4" t="str">
            <v>DAY</v>
          </cell>
          <cell r="AP4" t="str">
            <v>DATE</v>
          </cell>
          <cell r="AQ4" t="str">
            <v xml:space="preserve"># </v>
          </cell>
          <cell r="AR4" t="str">
            <v>actual time</v>
          </cell>
          <cell r="AS4" t="str">
            <v xml:space="preserve"># </v>
          </cell>
          <cell r="AT4" t="str">
            <v>actual time</v>
          </cell>
          <cell r="AU4" t="str">
            <v xml:space="preserve"># </v>
          </cell>
          <cell r="AV4" t="str">
            <v>actual time</v>
          </cell>
          <cell r="AW4" t="str">
            <v xml:space="preserve"># </v>
          </cell>
          <cell r="AX4" t="str">
            <v>actual time</v>
          </cell>
          <cell r="AY4" t="str">
            <v xml:space="preserve"># </v>
          </cell>
          <cell r="AZ4" t="str">
            <v>actual time</v>
          </cell>
          <cell r="BA4" t="str">
            <v>Avg time (in mins)</v>
          </cell>
          <cell r="BB4" t="str">
            <v xml:space="preserve"># </v>
          </cell>
          <cell r="BC4" t="str">
            <v>actual time</v>
          </cell>
          <cell r="BD4" t="str">
            <v>avg time (in mins)</v>
          </cell>
          <cell r="BG4" t="str">
            <v>avg time (in mins)</v>
          </cell>
          <cell r="BH4" t="str">
            <v>avg time (in mins)</v>
          </cell>
          <cell r="BI4" t="str">
            <v>avg time (in mins)</v>
          </cell>
          <cell r="BJ4" t="str">
            <v xml:space="preserve"># </v>
          </cell>
          <cell r="BK4" t="str">
            <v>avg time (in mins)</v>
          </cell>
          <cell r="BL4" t="str">
            <v xml:space="preserve"># </v>
          </cell>
          <cell r="BM4" t="str">
            <v>avg time (in mins)</v>
          </cell>
          <cell r="BN4" t="str">
            <v>actual time</v>
          </cell>
          <cell r="BO4" t="str">
            <v>actual time</v>
          </cell>
          <cell r="BP4" t="str">
            <v>avg time (in mins)</v>
          </cell>
          <cell r="BQ4" t="str">
            <v>avg time (in mins)</v>
          </cell>
          <cell r="BR4" t="str">
            <v>actual time</v>
          </cell>
          <cell r="BS4" t="str">
            <v>avg time (in mins)</v>
          </cell>
          <cell r="BT4" t="str">
            <v>avg time (in mins)</v>
          </cell>
        </row>
        <row r="5">
          <cell r="AO5" t="str">
            <v>Tuesday</v>
          </cell>
          <cell r="AQ5">
            <v>102</v>
          </cell>
          <cell r="AR5">
            <v>0</v>
          </cell>
          <cell r="AS5">
            <v>0</v>
          </cell>
          <cell r="AT5">
            <v>0</v>
          </cell>
          <cell r="AU5">
            <v>91</v>
          </cell>
          <cell r="AV5">
            <v>46</v>
          </cell>
          <cell r="AW5">
            <v>0</v>
          </cell>
          <cell r="AX5">
            <v>0</v>
          </cell>
          <cell r="AY5">
            <v>2</v>
          </cell>
          <cell r="AZ5">
            <v>35</v>
          </cell>
          <cell r="BA5">
            <v>0</v>
          </cell>
          <cell r="BB5">
            <v>61</v>
          </cell>
          <cell r="BC5">
            <v>5</v>
          </cell>
          <cell r="BD5">
            <v>0</v>
          </cell>
          <cell r="BG5">
            <v>0</v>
          </cell>
          <cell r="BH5">
            <v>0</v>
          </cell>
          <cell r="BI5">
            <v>0</v>
          </cell>
          <cell r="BJ5">
            <v>0</v>
          </cell>
          <cell r="BK5">
            <v>0</v>
          </cell>
          <cell r="BL5">
            <v>0</v>
          </cell>
          <cell r="BM5">
            <v>150</v>
          </cell>
          <cell r="BN5">
            <v>85</v>
          </cell>
          <cell r="BO5">
            <v>215</v>
          </cell>
          <cell r="BP5">
            <v>120</v>
          </cell>
          <cell r="BQ5">
            <v>15</v>
          </cell>
          <cell r="BR5">
            <v>20</v>
          </cell>
          <cell r="BS5">
            <v>35</v>
          </cell>
          <cell r="BT5">
            <v>235</v>
          </cell>
        </row>
        <row r="6">
          <cell r="AO6" t="str">
            <v>Wednesday</v>
          </cell>
          <cell r="AQ6">
            <v>60</v>
          </cell>
          <cell r="AR6">
            <v>0</v>
          </cell>
          <cell r="AS6">
            <v>0</v>
          </cell>
          <cell r="AT6">
            <v>0</v>
          </cell>
          <cell r="AU6">
            <v>6.5</v>
          </cell>
          <cell r="AV6">
            <v>3.25</v>
          </cell>
          <cell r="AW6">
            <v>0</v>
          </cell>
          <cell r="AX6">
            <v>45</v>
          </cell>
          <cell r="AY6">
            <v>0</v>
          </cell>
          <cell r="AZ6">
            <v>0</v>
          </cell>
          <cell r="BA6">
            <v>20</v>
          </cell>
          <cell r="BB6">
            <v>2</v>
          </cell>
          <cell r="BC6">
            <v>5</v>
          </cell>
          <cell r="BD6">
            <v>0</v>
          </cell>
          <cell r="BG6">
            <v>10</v>
          </cell>
          <cell r="BH6">
            <v>0</v>
          </cell>
          <cell r="BI6">
            <v>40</v>
          </cell>
          <cell r="BJ6">
            <v>0</v>
          </cell>
          <cell r="BK6">
            <v>25</v>
          </cell>
          <cell r="BL6">
            <v>0</v>
          </cell>
          <cell r="BM6">
            <v>25</v>
          </cell>
          <cell r="BN6">
            <v>200</v>
          </cell>
          <cell r="BO6">
            <v>165</v>
          </cell>
          <cell r="BP6">
            <v>145</v>
          </cell>
          <cell r="BQ6">
            <v>40</v>
          </cell>
          <cell r="BR6">
            <v>30</v>
          </cell>
          <cell r="BS6">
            <v>15</v>
          </cell>
          <cell r="BT6">
            <v>667</v>
          </cell>
        </row>
        <row r="7">
          <cell r="AO7" t="str">
            <v>Thursday</v>
          </cell>
          <cell r="AQ7">
            <v>4</v>
          </cell>
          <cell r="AR7">
            <v>0</v>
          </cell>
          <cell r="AS7">
            <v>0</v>
          </cell>
          <cell r="AT7">
            <v>0</v>
          </cell>
          <cell r="AU7">
            <v>99</v>
          </cell>
          <cell r="AV7">
            <v>49.5</v>
          </cell>
          <cell r="AW7">
            <v>0</v>
          </cell>
          <cell r="AX7">
            <v>0</v>
          </cell>
          <cell r="AY7">
            <v>2</v>
          </cell>
          <cell r="AZ7">
            <v>5</v>
          </cell>
          <cell r="BA7">
            <v>25</v>
          </cell>
          <cell r="BB7">
            <v>135</v>
          </cell>
          <cell r="BC7">
            <v>0</v>
          </cell>
          <cell r="BD7">
            <v>0</v>
          </cell>
          <cell r="BG7">
            <v>0</v>
          </cell>
          <cell r="BH7">
            <v>45</v>
          </cell>
          <cell r="BI7">
            <v>10</v>
          </cell>
          <cell r="BJ7">
            <v>0</v>
          </cell>
          <cell r="BK7">
            <v>0</v>
          </cell>
          <cell r="BL7">
            <v>0</v>
          </cell>
          <cell r="BM7">
            <v>270</v>
          </cell>
          <cell r="BN7">
            <v>10</v>
          </cell>
          <cell r="BO7">
            <v>40</v>
          </cell>
          <cell r="BP7">
            <v>85</v>
          </cell>
          <cell r="BQ7">
            <v>80</v>
          </cell>
          <cell r="BR7">
            <v>15</v>
          </cell>
          <cell r="BS7">
            <v>25</v>
          </cell>
          <cell r="BT7">
            <v>825</v>
          </cell>
        </row>
        <row r="8">
          <cell r="AO8" t="str">
            <v>Friday</v>
          </cell>
          <cell r="AQ8">
            <v>95</v>
          </cell>
          <cell r="AR8">
            <v>76</v>
          </cell>
          <cell r="AS8">
            <v>0</v>
          </cell>
          <cell r="AT8">
            <v>0</v>
          </cell>
          <cell r="AU8">
            <v>6</v>
          </cell>
          <cell r="AV8">
            <v>1.5</v>
          </cell>
          <cell r="AW8">
            <v>0</v>
          </cell>
          <cell r="AX8">
            <v>0</v>
          </cell>
          <cell r="AY8">
            <v>0</v>
          </cell>
          <cell r="AZ8">
            <v>0</v>
          </cell>
          <cell r="BA8">
            <v>140</v>
          </cell>
          <cell r="BB8">
            <v>0</v>
          </cell>
          <cell r="BC8">
            <v>0</v>
          </cell>
          <cell r="BD8">
            <v>0</v>
          </cell>
          <cell r="BG8">
            <v>0</v>
          </cell>
          <cell r="BH8">
            <v>240</v>
          </cell>
          <cell r="BI8">
            <v>50</v>
          </cell>
          <cell r="BJ8">
            <v>0</v>
          </cell>
          <cell r="BK8">
            <v>0</v>
          </cell>
          <cell r="BL8">
            <v>0</v>
          </cell>
          <cell r="BM8">
            <v>270</v>
          </cell>
          <cell r="BN8">
            <v>105</v>
          </cell>
          <cell r="BO8">
            <v>10</v>
          </cell>
          <cell r="BP8">
            <v>95</v>
          </cell>
          <cell r="BQ8">
            <v>30</v>
          </cell>
          <cell r="BR8">
            <v>50</v>
          </cell>
          <cell r="BS8">
            <v>25</v>
          </cell>
          <cell r="BT8">
            <v>520</v>
          </cell>
        </row>
        <row r="9">
          <cell r="AO9" t="str">
            <v>Saturday</v>
          </cell>
          <cell r="AQ9">
            <v>93</v>
          </cell>
          <cell r="AR9">
            <v>65</v>
          </cell>
          <cell r="AS9">
            <v>140</v>
          </cell>
          <cell r="AT9">
            <v>0</v>
          </cell>
          <cell r="AU9">
            <v>93</v>
          </cell>
          <cell r="AV9">
            <v>46.5</v>
          </cell>
          <cell r="AW9">
            <v>0</v>
          </cell>
          <cell r="AX9">
            <v>0</v>
          </cell>
          <cell r="AY9">
            <v>0</v>
          </cell>
          <cell r="AZ9">
            <v>20</v>
          </cell>
          <cell r="BA9">
            <v>110</v>
          </cell>
          <cell r="BB9">
            <v>0</v>
          </cell>
          <cell r="BC9">
            <v>75</v>
          </cell>
          <cell r="BD9">
            <v>0</v>
          </cell>
          <cell r="BG9">
            <v>0</v>
          </cell>
          <cell r="BH9">
            <v>30</v>
          </cell>
          <cell r="BI9">
            <v>72</v>
          </cell>
          <cell r="BJ9">
            <v>0</v>
          </cell>
          <cell r="BK9">
            <v>0</v>
          </cell>
          <cell r="BL9">
            <v>0</v>
          </cell>
          <cell r="BM9">
            <v>255</v>
          </cell>
          <cell r="BN9">
            <v>85</v>
          </cell>
          <cell r="BO9">
            <v>0</v>
          </cell>
          <cell r="BP9">
            <v>58</v>
          </cell>
          <cell r="BQ9">
            <v>20</v>
          </cell>
          <cell r="BR9">
            <v>10</v>
          </cell>
          <cell r="BS9">
            <v>45</v>
          </cell>
          <cell r="BT9">
            <v>595</v>
          </cell>
        </row>
        <row r="10">
          <cell r="AO10" t="str">
            <v>Tuesday</v>
          </cell>
          <cell r="AQ10">
            <v>0</v>
          </cell>
          <cell r="AR10">
            <v>0</v>
          </cell>
          <cell r="AS10">
            <v>0</v>
          </cell>
          <cell r="AT10">
            <v>0</v>
          </cell>
          <cell r="AU10">
            <v>0</v>
          </cell>
          <cell r="AV10">
            <v>0</v>
          </cell>
          <cell r="AW10">
            <v>0</v>
          </cell>
          <cell r="AX10">
            <v>0</v>
          </cell>
          <cell r="AY10">
            <v>0</v>
          </cell>
          <cell r="AZ10">
            <v>0</v>
          </cell>
          <cell r="BA10">
            <v>10</v>
          </cell>
          <cell r="BB10">
            <v>0</v>
          </cell>
          <cell r="BC10">
            <v>0</v>
          </cell>
          <cell r="BD10">
            <v>0</v>
          </cell>
          <cell r="BG10">
            <v>5</v>
          </cell>
          <cell r="BH10">
            <v>0</v>
          </cell>
          <cell r="BI10">
            <v>0</v>
          </cell>
          <cell r="BJ10">
            <v>0</v>
          </cell>
          <cell r="BK10">
            <v>0</v>
          </cell>
          <cell r="BL10">
            <v>0</v>
          </cell>
          <cell r="BM10">
            <v>0</v>
          </cell>
          <cell r="BN10">
            <v>0</v>
          </cell>
          <cell r="BO10">
            <v>0</v>
          </cell>
          <cell r="BP10">
            <v>35</v>
          </cell>
          <cell r="BQ10">
            <v>0</v>
          </cell>
          <cell r="BR10">
            <v>0</v>
          </cell>
          <cell r="BS10">
            <v>0</v>
          </cell>
          <cell r="BT10">
            <v>115</v>
          </cell>
        </row>
        <row r="11">
          <cell r="AP11" t="str">
            <v>SUM</v>
          </cell>
          <cell r="AQ11">
            <v>354</v>
          </cell>
          <cell r="AR11">
            <v>141</v>
          </cell>
          <cell r="AS11">
            <v>140</v>
          </cell>
          <cell r="AT11">
            <v>0</v>
          </cell>
          <cell r="AU11">
            <v>295.5</v>
          </cell>
          <cell r="AV11">
            <v>146.75</v>
          </cell>
          <cell r="AW11">
            <v>0</v>
          </cell>
          <cell r="AX11">
            <v>45</v>
          </cell>
          <cell r="AY11">
            <v>4</v>
          </cell>
          <cell r="AZ11">
            <v>60</v>
          </cell>
          <cell r="BA11">
            <v>305</v>
          </cell>
          <cell r="BB11">
            <v>198</v>
          </cell>
          <cell r="BC11">
            <v>85</v>
          </cell>
          <cell r="BD11">
            <v>0</v>
          </cell>
          <cell r="BG11">
            <v>15</v>
          </cell>
          <cell r="BH11">
            <v>315</v>
          </cell>
          <cell r="BI11">
            <v>172</v>
          </cell>
          <cell r="BJ11">
            <v>0</v>
          </cell>
          <cell r="BK11">
            <v>25</v>
          </cell>
          <cell r="BL11">
            <v>0</v>
          </cell>
          <cell r="BM11">
            <v>970</v>
          </cell>
          <cell r="BN11">
            <v>485</v>
          </cell>
          <cell r="BO11">
            <v>430</v>
          </cell>
          <cell r="BP11">
            <v>538</v>
          </cell>
          <cell r="BQ11">
            <v>185</v>
          </cell>
          <cell r="BR11">
            <v>125</v>
          </cell>
          <cell r="BS11">
            <v>145</v>
          </cell>
          <cell r="BT11">
            <v>2957</v>
          </cell>
        </row>
        <row r="12">
          <cell r="AP12" t="str">
            <v>AVG</v>
          </cell>
          <cell r="AR12">
            <v>0.39830508474576271</v>
          </cell>
          <cell r="AT12">
            <v>0</v>
          </cell>
          <cell r="AV12">
            <v>0.49661590524534688</v>
          </cell>
          <cell r="AZ12">
            <v>15</v>
          </cell>
          <cell r="BC12">
            <v>0.42929292929292928</v>
          </cell>
        </row>
        <row r="13">
          <cell r="AP13" t="str">
            <v>% Hrs per week off desk tasks</v>
          </cell>
          <cell r="AR13" t="str">
            <v>shelver</v>
          </cell>
          <cell r="AT13" t="str">
            <v>shelver</v>
          </cell>
          <cell r="AV13" t="str">
            <v>shelver</v>
          </cell>
          <cell r="AX13" t="str">
            <v>shelver</v>
          </cell>
          <cell r="AZ13">
            <v>2.5000000000000001E-2</v>
          </cell>
          <cell r="BA13">
            <v>0.12708333333333333</v>
          </cell>
          <cell r="BC13">
            <v>3.5416666666666666E-2</v>
          </cell>
          <cell r="BG13">
            <v>6.2500000000000003E-3</v>
          </cell>
          <cell r="BH13">
            <v>0.13125000000000001</v>
          </cell>
          <cell r="BI13">
            <v>7.166666666666667E-2</v>
          </cell>
          <cell r="BK13">
            <v>1.0416666666666666E-2</v>
          </cell>
          <cell r="BM13">
            <v>0.40416666666666667</v>
          </cell>
          <cell r="BN13">
            <v>0.20208333333333334</v>
          </cell>
          <cell r="BO13">
            <v>0.17916666666666667</v>
          </cell>
          <cell r="BP13">
            <v>0.22416666666666665</v>
          </cell>
          <cell r="BQ13">
            <v>7.7083333333333337E-2</v>
          </cell>
          <cell r="BR13">
            <v>5.2083333333333336E-2</v>
          </cell>
          <cell r="BS13">
            <v>6.0416666666666667E-2</v>
          </cell>
          <cell r="BT13">
            <v>1.2320833333333334</v>
          </cell>
        </row>
      </sheetData>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Log - Open Count"/>
      <sheetName val="Customer Activity Summary Log"/>
      <sheetName val="Summary Log_Observation"/>
      <sheetName val="PatronMovement per 30 mins"/>
      <sheetName val="Observation Notes"/>
      <sheetName val="Staff On Desk Summary Log"/>
      <sheetName val="Staff Off Desk Summary Log"/>
      <sheetName val="Shelver Summary Log"/>
      <sheetName val="Volunteer Summary Log"/>
    </sheetNames>
    <sheetDataSet>
      <sheetData sheetId="0" refreshError="1"/>
      <sheetData sheetId="1" refreshError="1"/>
      <sheetData sheetId="2" refreshError="1"/>
      <sheetData sheetId="3" refreshError="1"/>
      <sheetData sheetId="4" refreshError="1"/>
      <sheetData sheetId="5">
        <row r="1">
          <cell r="AJ1" t="str">
            <v>Hours open per week</v>
          </cell>
          <cell r="AK1" t="str">
            <v>Hrs open per yr</v>
          </cell>
          <cell r="AL1" t="str">
            <v>Mins open per week</v>
          </cell>
        </row>
        <row r="2">
          <cell r="AJ2">
            <v>36</v>
          </cell>
          <cell r="AK2">
            <v>1800</v>
          </cell>
          <cell r="AL2">
            <v>2160</v>
          </cell>
        </row>
        <row r="4">
          <cell r="AG4" t="str">
            <v>NNT - On Desk Log</v>
          </cell>
          <cell r="AJ4" t="str">
            <v>informational / directional</v>
          </cell>
          <cell r="AK4" t="str">
            <v>informational / directional</v>
          </cell>
          <cell r="AL4" t="str">
            <v>reference</v>
          </cell>
          <cell r="AM4" t="str">
            <v>reference</v>
          </cell>
          <cell r="AN4" t="str">
            <v>technology</v>
          </cell>
          <cell r="AO4" t="str">
            <v>technology</v>
          </cell>
          <cell r="AP4" t="str">
            <v>library card</v>
          </cell>
          <cell r="AQ4" t="str">
            <v>library card</v>
          </cell>
          <cell r="AR4" t="str">
            <v>checkin</v>
          </cell>
          <cell r="AS4" t="str">
            <v>checkin</v>
          </cell>
          <cell r="AT4" t="str">
            <v>checkout/ renew at desk</v>
          </cell>
          <cell r="AU4" t="str">
            <v>checkout/ renew at desk</v>
          </cell>
          <cell r="AX4" t="str">
            <v>fine/fee</v>
          </cell>
          <cell r="AY4" t="str">
            <v>fine/fee</v>
          </cell>
          <cell r="AZ4" t="str">
            <v>print management</v>
          </cell>
          <cell r="BA4" t="str">
            <v>check email/spl@</v>
          </cell>
          <cell r="BB4" t="str">
            <v>lend laptop</v>
          </cell>
          <cell r="BC4" t="str">
            <v>lend laptop</v>
          </cell>
          <cell r="BD4" t="str">
            <v>self check</v>
          </cell>
          <cell r="BE4" t="str">
            <v>self check</v>
          </cell>
          <cell r="BF4" t="str">
            <v>weeding</v>
          </cell>
          <cell r="BG4" t="str">
            <v>weeding</v>
          </cell>
          <cell r="BH4" t="str">
            <v>opening procedures and desk set up</v>
          </cell>
          <cell r="BI4" t="str">
            <v>closing procedures</v>
          </cell>
          <cell r="BJ4" t="str">
            <v>other</v>
          </cell>
        </row>
        <row r="5">
          <cell r="AJ5" t="str">
            <v># of patrons</v>
          </cell>
          <cell r="AK5" t="str">
            <v>and the avg time</v>
          </cell>
          <cell r="AL5" t="str">
            <v># of patrons</v>
          </cell>
          <cell r="AM5" t="str">
            <v>and the avg time</v>
          </cell>
          <cell r="AN5" t="str">
            <v># of patrons</v>
          </cell>
          <cell r="AO5" t="str">
            <v>and the avg time</v>
          </cell>
          <cell r="AP5" t="str">
            <v># of patrons</v>
          </cell>
          <cell r="AQ5" t="str">
            <v>and the avg time</v>
          </cell>
          <cell r="AR5" t="str">
            <v># of items</v>
          </cell>
          <cell r="AS5" t="str">
            <v>and  actual time</v>
          </cell>
          <cell r="AT5" t="str">
            <v># of patrons</v>
          </cell>
          <cell r="AU5" t="str">
            <v>and the avg time</v>
          </cell>
          <cell r="AX5" t="str">
            <v># of patrons</v>
          </cell>
          <cell r="AY5" t="str">
            <v>and the avg time</v>
          </cell>
          <cell r="AZ5" t="str">
            <v># of interactions</v>
          </cell>
          <cell r="BA5" t="str">
            <v>Actual time spent</v>
          </cell>
          <cell r="BB5" t="str">
            <v># of patrons</v>
          </cell>
          <cell r="BC5" t="str">
            <v>and the avg time</v>
          </cell>
          <cell r="BD5" t="str">
            <v># of patrons</v>
          </cell>
          <cell r="BE5" t="str">
            <v>and the avg time</v>
          </cell>
          <cell r="BF5" t="str">
            <v># of items</v>
          </cell>
          <cell r="BG5" t="str">
            <v>and  actual time</v>
          </cell>
          <cell r="BH5" t="str">
            <v>Avg time (in mins)</v>
          </cell>
          <cell r="BI5" t="str">
            <v>Avg time (in mins)</v>
          </cell>
          <cell r="BJ5" t="str">
            <v>Avg time (in mins)</v>
          </cell>
        </row>
        <row r="6">
          <cell r="AG6" t="str">
            <v>DAY</v>
          </cell>
          <cell r="AH6" t="str">
            <v>DATE</v>
          </cell>
        </row>
        <row r="7">
          <cell r="AG7" t="str">
            <v>Tuesday</v>
          </cell>
          <cell r="AJ7">
            <v>188</v>
          </cell>
          <cell r="AK7">
            <v>223</v>
          </cell>
          <cell r="AL7">
            <v>11</v>
          </cell>
          <cell r="AM7">
            <v>8</v>
          </cell>
          <cell r="AN7">
            <v>30</v>
          </cell>
          <cell r="AO7">
            <v>37</v>
          </cell>
          <cell r="AP7">
            <v>38</v>
          </cell>
          <cell r="AQ7">
            <v>62</v>
          </cell>
          <cell r="AR7">
            <v>91</v>
          </cell>
          <cell r="AS7">
            <v>29</v>
          </cell>
          <cell r="AT7">
            <v>60</v>
          </cell>
          <cell r="AU7">
            <v>42</v>
          </cell>
          <cell r="AX7">
            <v>14</v>
          </cell>
          <cell r="AY7">
            <v>18</v>
          </cell>
          <cell r="AZ7">
            <v>3</v>
          </cell>
          <cell r="BA7">
            <v>27</v>
          </cell>
          <cell r="BB7">
            <v>0</v>
          </cell>
          <cell r="BC7">
            <v>0</v>
          </cell>
          <cell r="BD7">
            <v>7</v>
          </cell>
          <cell r="BE7">
            <v>20</v>
          </cell>
          <cell r="BF7">
            <v>0</v>
          </cell>
          <cell r="BG7">
            <v>0</v>
          </cell>
          <cell r="BH7">
            <v>15</v>
          </cell>
          <cell r="BI7">
            <v>5</v>
          </cell>
          <cell r="BJ7">
            <v>85</v>
          </cell>
        </row>
        <row r="8">
          <cell r="AG8" t="str">
            <v>Wednesday</v>
          </cell>
          <cell r="AJ8">
            <v>61</v>
          </cell>
          <cell r="AK8">
            <v>67</v>
          </cell>
          <cell r="AL8">
            <v>10</v>
          </cell>
          <cell r="AM8">
            <v>11</v>
          </cell>
          <cell r="AN8">
            <v>13</v>
          </cell>
          <cell r="AO8">
            <v>37</v>
          </cell>
          <cell r="AP8">
            <v>34</v>
          </cell>
          <cell r="AQ8">
            <v>36</v>
          </cell>
          <cell r="AR8">
            <v>20</v>
          </cell>
          <cell r="AS8">
            <v>9</v>
          </cell>
          <cell r="AT8">
            <v>41</v>
          </cell>
          <cell r="AU8">
            <v>27</v>
          </cell>
          <cell r="AX8">
            <v>6</v>
          </cell>
          <cell r="AY8">
            <v>7</v>
          </cell>
          <cell r="AZ8">
            <v>3</v>
          </cell>
          <cell r="BA8">
            <v>30</v>
          </cell>
          <cell r="BB8">
            <v>1</v>
          </cell>
          <cell r="BC8">
            <v>0</v>
          </cell>
          <cell r="BD8">
            <v>3</v>
          </cell>
          <cell r="BE8">
            <v>5</v>
          </cell>
          <cell r="BF8">
            <v>0</v>
          </cell>
          <cell r="BG8">
            <v>0</v>
          </cell>
          <cell r="BH8">
            <v>25</v>
          </cell>
          <cell r="BI8">
            <v>0</v>
          </cell>
          <cell r="BJ8">
            <v>111</v>
          </cell>
        </row>
        <row r="9">
          <cell r="AG9" t="str">
            <v>Thursday</v>
          </cell>
          <cell r="AJ9">
            <v>136</v>
          </cell>
          <cell r="AK9">
            <v>120</v>
          </cell>
          <cell r="AL9">
            <v>11</v>
          </cell>
          <cell r="AM9">
            <v>14</v>
          </cell>
          <cell r="AN9">
            <v>8</v>
          </cell>
          <cell r="AO9">
            <v>21</v>
          </cell>
          <cell r="AP9">
            <v>21</v>
          </cell>
          <cell r="AQ9">
            <v>47</v>
          </cell>
          <cell r="AR9">
            <v>25</v>
          </cell>
          <cell r="AS9">
            <v>17</v>
          </cell>
          <cell r="AT9">
            <v>57</v>
          </cell>
          <cell r="AU9">
            <v>41</v>
          </cell>
          <cell r="AX9">
            <v>11</v>
          </cell>
          <cell r="AY9">
            <v>17</v>
          </cell>
          <cell r="AZ9">
            <v>4</v>
          </cell>
          <cell r="BA9">
            <v>65</v>
          </cell>
          <cell r="BB9">
            <v>0</v>
          </cell>
          <cell r="BC9">
            <v>0</v>
          </cell>
          <cell r="BD9">
            <v>3</v>
          </cell>
          <cell r="BE9">
            <v>6</v>
          </cell>
          <cell r="BF9">
            <v>0</v>
          </cell>
          <cell r="BG9">
            <v>0</v>
          </cell>
          <cell r="BH9">
            <v>40</v>
          </cell>
          <cell r="BI9">
            <v>20</v>
          </cell>
          <cell r="BJ9">
            <v>161</v>
          </cell>
        </row>
        <row r="10">
          <cell r="AG10" t="str">
            <v>Friday</v>
          </cell>
          <cell r="AJ10">
            <v>74</v>
          </cell>
          <cell r="AK10">
            <v>59</v>
          </cell>
          <cell r="AL10">
            <v>10</v>
          </cell>
          <cell r="AM10">
            <v>7</v>
          </cell>
          <cell r="AN10">
            <v>8</v>
          </cell>
          <cell r="AO10">
            <v>20</v>
          </cell>
          <cell r="AP10">
            <v>9</v>
          </cell>
          <cell r="AQ10">
            <v>9</v>
          </cell>
          <cell r="AR10">
            <v>8</v>
          </cell>
          <cell r="AS10">
            <v>0</v>
          </cell>
          <cell r="AT10">
            <v>44</v>
          </cell>
          <cell r="AU10">
            <v>19</v>
          </cell>
          <cell r="AX10">
            <v>4</v>
          </cell>
          <cell r="AY10">
            <v>10</v>
          </cell>
          <cell r="AZ10">
            <v>2</v>
          </cell>
          <cell r="BA10">
            <v>27</v>
          </cell>
          <cell r="BB10">
            <v>0</v>
          </cell>
          <cell r="BC10">
            <v>0</v>
          </cell>
          <cell r="BD10">
            <v>4</v>
          </cell>
          <cell r="BE10">
            <v>1</v>
          </cell>
          <cell r="BF10">
            <v>0</v>
          </cell>
          <cell r="BG10">
            <v>0</v>
          </cell>
          <cell r="BH10">
            <v>10</v>
          </cell>
          <cell r="BI10">
            <v>11</v>
          </cell>
          <cell r="BJ10">
            <v>136</v>
          </cell>
        </row>
        <row r="11">
          <cell r="AG11" t="str">
            <v>Saturday</v>
          </cell>
          <cell r="AJ11">
            <v>64</v>
          </cell>
          <cell r="AK11">
            <v>80</v>
          </cell>
          <cell r="AL11">
            <v>13</v>
          </cell>
          <cell r="AM11">
            <v>49</v>
          </cell>
          <cell r="AN11">
            <v>10</v>
          </cell>
          <cell r="AO11">
            <v>25</v>
          </cell>
          <cell r="AP11">
            <v>15</v>
          </cell>
          <cell r="AQ11">
            <v>13</v>
          </cell>
          <cell r="AR11">
            <v>35</v>
          </cell>
          <cell r="AS11">
            <v>15</v>
          </cell>
          <cell r="AT11">
            <v>43</v>
          </cell>
          <cell r="AU11">
            <v>20</v>
          </cell>
          <cell r="AX11">
            <v>8</v>
          </cell>
          <cell r="AY11">
            <v>11</v>
          </cell>
          <cell r="AZ11">
            <v>2</v>
          </cell>
          <cell r="BA11">
            <v>65</v>
          </cell>
          <cell r="BB11">
            <v>0</v>
          </cell>
          <cell r="BC11">
            <v>0</v>
          </cell>
          <cell r="BD11">
            <v>3</v>
          </cell>
          <cell r="BE11">
            <v>1</v>
          </cell>
          <cell r="BF11">
            <v>0</v>
          </cell>
          <cell r="BG11">
            <v>0</v>
          </cell>
          <cell r="BH11">
            <v>0</v>
          </cell>
          <cell r="BI11">
            <v>0</v>
          </cell>
          <cell r="BJ11">
            <v>20</v>
          </cell>
        </row>
        <row r="12">
          <cell r="AG12" t="str">
            <v>Monday</v>
          </cell>
          <cell r="AJ12">
            <v>23</v>
          </cell>
          <cell r="AK12">
            <v>0</v>
          </cell>
          <cell r="AL12">
            <v>0</v>
          </cell>
          <cell r="AM12">
            <v>0</v>
          </cell>
          <cell r="AN12">
            <v>0</v>
          </cell>
          <cell r="AO12">
            <v>0</v>
          </cell>
          <cell r="AP12">
            <v>4</v>
          </cell>
          <cell r="AQ12">
            <v>0</v>
          </cell>
          <cell r="AR12">
            <v>17</v>
          </cell>
          <cell r="AS12">
            <v>0</v>
          </cell>
          <cell r="AT12">
            <v>1</v>
          </cell>
          <cell r="AU12">
            <v>0</v>
          </cell>
          <cell r="AX12">
            <v>555</v>
          </cell>
          <cell r="AY12">
            <v>23</v>
          </cell>
          <cell r="AZ12">
            <v>0</v>
          </cell>
          <cell r="BA12">
            <v>0</v>
          </cell>
          <cell r="BB12">
            <v>0</v>
          </cell>
          <cell r="BC12">
            <v>0</v>
          </cell>
          <cell r="BD12">
            <v>0</v>
          </cell>
          <cell r="BE12">
            <v>4</v>
          </cell>
          <cell r="BF12">
            <v>0</v>
          </cell>
          <cell r="BG12">
            <v>17</v>
          </cell>
          <cell r="BH12">
            <v>0</v>
          </cell>
          <cell r="BI12">
            <v>1</v>
          </cell>
          <cell r="BJ12">
            <v>0</v>
          </cell>
        </row>
        <row r="13">
          <cell r="AG13" t="str">
            <v>Tuesday</v>
          </cell>
          <cell r="AJ13">
            <v>7</v>
          </cell>
          <cell r="AK13">
            <v>4</v>
          </cell>
          <cell r="AL13">
            <v>0</v>
          </cell>
          <cell r="AM13">
            <v>0</v>
          </cell>
          <cell r="AN13">
            <v>0</v>
          </cell>
          <cell r="AO13">
            <v>0</v>
          </cell>
          <cell r="AP13">
            <v>3</v>
          </cell>
          <cell r="AQ13">
            <v>13</v>
          </cell>
          <cell r="AR13">
            <v>0</v>
          </cell>
          <cell r="AS13">
            <v>0</v>
          </cell>
          <cell r="AT13">
            <v>1</v>
          </cell>
          <cell r="AU13">
            <v>3</v>
          </cell>
          <cell r="AX13">
            <v>1</v>
          </cell>
          <cell r="AY13">
            <v>10</v>
          </cell>
          <cell r="AZ13">
            <v>0</v>
          </cell>
          <cell r="BA13">
            <v>10</v>
          </cell>
          <cell r="BB13">
            <v>0</v>
          </cell>
          <cell r="BC13">
            <v>0</v>
          </cell>
          <cell r="BD13">
            <v>0</v>
          </cell>
          <cell r="BE13">
            <v>0</v>
          </cell>
          <cell r="BF13">
            <v>0</v>
          </cell>
          <cell r="BG13">
            <v>0</v>
          </cell>
          <cell r="BH13">
            <v>0</v>
          </cell>
          <cell r="BI13">
            <v>0</v>
          </cell>
          <cell r="BJ13">
            <v>10</v>
          </cell>
        </row>
        <row r="14">
          <cell r="AG14" t="str">
            <v>Wednesday</v>
          </cell>
          <cell r="AJ14">
            <v>1</v>
          </cell>
          <cell r="AK14">
            <v>20</v>
          </cell>
          <cell r="AL14">
            <v>0</v>
          </cell>
          <cell r="AM14">
            <v>0</v>
          </cell>
          <cell r="AN14">
            <v>7</v>
          </cell>
          <cell r="AO14">
            <v>30</v>
          </cell>
          <cell r="AP14">
            <v>5</v>
          </cell>
          <cell r="AQ14">
            <v>26</v>
          </cell>
          <cell r="AR14">
            <v>3</v>
          </cell>
          <cell r="AS14">
            <v>9</v>
          </cell>
          <cell r="AT14">
            <v>5</v>
          </cell>
          <cell r="AU14">
            <v>7</v>
          </cell>
          <cell r="AX14">
            <v>1</v>
          </cell>
          <cell r="AY14">
            <v>15</v>
          </cell>
          <cell r="AZ14">
            <v>0</v>
          </cell>
          <cell r="BA14">
            <v>0</v>
          </cell>
          <cell r="BB14">
            <v>0</v>
          </cell>
          <cell r="BC14">
            <v>0</v>
          </cell>
          <cell r="BD14">
            <v>2</v>
          </cell>
          <cell r="BE14">
            <v>3</v>
          </cell>
          <cell r="BF14">
            <v>0</v>
          </cell>
          <cell r="BG14">
            <v>0</v>
          </cell>
          <cell r="BH14">
            <v>5</v>
          </cell>
          <cell r="BI14">
            <v>0</v>
          </cell>
          <cell r="BJ14">
            <v>140</v>
          </cell>
        </row>
        <row r="15">
          <cell r="AH15" t="str">
            <v>SUM</v>
          </cell>
          <cell r="AJ15">
            <v>554</v>
          </cell>
          <cell r="AK15">
            <v>573</v>
          </cell>
          <cell r="AL15">
            <v>55</v>
          </cell>
          <cell r="AM15">
            <v>89</v>
          </cell>
          <cell r="AN15">
            <v>76</v>
          </cell>
          <cell r="AO15">
            <v>170</v>
          </cell>
          <cell r="AP15">
            <v>129</v>
          </cell>
          <cell r="AQ15">
            <v>206</v>
          </cell>
          <cell r="AR15">
            <v>199</v>
          </cell>
          <cell r="AS15">
            <v>79</v>
          </cell>
          <cell r="AT15">
            <v>252</v>
          </cell>
          <cell r="AU15">
            <v>159</v>
          </cell>
          <cell r="AX15">
            <v>600</v>
          </cell>
          <cell r="AY15">
            <v>111</v>
          </cell>
          <cell r="AZ15">
            <v>14</v>
          </cell>
          <cell r="BA15">
            <v>224</v>
          </cell>
          <cell r="BB15">
            <v>1</v>
          </cell>
          <cell r="BC15">
            <v>0</v>
          </cell>
          <cell r="BD15">
            <v>22</v>
          </cell>
          <cell r="BE15">
            <v>40</v>
          </cell>
          <cell r="BF15">
            <v>0</v>
          </cell>
          <cell r="BG15">
            <v>17</v>
          </cell>
          <cell r="BH15">
            <v>95</v>
          </cell>
          <cell r="BI15">
            <v>37</v>
          </cell>
          <cell r="BJ15">
            <v>663</v>
          </cell>
        </row>
        <row r="16">
          <cell r="AH16" t="str">
            <v>Avg</v>
          </cell>
          <cell r="AK16">
            <v>1.0342960288808665</v>
          </cell>
          <cell r="AM16">
            <v>1.6181818181818182</v>
          </cell>
          <cell r="AO16">
            <v>2.236842105263158</v>
          </cell>
          <cell r="AQ16">
            <v>1.5968992248062015</v>
          </cell>
          <cell r="AS16">
            <v>0.39698492462311558</v>
          </cell>
          <cell r="AU16">
            <v>0.63095238095238093</v>
          </cell>
          <cell r="AY16">
            <v>0.185</v>
          </cell>
          <cell r="BA16">
            <v>16</v>
          </cell>
          <cell r="BE16">
            <v>1.8181818181818181</v>
          </cell>
          <cell r="BH16">
            <v>10.555555555555555</v>
          </cell>
          <cell r="BI16">
            <v>4.1111111111111107</v>
          </cell>
        </row>
        <row r="17">
          <cell r="AH17" t="str">
            <v>% mins of all on-desk tasks per week</v>
          </cell>
          <cell r="AK17">
            <v>0.26527777777777778</v>
          </cell>
          <cell r="AM17">
            <v>4.1203703703703701E-2</v>
          </cell>
          <cell r="AO17">
            <v>7.8703703703703706E-2</v>
          </cell>
          <cell r="AQ17">
            <v>9.5370370370370369E-2</v>
          </cell>
          <cell r="AS17">
            <v>3.6574074074074071E-2</v>
          </cell>
          <cell r="AU17">
            <v>7.3611111111111113E-2</v>
          </cell>
          <cell r="AY17">
            <v>5.1388888888888887E-2</v>
          </cell>
          <cell r="AZ17">
            <v>6.4814814814814813E-3</v>
          </cell>
          <cell r="BA17">
            <v>0.1037037037037037</v>
          </cell>
          <cell r="BE17">
            <v>1.8518518518518517E-2</v>
          </cell>
          <cell r="BG17">
            <v>7.8703703703703696E-3</v>
          </cell>
          <cell r="BH17">
            <v>4.3981481481481483E-2</v>
          </cell>
          <cell r="BI17">
            <v>1.712962962962963E-2</v>
          </cell>
          <cell r="BJ17">
            <v>0.30694444444444446</v>
          </cell>
        </row>
      </sheetData>
      <sheetData sheetId="6">
        <row r="1">
          <cell r="AQ1" t="str">
            <v>Hours per week Staff Max</v>
          </cell>
          <cell r="AR1" t="str">
            <v>Mins per week staff max</v>
          </cell>
          <cell r="AS1" t="str">
            <v>Hours/year Staff Max</v>
          </cell>
        </row>
        <row r="2">
          <cell r="AQ2">
            <v>40</v>
          </cell>
          <cell r="AR2">
            <v>2400</v>
          </cell>
          <cell r="AS2">
            <v>2080</v>
          </cell>
        </row>
        <row r="3">
          <cell r="AO3" t="str">
            <v>NNT- Off Desk Log</v>
          </cell>
          <cell r="AQ3" t="str">
            <v>Bookdrop</v>
          </cell>
          <cell r="AS3" t="str">
            <v>Delivery</v>
          </cell>
          <cell r="AU3" t="str">
            <v xml:space="preserve">Checkin </v>
          </cell>
          <cell r="AW3" t="str">
            <v>Shelving</v>
          </cell>
          <cell r="AY3" t="str">
            <v>Circ Issues: missing and damaged items, etc.</v>
          </cell>
          <cell r="BA3" t="str">
            <v>Collection Management (describe activity)</v>
          </cell>
          <cell r="BB3" t="str">
            <v>Picklist, ILL, LinkPLUS</v>
          </cell>
          <cell r="BD3" t="str">
            <v>Magazines (describe activity)</v>
          </cell>
          <cell r="BG3" t="str">
            <v>Meeting Room Bookings: new requests, review, confirm, etc.</v>
          </cell>
          <cell r="BH3" t="str">
            <v>Outreach: School, Rotary, etc. (keep detailed calendar and attach to off desk log)</v>
          </cell>
          <cell r="BI3" t="str">
            <v>Community Information: posting new, restocking bookmarks, program brochures, notices</v>
          </cell>
          <cell r="BJ3" t="str">
            <v>By appointment with patron; 1 on 1; small group training</v>
          </cell>
          <cell r="BL3" t="str">
            <v>Programs (set up, delivery and tear down) Attach evanced calendar)</v>
          </cell>
          <cell r="BN3" t="str">
            <v>Programs (planning)</v>
          </cell>
          <cell r="BO3" t="str">
            <v xml:space="preserve">Special assignments or projects </v>
          </cell>
          <cell r="BP3" t="str">
            <v>Check email/spl@</v>
          </cell>
          <cell r="BQ3" t="str">
            <v>Cash Count</v>
          </cell>
          <cell r="BR3" t="str">
            <v>Staff Meetings</v>
          </cell>
          <cell r="BS3" t="str">
            <v>Closing Procedures</v>
          </cell>
          <cell r="BT3" t="str">
            <v>Other (describe)</v>
          </cell>
        </row>
        <row r="5">
          <cell r="AO5" t="str">
            <v>Tuesday</v>
          </cell>
          <cell r="AQ5">
            <v>638</v>
          </cell>
          <cell r="AR5">
            <v>49</v>
          </cell>
          <cell r="AS5">
            <v>794</v>
          </cell>
          <cell r="AT5">
            <v>69</v>
          </cell>
          <cell r="AU5">
            <v>653</v>
          </cell>
          <cell r="AV5">
            <v>78</v>
          </cell>
          <cell r="AW5">
            <v>166</v>
          </cell>
          <cell r="AX5">
            <v>11</v>
          </cell>
          <cell r="AY5">
            <v>8</v>
          </cell>
          <cell r="AZ5">
            <v>23</v>
          </cell>
          <cell r="BA5">
            <v>47</v>
          </cell>
          <cell r="BB5">
            <v>442</v>
          </cell>
          <cell r="BC5">
            <v>27</v>
          </cell>
          <cell r="BD5">
            <v>25</v>
          </cell>
          <cell r="BG5">
            <v>15</v>
          </cell>
          <cell r="BH5">
            <v>22</v>
          </cell>
          <cell r="BI5">
            <v>15</v>
          </cell>
          <cell r="BJ5">
            <v>0</v>
          </cell>
          <cell r="BK5">
            <v>0</v>
          </cell>
          <cell r="BL5">
            <v>0</v>
          </cell>
          <cell r="BM5">
            <v>30</v>
          </cell>
          <cell r="BN5">
            <v>125</v>
          </cell>
          <cell r="BO5">
            <v>25</v>
          </cell>
          <cell r="BP5">
            <v>72</v>
          </cell>
          <cell r="BQ5">
            <v>25</v>
          </cell>
          <cell r="BR5">
            <v>146</v>
          </cell>
          <cell r="BS5">
            <v>65</v>
          </cell>
          <cell r="BT5">
            <v>389</v>
          </cell>
        </row>
        <row r="6">
          <cell r="AO6" t="str">
            <v>Wednesday</v>
          </cell>
          <cell r="AQ6">
            <v>533</v>
          </cell>
          <cell r="AR6">
            <v>31</v>
          </cell>
          <cell r="AS6">
            <v>382</v>
          </cell>
          <cell r="AT6">
            <v>88</v>
          </cell>
          <cell r="AU6">
            <v>405</v>
          </cell>
          <cell r="AV6">
            <v>43</v>
          </cell>
          <cell r="AW6">
            <v>49</v>
          </cell>
          <cell r="AX6">
            <v>4</v>
          </cell>
          <cell r="AY6">
            <v>4</v>
          </cell>
          <cell r="AZ6">
            <v>32</v>
          </cell>
          <cell r="BA6">
            <v>73</v>
          </cell>
          <cell r="BB6">
            <v>160</v>
          </cell>
          <cell r="BC6">
            <v>34</v>
          </cell>
          <cell r="BD6">
            <v>60</v>
          </cell>
          <cell r="BG6">
            <v>0</v>
          </cell>
          <cell r="BH6">
            <v>0</v>
          </cell>
          <cell r="BI6">
            <v>5</v>
          </cell>
          <cell r="BJ6">
            <v>0</v>
          </cell>
          <cell r="BK6">
            <v>0</v>
          </cell>
          <cell r="BL6">
            <v>0</v>
          </cell>
          <cell r="BM6">
            <v>164</v>
          </cell>
          <cell r="BN6">
            <v>40</v>
          </cell>
          <cell r="BO6">
            <v>40</v>
          </cell>
          <cell r="BP6">
            <v>115</v>
          </cell>
          <cell r="BQ6">
            <v>10</v>
          </cell>
          <cell r="BR6">
            <v>43</v>
          </cell>
          <cell r="BS6">
            <v>30</v>
          </cell>
          <cell r="BT6">
            <v>419</v>
          </cell>
        </row>
        <row r="7">
          <cell r="AO7" t="str">
            <v>Thursday</v>
          </cell>
          <cell r="AQ7">
            <v>332</v>
          </cell>
          <cell r="AR7">
            <v>20</v>
          </cell>
          <cell r="AS7">
            <v>217.5</v>
          </cell>
          <cell r="AT7">
            <v>20</v>
          </cell>
          <cell r="AU7">
            <v>351</v>
          </cell>
          <cell r="AV7">
            <v>44</v>
          </cell>
          <cell r="AW7">
            <v>75</v>
          </cell>
          <cell r="AX7">
            <v>5</v>
          </cell>
          <cell r="AY7">
            <v>6</v>
          </cell>
          <cell r="AZ7">
            <v>50</v>
          </cell>
          <cell r="BA7">
            <v>55</v>
          </cell>
          <cell r="BB7">
            <v>179</v>
          </cell>
          <cell r="BC7">
            <v>81</v>
          </cell>
          <cell r="BD7">
            <v>5</v>
          </cell>
          <cell r="BG7">
            <v>0</v>
          </cell>
          <cell r="BH7">
            <v>12</v>
          </cell>
          <cell r="BI7">
            <v>25</v>
          </cell>
          <cell r="BJ7">
            <v>0</v>
          </cell>
          <cell r="BK7">
            <v>0</v>
          </cell>
          <cell r="BL7">
            <v>6</v>
          </cell>
          <cell r="BM7">
            <v>376</v>
          </cell>
          <cell r="BN7">
            <v>80</v>
          </cell>
          <cell r="BO7">
            <v>115</v>
          </cell>
          <cell r="BP7">
            <v>66</v>
          </cell>
          <cell r="BQ7">
            <v>7</v>
          </cell>
          <cell r="BR7">
            <v>62</v>
          </cell>
          <cell r="BS7">
            <v>60</v>
          </cell>
          <cell r="BT7">
            <v>421</v>
          </cell>
        </row>
        <row r="8">
          <cell r="AO8" t="str">
            <v>Friday</v>
          </cell>
          <cell r="AQ8">
            <v>210</v>
          </cell>
          <cell r="AR8">
            <v>11</v>
          </cell>
          <cell r="AS8">
            <v>292</v>
          </cell>
          <cell r="AT8">
            <v>33</v>
          </cell>
          <cell r="AU8">
            <v>592</v>
          </cell>
          <cell r="AV8">
            <v>161</v>
          </cell>
          <cell r="AW8">
            <v>19</v>
          </cell>
          <cell r="AX8">
            <v>0</v>
          </cell>
          <cell r="AY8">
            <v>3</v>
          </cell>
          <cell r="AZ8">
            <v>14</v>
          </cell>
          <cell r="BA8">
            <v>53</v>
          </cell>
          <cell r="BB8">
            <v>153</v>
          </cell>
          <cell r="BC8">
            <v>67</v>
          </cell>
          <cell r="BD8">
            <v>11</v>
          </cell>
          <cell r="BG8">
            <v>0</v>
          </cell>
          <cell r="BH8">
            <v>10</v>
          </cell>
          <cell r="BI8">
            <v>10</v>
          </cell>
          <cell r="BJ8">
            <v>0</v>
          </cell>
          <cell r="BK8">
            <v>0</v>
          </cell>
          <cell r="BL8">
            <v>18</v>
          </cell>
          <cell r="BM8">
            <v>75</v>
          </cell>
          <cell r="BN8">
            <v>105</v>
          </cell>
          <cell r="BO8">
            <v>169</v>
          </cell>
          <cell r="BP8">
            <v>27</v>
          </cell>
          <cell r="BQ8">
            <v>15</v>
          </cell>
          <cell r="BR8">
            <v>66</v>
          </cell>
          <cell r="BS8">
            <v>40</v>
          </cell>
          <cell r="BT8">
            <v>473</v>
          </cell>
        </row>
        <row r="9">
          <cell r="AO9" t="str">
            <v>Saturday</v>
          </cell>
          <cell r="AQ9">
            <v>361</v>
          </cell>
          <cell r="AR9">
            <v>26</v>
          </cell>
          <cell r="AS9">
            <v>148</v>
          </cell>
          <cell r="AT9">
            <v>7</v>
          </cell>
          <cell r="AU9">
            <v>271</v>
          </cell>
          <cell r="AV9">
            <v>10</v>
          </cell>
          <cell r="AW9">
            <v>23.25</v>
          </cell>
          <cell r="AX9">
            <v>11</v>
          </cell>
          <cell r="AY9">
            <v>12</v>
          </cell>
          <cell r="AZ9">
            <v>12</v>
          </cell>
          <cell r="BA9">
            <v>35</v>
          </cell>
          <cell r="BB9">
            <v>127</v>
          </cell>
          <cell r="BC9">
            <v>20</v>
          </cell>
          <cell r="BD9">
            <v>26</v>
          </cell>
          <cell r="BG9">
            <v>0</v>
          </cell>
          <cell r="BH9">
            <v>30</v>
          </cell>
          <cell r="BI9">
            <v>5</v>
          </cell>
          <cell r="BJ9">
            <v>0</v>
          </cell>
          <cell r="BK9">
            <v>0</v>
          </cell>
          <cell r="BL9">
            <v>0</v>
          </cell>
          <cell r="BM9">
            <v>0</v>
          </cell>
          <cell r="BN9">
            <v>40</v>
          </cell>
          <cell r="BO9">
            <v>65</v>
          </cell>
          <cell r="BP9">
            <v>69</v>
          </cell>
          <cell r="BQ9">
            <v>10</v>
          </cell>
          <cell r="BR9">
            <v>400</v>
          </cell>
          <cell r="BS9">
            <v>35</v>
          </cell>
          <cell r="BT9">
            <v>404</v>
          </cell>
        </row>
        <row r="10">
          <cell r="AO10" t="str">
            <v>Tuesday</v>
          </cell>
          <cell r="AQ10">
            <v>0</v>
          </cell>
          <cell r="AR10">
            <v>0</v>
          </cell>
          <cell r="AS10">
            <v>0</v>
          </cell>
          <cell r="AT10">
            <v>0</v>
          </cell>
          <cell r="AU10">
            <v>23</v>
          </cell>
          <cell r="AV10">
            <v>10</v>
          </cell>
          <cell r="AW10">
            <v>0</v>
          </cell>
          <cell r="AX10">
            <v>0</v>
          </cell>
          <cell r="AY10">
            <v>0</v>
          </cell>
          <cell r="AZ10">
            <v>0</v>
          </cell>
          <cell r="BA10">
            <v>10</v>
          </cell>
          <cell r="BB10">
            <v>0</v>
          </cell>
          <cell r="BC10">
            <v>0</v>
          </cell>
          <cell r="BD10">
            <v>0</v>
          </cell>
          <cell r="BG10">
            <v>0</v>
          </cell>
          <cell r="BH10">
            <v>195</v>
          </cell>
          <cell r="BI10">
            <v>0</v>
          </cell>
          <cell r="BJ10">
            <v>0</v>
          </cell>
          <cell r="BK10">
            <v>0</v>
          </cell>
          <cell r="BL10">
            <v>0</v>
          </cell>
          <cell r="BM10">
            <v>0</v>
          </cell>
          <cell r="BN10">
            <v>60</v>
          </cell>
          <cell r="BO10">
            <v>0</v>
          </cell>
          <cell r="BP10">
            <v>45</v>
          </cell>
          <cell r="BQ10">
            <v>0</v>
          </cell>
          <cell r="BR10">
            <v>20</v>
          </cell>
          <cell r="BS10">
            <v>0</v>
          </cell>
          <cell r="BT10">
            <v>130</v>
          </cell>
        </row>
        <row r="11">
          <cell r="AO11" t="str">
            <v>Wednesday</v>
          </cell>
          <cell r="AQ11">
            <v>0</v>
          </cell>
          <cell r="AR11">
            <v>0</v>
          </cell>
          <cell r="AS11">
            <v>0</v>
          </cell>
          <cell r="AT11">
            <v>0</v>
          </cell>
          <cell r="AU11">
            <v>0</v>
          </cell>
          <cell r="AV11">
            <v>0</v>
          </cell>
          <cell r="AW11">
            <v>0</v>
          </cell>
          <cell r="AX11">
            <v>0</v>
          </cell>
          <cell r="AY11">
            <v>0</v>
          </cell>
          <cell r="AZ11">
            <v>20</v>
          </cell>
          <cell r="BA11">
            <v>10</v>
          </cell>
          <cell r="BB11">
            <v>0</v>
          </cell>
          <cell r="BC11">
            <v>0</v>
          </cell>
          <cell r="BD11">
            <v>0</v>
          </cell>
          <cell r="BG11">
            <v>35</v>
          </cell>
          <cell r="BH11">
            <v>0</v>
          </cell>
          <cell r="BI11">
            <v>0</v>
          </cell>
          <cell r="BJ11">
            <v>0</v>
          </cell>
          <cell r="BK11">
            <v>0</v>
          </cell>
          <cell r="BL11">
            <v>0</v>
          </cell>
          <cell r="BM11">
            <v>0</v>
          </cell>
          <cell r="BN11">
            <v>0</v>
          </cell>
          <cell r="BO11">
            <v>0</v>
          </cell>
          <cell r="BP11">
            <v>45</v>
          </cell>
          <cell r="BQ11">
            <v>20</v>
          </cell>
          <cell r="BR11">
            <v>0</v>
          </cell>
          <cell r="BS11">
            <v>30</v>
          </cell>
          <cell r="BT11">
            <v>70</v>
          </cell>
        </row>
        <row r="15">
          <cell r="AP15" t="str">
            <v>SUM</v>
          </cell>
          <cell r="AQ15">
            <v>2074</v>
          </cell>
          <cell r="AR15">
            <v>137</v>
          </cell>
          <cell r="AS15">
            <v>1833.5</v>
          </cell>
          <cell r="AT15">
            <v>217</v>
          </cell>
          <cell r="AU15">
            <v>2295</v>
          </cell>
          <cell r="AV15">
            <v>346</v>
          </cell>
          <cell r="AW15">
            <v>332.25</v>
          </cell>
          <cell r="AX15">
            <v>31</v>
          </cell>
          <cell r="AY15">
            <v>33</v>
          </cell>
          <cell r="AZ15">
            <v>151</v>
          </cell>
          <cell r="BA15">
            <v>283</v>
          </cell>
          <cell r="BB15">
            <v>1061</v>
          </cell>
          <cell r="BC15">
            <v>229</v>
          </cell>
          <cell r="BD15">
            <v>127</v>
          </cell>
          <cell r="BG15">
            <v>50</v>
          </cell>
          <cell r="BH15">
            <v>269</v>
          </cell>
          <cell r="BI15">
            <v>60</v>
          </cell>
          <cell r="BJ15">
            <v>0</v>
          </cell>
          <cell r="BK15">
            <v>0</v>
          </cell>
          <cell r="BL15">
            <v>24</v>
          </cell>
          <cell r="BM15">
            <v>645</v>
          </cell>
          <cell r="BN15">
            <v>450</v>
          </cell>
          <cell r="BO15">
            <v>414</v>
          </cell>
          <cell r="BP15">
            <v>439</v>
          </cell>
          <cell r="BQ15">
            <v>87</v>
          </cell>
          <cell r="BR15">
            <v>737</v>
          </cell>
          <cell r="BS15">
            <v>260</v>
          </cell>
          <cell r="BT15">
            <v>2306</v>
          </cell>
        </row>
        <row r="16">
          <cell r="AP16" t="str">
            <v>AVG</v>
          </cell>
          <cell r="AR16">
            <v>6.6055930568948887E-2</v>
          </cell>
          <cell r="AT16">
            <v>0.1183528770111808</v>
          </cell>
          <cell r="AV16">
            <v>0.15076252723311548</v>
          </cell>
          <cell r="AZ16">
            <v>4.5757575757575761</v>
          </cell>
          <cell r="BC16">
            <v>0.21583411875589067</v>
          </cell>
          <cell r="BM16">
            <v>26.875</v>
          </cell>
        </row>
        <row r="17">
          <cell r="AP17" t="str">
            <v>% Hrs per week off desk tasks</v>
          </cell>
          <cell r="AR17" t="str">
            <v>shelver</v>
          </cell>
          <cell r="AT17" t="str">
            <v>shelver</v>
          </cell>
          <cell r="AV17" t="str">
            <v>shelver</v>
          </cell>
          <cell r="AX17" t="str">
            <v>shelver</v>
          </cell>
          <cell r="AZ17">
            <v>6.2916666666666662E-2</v>
          </cell>
          <cell r="BA17">
            <v>0.11791666666666667</v>
          </cell>
          <cell r="BC17">
            <v>9.5416666666666664E-2</v>
          </cell>
          <cell r="BD17">
            <v>5.2916666666666667E-2</v>
          </cell>
          <cell r="BG17">
            <v>2.0833333333333332E-2</v>
          </cell>
          <cell r="BH17">
            <v>0.11208333333333333</v>
          </cell>
          <cell r="BI17">
            <v>2.5000000000000001E-2</v>
          </cell>
          <cell r="BM17">
            <v>0.26874999999999999</v>
          </cell>
          <cell r="BN17">
            <v>0.1875</v>
          </cell>
          <cell r="BO17">
            <v>0.17249999999999999</v>
          </cell>
          <cell r="BP17">
            <v>0.18291666666666667</v>
          </cell>
          <cell r="BQ17">
            <v>3.6249999999999998E-2</v>
          </cell>
          <cell r="BR17">
            <v>0.30708333333333332</v>
          </cell>
          <cell r="BS17">
            <v>0.10833333333333334</v>
          </cell>
          <cell r="BT17">
            <v>0.96083333333333332</v>
          </cell>
        </row>
      </sheetData>
      <sheetData sheetId="7" refreshError="1"/>
      <sheetData sheetId="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Log - Open Count"/>
      <sheetName val="Customer Activity Summary Log"/>
      <sheetName val="Summary Log_Observation"/>
      <sheetName val="Patron movement per 30 mins"/>
      <sheetName val="Observation Notes"/>
      <sheetName val="Staff On Desk Summary Log"/>
      <sheetName val="Staff Off Desk Summary Log"/>
      <sheetName val="Shelver Summary Log"/>
      <sheetName val="Volunteer Summary Log"/>
      <sheetName val="scanned drawings"/>
    </sheetNames>
    <sheetDataSet>
      <sheetData sheetId="0"/>
      <sheetData sheetId="1"/>
      <sheetData sheetId="2"/>
      <sheetData sheetId="3"/>
      <sheetData sheetId="4"/>
      <sheetData sheetId="5">
        <row r="1">
          <cell r="AJ1" t="str">
            <v>Hours open per week</v>
          </cell>
          <cell r="AK1" t="str">
            <v>Hrs open per yr</v>
          </cell>
          <cell r="AL1" t="str">
            <v>Mins open per week</v>
          </cell>
        </row>
        <row r="2">
          <cell r="AJ2">
            <v>32</v>
          </cell>
          <cell r="AK2">
            <v>1600</v>
          </cell>
          <cell r="AL2">
            <v>1920</v>
          </cell>
        </row>
        <row r="4">
          <cell r="AH4" t="str">
            <v>NSA -- On Desk Log</v>
          </cell>
          <cell r="AJ4" t="str">
            <v>informational / directional</v>
          </cell>
          <cell r="AK4" t="str">
            <v>informational / directional</v>
          </cell>
          <cell r="AL4" t="str">
            <v>reference</v>
          </cell>
          <cell r="AM4" t="str">
            <v>reference</v>
          </cell>
          <cell r="AN4" t="str">
            <v>technology</v>
          </cell>
          <cell r="AO4" t="str">
            <v>technology</v>
          </cell>
          <cell r="AP4" t="str">
            <v>library card</v>
          </cell>
          <cell r="AQ4" t="str">
            <v>library card</v>
          </cell>
          <cell r="AR4" t="str">
            <v>checkin</v>
          </cell>
          <cell r="AS4" t="str">
            <v>checkin</v>
          </cell>
          <cell r="AT4" t="str">
            <v>checkout/ renew at desk</v>
          </cell>
          <cell r="AU4" t="str">
            <v>checkout/ renew at desk</v>
          </cell>
          <cell r="AX4" t="str">
            <v>fine/fee</v>
          </cell>
          <cell r="AY4" t="str">
            <v>fine/fee</v>
          </cell>
          <cell r="AZ4" t="str">
            <v>print management</v>
          </cell>
          <cell r="BA4" t="str">
            <v>check email/spl@</v>
          </cell>
          <cell r="BB4" t="str">
            <v>lend laptop</v>
          </cell>
          <cell r="BC4" t="str">
            <v>lend laptop</v>
          </cell>
          <cell r="BD4" t="str">
            <v>self check</v>
          </cell>
          <cell r="BE4" t="str">
            <v>self check</v>
          </cell>
          <cell r="BF4" t="str">
            <v>weeding</v>
          </cell>
          <cell r="BG4" t="str">
            <v>weeding</v>
          </cell>
          <cell r="BH4" t="str">
            <v>opening procedures and desk set up</v>
          </cell>
          <cell r="BI4" t="str">
            <v>closing procedures</v>
          </cell>
          <cell r="BJ4" t="str">
            <v>other</v>
          </cell>
        </row>
        <row r="5">
          <cell r="AH5" t="str">
            <v>DAY</v>
          </cell>
          <cell r="AI5" t="str">
            <v>DATE</v>
          </cell>
          <cell r="AJ5" t="str">
            <v>#</v>
          </cell>
          <cell r="AK5" t="str">
            <v>time</v>
          </cell>
          <cell r="AL5" t="str">
            <v>#</v>
          </cell>
          <cell r="AM5" t="str">
            <v>avg time</v>
          </cell>
          <cell r="AN5" t="str">
            <v>#</v>
          </cell>
          <cell r="AO5" t="str">
            <v>avg time</v>
          </cell>
          <cell r="AP5" t="str">
            <v>#</v>
          </cell>
          <cell r="AQ5" t="str">
            <v>avg time</v>
          </cell>
          <cell r="AR5" t="str">
            <v>#</v>
          </cell>
          <cell r="AS5" t="str">
            <v>avg time</v>
          </cell>
          <cell r="AT5" t="str">
            <v>#</v>
          </cell>
          <cell r="AU5" t="str">
            <v>avg time</v>
          </cell>
          <cell r="AX5" t="str">
            <v>#</v>
          </cell>
          <cell r="AY5" t="str">
            <v>avg time</v>
          </cell>
          <cell r="AZ5" t="str">
            <v>#</v>
          </cell>
          <cell r="BA5" t="str">
            <v>actual time</v>
          </cell>
          <cell r="BB5" t="str">
            <v>#</v>
          </cell>
          <cell r="BC5" t="str">
            <v>avg time</v>
          </cell>
          <cell r="BD5" t="str">
            <v>#</v>
          </cell>
          <cell r="BE5" t="str">
            <v>avg time</v>
          </cell>
          <cell r="BF5" t="str">
            <v>#</v>
          </cell>
          <cell r="BG5" t="str">
            <v>actual time</v>
          </cell>
          <cell r="BH5" t="str">
            <v>avg time</v>
          </cell>
          <cell r="BI5" t="str">
            <v>avg time</v>
          </cell>
          <cell r="BJ5" t="str">
            <v>avg time</v>
          </cell>
        </row>
        <row r="6">
          <cell r="AH6" t="str">
            <v>Tuesday</v>
          </cell>
          <cell r="AJ6">
            <v>17</v>
          </cell>
          <cell r="AK6">
            <v>17</v>
          </cell>
          <cell r="AL6">
            <v>17</v>
          </cell>
          <cell r="AM6">
            <v>112</v>
          </cell>
          <cell r="AN6">
            <v>10</v>
          </cell>
          <cell r="AO6">
            <v>38</v>
          </cell>
          <cell r="AP6">
            <v>12</v>
          </cell>
          <cell r="AQ6">
            <v>102</v>
          </cell>
          <cell r="AR6">
            <v>300</v>
          </cell>
          <cell r="AS6">
            <v>262</v>
          </cell>
          <cell r="AT6">
            <v>50</v>
          </cell>
          <cell r="AU6">
            <v>84</v>
          </cell>
          <cell r="AX6">
            <v>2</v>
          </cell>
          <cell r="AY6">
            <v>5</v>
          </cell>
          <cell r="AZ6">
            <v>2</v>
          </cell>
          <cell r="BA6">
            <v>18</v>
          </cell>
          <cell r="BB6">
            <v>3</v>
          </cell>
          <cell r="BC6">
            <v>8</v>
          </cell>
          <cell r="BD6">
            <v>3</v>
          </cell>
          <cell r="BE6">
            <v>14</v>
          </cell>
          <cell r="BF6">
            <v>25</v>
          </cell>
          <cell r="BG6">
            <v>50</v>
          </cell>
          <cell r="BH6">
            <v>10</v>
          </cell>
          <cell r="BI6">
            <v>5</v>
          </cell>
          <cell r="BJ6">
            <v>235</v>
          </cell>
        </row>
        <row r="7">
          <cell r="AH7" t="str">
            <v>Wednesday</v>
          </cell>
          <cell r="AJ7">
            <v>41</v>
          </cell>
          <cell r="AK7">
            <v>40.5</v>
          </cell>
          <cell r="AL7">
            <v>43</v>
          </cell>
          <cell r="AM7">
            <v>54</v>
          </cell>
          <cell r="AN7">
            <v>29</v>
          </cell>
          <cell r="AO7">
            <v>82</v>
          </cell>
          <cell r="AP7">
            <v>14</v>
          </cell>
          <cell r="AQ7">
            <v>36</v>
          </cell>
          <cell r="AR7">
            <v>204</v>
          </cell>
          <cell r="AS7">
            <v>40</v>
          </cell>
          <cell r="AT7">
            <v>42</v>
          </cell>
          <cell r="AU7">
            <v>60</v>
          </cell>
          <cell r="AX7">
            <v>3</v>
          </cell>
          <cell r="AY7">
            <v>19</v>
          </cell>
          <cell r="AZ7">
            <v>5</v>
          </cell>
          <cell r="BA7">
            <v>47</v>
          </cell>
          <cell r="BB7">
            <v>7</v>
          </cell>
          <cell r="BC7">
            <v>21</v>
          </cell>
          <cell r="BD7">
            <v>1</v>
          </cell>
          <cell r="BE7">
            <v>1</v>
          </cell>
          <cell r="BF7">
            <v>0</v>
          </cell>
          <cell r="BG7">
            <v>0</v>
          </cell>
          <cell r="BH7">
            <v>0</v>
          </cell>
          <cell r="BI7">
            <v>22</v>
          </cell>
          <cell r="BJ7">
            <v>360</v>
          </cell>
        </row>
        <row r="8">
          <cell r="AH8" t="str">
            <v>Thursday</v>
          </cell>
          <cell r="AJ8">
            <v>16</v>
          </cell>
          <cell r="AK8">
            <v>28</v>
          </cell>
          <cell r="AL8">
            <v>13</v>
          </cell>
          <cell r="AM8">
            <v>25</v>
          </cell>
          <cell r="AN8">
            <v>13</v>
          </cell>
          <cell r="AO8">
            <v>20</v>
          </cell>
          <cell r="AP8">
            <v>8</v>
          </cell>
          <cell r="AQ8">
            <v>13</v>
          </cell>
          <cell r="AR8">
            <v>63</v>
          </cell>
          <cell r="AS8">
            <v>44</v>
          </cell>
          <cell r="AT8">
            <v>40</v>
          </cell>
          <cell r="AU8">
            <v>41</v>
          </cell>
          <cell r="AX8">
            <v>5</v>
          </cell>
          <cell r="AY8">
            <v>13</v>
          </cell>
          <cell r="AZ8">
            <v>3</v>
          </cell>
          <cell r="BA8">
            <v>25</v>
          </cell>
          <cell r="BB8">
            <v>7</v>
          </cell>
          <cell r="BC8">
            <v>12</v>
          </cell>
          <cell r="BD8">
            <v>2</v>
          </cell>
          <cell r="BE8">
            <v>2</v>
          </cell>
          <cell r="BF8">
            <v>54</v>
          </cell>
          <cell r="BG8">
            <v>50</v>
          </cell>
          <cell r="BH8">
            <v>10</v>
          </cell>
          <cell r="BI8">
            <v>30</v>
          </cell>
          <cell r="BJ8">
            <v>180</v>
          </cell>
        </row>
        <row r="9">
          <cell r="AH9" t="str">
            <v>Friday</v>
          </cell>
          <cell r="AJ9">
            <v>7</v>
          </cell>
          <cell r="AK9">
            <v>0</v>
          </cell>
          <cell r="AL9">
            <v>18</v>
          </cell>
          <cell r="AM9">
            <v>60.5</v>
          </cell>
          <cell r="AN9">
            <v>2</v>
          </cell>
          <cell r="AO9">
            <v>5</v>
          </cell>
          <cell r="AP9">
            <v>2</v>
          </cell>
          <cell r="AQ9">
            <v>5</v>
          </cell>
          <cell r="AR9">
            <v>143</v>
          </cell>
          <cell r="AS9">
            <v>3</v>
          </cell>
          <cell r="AT9">
            <v>32</v>
          </cell>
          <cell r="AU9">
            <v>17</v>
          </cell>
          <cell r="AX9">
            <v>0</v>
          </cell>
          <cell r="AY9">
            <v>0</v>
          </cell>
          <cell r="AZ9">
            <v>0</v>
          </cell>
          <cell r="BA9">
            <v>35</v>
          </cell>
          <cell r="BB9">
            <v>6</v>
          </cell>
          <cell r="BC9">
            <v>11</v>
          </cell>
          <cell r="BD9">
            <v>0</v>
          </cell>
          <cell r="BE9">
            <v>0</v>
          </cell>
          <cell r="BF9">
            <v>0</v>
          </cell>
          <cell r="BG9">
            <v>0</v>
          </cell>
          <cell r="BH9">
            <v>15</v>
          </cell>
          <cell r="BI9">
            <v>40</v>
          </cell>
          <cell r="BJ9">
            <v>156</v>
          </cell>
        </row>
        <row r="10">
          <cell r="AH10" t="str">
            <v>Saturday</v>
          </cell>
          <cell r="AJ10">
            <v>12</v>
          </cell>
          <cell r="AK10">
            <v>1</v>
          </cell>
          <cell r="AL10">
            <v>10</v>
          </cell>
          <cell r="AM10">
            <v>17</v>
          </cell>
          <cell r="AN10">
            <v>5</v>
          </cell>
          <cell r="AO10">
            <v>12</v>
          </cell>
          <cell r="AP10">
            <v>6</v>
          </cell>
          <cell r="AQ10">
            <v>32</v>
          </cell>
          <cell r="AR10">
            <v>171</v>
          </cell>
          <cell r="AS10">
            <v>0</v>
          </cell>
          <cell r="AT10">
            <v>22</v>
          </cell>
          <cell r="AU10">
            <v>14</v>
          </cell>
          <cell r="AX10">
            <v>2</v>
          </cell>
          <cell r="AY10">
            <v>2</v>
          </cell>
          <cell r="AZ10">
            <v>3</v>
          </cell>
          <cell r="BA10">
            <v>20</v>
          </cell>
          <cell r="BB10">
            <v>5</v>
          </cell>
          <cell r="BC10">
            <v>2</v>
          </cell>
          <cell r="BD10">
            <v>0</v>
          </cell>
          <cell r="BE10">
            <v>0</v>
          </cell>
          <cell r="BF10">
            <v>0</v>
          </cell>
          <cell r="BG10">
            <v>0</v>
          </cell>
          <cell r="BH10">
            <v>30</v>
          </cell>
          <cell r="BI10">
            <v>15</v>
          </cell>
          <cell r="BJ10">
            <v>230</v>
          </cell>
        </row>
        <row r="11">
          <cell r="AI11" t="str">
            <v>SUM</v>
          </cell>
          <cell r="AJ11">
            <v>93</v>
          </cell>
          <cell r="AK11">
            <v>86.5</v>
          </cell>
          <cell r="AL11">
            <v>101</v>
          </cell>
          <cell r="AM11">
            <v>268.5</v>
          </cell>
          <cell r="AN11">
            <v>59</v>
          </cell>
          <cell r="AO11">
            <v>157</v>
          </cell>
          <cell r="AP11">
            <v>42</v>
          </cell>
          <cell r="AQ11">
            <v>188</v>
          </cell>
          <cell r="AR11">
            <v>881</v>
          </cell>
          <cell r="AS11">
            <v>349</v>
          </cell>
          <cell r="AT11">
            <v>186</v>
          </cell>
          <cell r="AU11">
            <v>216</v>
          </cell>
          <cell r="AX11">
            <v>12</v>
          </cell>
          <cell r="AY11">
            <v>39</v>
          </cell>
          <cell r="AZ11">
            <v>13</v>
          </cell>
          <cell r="BA11">
            <v>145</v>
          </cell>
          <cell r="BB11">
            <v>28</v>
          </cell>
          <cell r="BC11">
            <v>54</v>
          </cell>
          <cell r="BD11">
            <v>6</v>
          </cell>
          <cell r="BE11">
            <v>17</v>
          </cell>
          <cell r="BF11">
            <v>79</v>
          </cell>
          <cell r="BG11">
            <v>100</v>
          </cell>
          <cell r="BH11">
            <v>65</v>
          </cell>
          <cell r="BI11">
            <v>112</v>
          </cell>
          <cell r="BJ11">
            <v>1161</v>
          </cell>
        </row>
        <row r="12">
          <cell r="AI12" t="str">
            <v>AVG</v>
          </cell>
          <cell r="AK12">
            <v>0.93010752688172038</v>
          </cell>
          <cell r="AM12">
            <v>2.6584158415841586</v>
          </cell>
          <cell r="AO12">
            <v>2.6610169491525424</v>
          </cell>
          <cell r="AQ12">
            <v>4.4761904761904763</v>
          </cell>
          <cell r="AS12">
            <v>0.39614074914869468</v>
          </cell>
          <cell r="AU12">
            <v>1.1612903225806452</v>
          </cell>
          <cell r="AY12">
            <v>3.25</v>
          </cell>
          <cell r="BC12">
            <v>1.9285714285714286</v>
          </cell>
          <cell r="BE12">
            <v>2.8333333333333335</v>
          </cell>
          <cell r="BG12">
            <v>1.2658227848101267</v>
          </cell>
        </row>
        <row r="13">
          <cell r="AI13" t="str">
            <v>% mins of all on-desk tasks per week</v>
          </cell>
          <cell r="AK13">
            <v>4.5052083333333333E-2</v>
          </cell>
          <cell r="AM13">
            <v>0.13984374999999999</v>
          </cell>
          <cell r="AO13">
            <v>8.1770833333333334E-2</v>
          </cell>
          <cell r="AQ13">
            <v>9.7916666666666666E-2</v>
          </cell>
          <cell r="AS13">
            <v>0.18177083333333333</v>
          </cell>
          <cell r="AU13">
            <v>0.1125</v>
          </cell>
          <cell r="AY13">
            <v>2.0312500000000001E-2</v>
          </cell>
          <cell r="AZ13">
            <v>6.7708333333333336E-3</v>
          </cell>
          <cell r="BA13">
            <v>7.5520833333333329E-2</v>
          </cell>
          <cell r="BC13">
            <v>2.8125000000000001E-2</v>
          </cell>
          <cell r="BE13">
            <v>8.8541666666666664E-3</v>
          </cell>
          <cell r="BG13">
            <v>5.2083333333333336E-2</v>
          </cell>
          <cell r="BH13">
            <v>3.3854166666666664E-2</v>
          </cell>
          <cell r="BI13">
            <v>5.8333333333333334E-2</v>
          </cell>
          <cell r="BJ13">
            <v>0.60468750000000004</v>
          </cell>
        </row>
      </sheetData>
      <sheetData sheetId="6">
        <row r="1">
          <cell r="AR1" t="str">
            <v>Hours per week Staff Max</v>
          </cell>
          <cell r="AS1" t="str">
            <v>Mins per week staff max</v>
          </cell>
          <cell r="AT1" t="str">
            <v>Hours/year Staff Max</v>
          </cell>
        </row>
        <row r="2">
          <cell r="AR2">
            <v>40</v>
          </cell>
          <cell r="AS2">
            <v>2400</v>
          </cell>
          <cell r="AT2">
            <v>2080</v>
          </cell>
        </row>
        <row r="3">
          <cell r="AP3" t="str">
            <v xml:space="preserve">NSA - Off Desk Log </v>
          </cell>
          <cell r="AR3" t="str">
            <v>Bookdrop</v>
          </cell>
          <cell r="AT3" t="str">
            <v>Delivery</v>
          </cell>
          <cell r="AV3" t="str">
            <v xml:space="preserve">Checkin </v>
          </cell>
          <cell r="AX3" t="str">
            <v>Shelving</v>
          </cell>
          <cell r="AZ3" t="str">
            <v>Circ Issues: missing and damaged items, etc.</v>
          </cell>
          <cell r="BB3" t="str">
            <v>Collection Management (describe activity)</v>
          </cell>
          <cell r="BC3" t="str">
            <v>Picklist, ILL, LinkPLUS</v>
          </cell>
          <cell r="BE3" t="str">
            <v>Magazines (describe activity)</v>
          </cell>
          <cell r="BH3" t="str">
            <v>Meeting Room Bookings: new requests, review, confirm, etc.</v>
          </cell>
          <cell r="BI3" t="str">
            <v>Outreach: School, Rotary, etc. (keep detailed calendar and attach to off desk log)</v>
          </cell>
          <cell r="BJ3" t="str">
            <v>Community Information: posting new, restocking bookmarks, program brochures, notices</v>
          </cell>
          <cell r="BK3" t="str">
            <v>By appointment with patron, 1:1, small group training</v>
          </cell>
          <cell r="BM3" t="str">
            <v>Programs (set up, delivery and tear down) Attach evanced calendar)</v>
          </cell>
          <cell r="BO3" t="str">
            <v>Programs (planning)</v>
          </cell>
          <cell r="BP3" t="str">
            <v xml:space="preserve">Special assignments or projects </v>
          </cell>
          <cell r="BQ3" t="str">
            <v>Check email/spl@</v>
          </cell>
          <cell r="BR3" t="str">
            <v>Cash Count</v>
          </cell>
          <cell r="BS3" t="str">
            <v>Staff Meetings</v>
          </cell>
          <cell r="BT3" t="str">
            <v>Opening / Closing Procedures</v>
          </cell>
          <cell r="BU3" t="str">
            <v>Other (describe)</v>
          </cell>
        </row>
        <row r="4">
          <cell r="AR4" t="str">
            <v>#</v>
          </cell>
          <cell r="AS4" t="str">
            <v>actual time</v>
          </cell>
          <cell r="AT4" t="str">
            <v>#</v>
          </cell>
          <cell r="AU4" t="str">
            <v>actual time</v>
          </cell>
          <cell r="AV4" t="str">
            <v>#</v>
          </cell>
          <cell r="AW4" t="str">
            <v>actual time</v>
          </cell>
          <cell r="AX4" t="str">
            <v>#</v>
          </cell>
          <cell r="AY4" t="str">
            <v>actual time</v>
          </cell>
          <cell r="AZ4" t="str">
            <v>#</v>
          </cell>
          <cell r="BA4" t="str">
            <v>actual time</v>
          </cell>
          <cell r="BB4" t="str">
            <v>avg time</v>
          </cell>
          <cell r="BC4" t="str">
            <v>#</v>
          </cell>
          <cell r="BD4" t="str">
            <v>actual time</v>
          </cell>
          <cell r="BE4" t="str">
            <v>avg time</v>
          </cell>
          <cell r="BH4" t="str">
            <v>avg time</v>
          </cell>
          <cell r="BI4" t="str">
            <v>avg time</v>
          </cell>
          <cell r="BJ4" t="str">
            <v>avg time</v>
          </cell>
          <cell r="BK4" t="str">
            <v xml:space="preserve"> # of customers </v>
          </cell>
          <cell r="BL4" t="str">
            <v>avg time</v>
          </cell>
          <cell r="BM4" t="str">
            <v xml:space="preserve"> # of customers </v>
          </cell>
          <cell r="BN4" t="str">
            <v>avg time</v>
          </cell>
          <cell r="BO4" t="str">
            <v>actual time</v>
          </cell>
          <cell r="BP4" t="str">
            <v>actual time</v>
          </cell>
          <cell r="BQ4" t="str">
            <v>avg time</v>
          </cell>
          <cell r="BR4" t="str">
            <v>avg time</v>
          </cell>
          <cell r="BS4" t="str">
            <v>actual time</v>
          </cell>
          <cell r="BT4" t="str">
            <v>avg time</v>
          </cell>
          <cell r="BU4" t="str">
            <v>avg time</v>
          </cell>
        </row>
        <row r="5">
          <cell r="AP5" t="str">
            <v>DAY</v>
          </cell>
          <cell r="AQ5" t="str">
            <v>DATE</v>
          </cell>
        </row>
        <row r="6">
          <cell r="AP6" t="str">
            <v>Tuesday</v>
          </cell>
          <cell r="AR6">
            <v>100</v>
          </cell>
          <cell r="AS6">
            <v>10</v>
          </cell>
          <cell r="AT6">
            <v>95</v>
          </cell>
          <cell r="AU6">
            <v>30</v>
          </cell>
          <cell r="AV6">
            <v>95</v>
          </cell>
          <cell r="AW6">
            <v>5</v>
          </cell>
          <cell r="AX6">
            <v>10</v>
          </cell>
          <cell r="AY6">
            <v>2</v>
          </cell>
          <cell r="AZ6">
            <v>0</v>
          </cell>
          <cell r="BA6">
            <v>0</v>
          </cell>
          <cell r="BB6">
            <v>62</v>
          </cell>
          <cell r="BC6">
            <v>38</v>
          </cell>
          <cell r="BD6">
            <v>33</v>
          </cell>
          <cell r="BE6">
            <v>0</v>
          </cell>
          <cell r="BH6">
            <v>0</v>
          </cell>
          <cell r="BI6">
            <v>0</v>
          </cell>
          <cell r="BJ6">
            <v>5</v>
          </cell>
          <cell r="BK6">
            <v>0</v>
          </cell>
          <cell r="BL6">
            <v>0</v>
          </cell>
          <cell r="BM6">
            <v>6</v>
          </cell>
          <cell r="BN6">
            <v>20</v>
          </cell>
          <cell r="BO6">
            <v>15</v>
          </cell>
          <cell r="BP6">
            <v>10</v>
          </cell>
          <cell r="BQ6">
            <v>10</v>
          </cell>
          <cell r="BR6">
            <v>35</v>
          </cell>
          <cell r="BS6">
            <v>0</v>
          </cell>
          <cell r="BT6">
            <v>70</v>
          </cell>
          <cell r="BU6">
            <v>438</v>
          </cell>
        </row>
        <row r="7">
          <cell r="AP7" t="str">
            <v>Wednesday</v>
          </cell>
          <cell r="AR7">
            <v>17</v>
          </cell>
          <cell r="AS7">
            <v>1</v>
          </cell>
          <cell r="AT7">
            <v>68</v>
          </cell>
          <cell r="AU7">
            <v>4</v>
          </cell>
          <cell r="AV7">
            <v>93</v>
          </cell>
          <cell r="AW7">
            <v>22</v>
          </cell>
          <cell r="AX7">
            <v>69</v>
          </cell>
          <cell r="AY7">
            <v>47</v>
          </cell>
          <cell r="AZ7">
            <v>6</v>
          </cell>
          <cell r="BA7">
            <v>10</v>
          </cell>
          <cell r="BB7">
            <v>43</v>
          </cell>
          <cell r="BC7">
            <v>43</v>
          </cell>
          <cell r="BD7">
            <v>39</v>
          </cell>
          <cell r="BE7">
            <v>8</v>
          </cell>
          <cell r="BH7">
            <v>0</v>
          </cell>
          <cell r="BI7">
            <v>0</v>
          </cell>
          <cell r="BJ7">
            <v>5</v>
          </cell>
          <cell r="BK7">
            <v>0</v>
          </cell>
          <cell r="BL7">
            <v>0</v>
          </cell>
          <cell r="BM7">
            <v>17</v>
          </cell>
          <cell r="BN7">
            <v>30</v>
          </cell>
          <cell r="BO7">
            <v>10</v>
          </cell>
          <cell r="BP7">
            <v>15</v>
          </cell>
          <cell r="BQ7">
            <v>70</v>
          </cell>
          <cell r="BR7">
            <v>5</v>
          </cell>
          <cell r="BS7">
            <v>0</v>
          </cell>
          <cell r="BT7">
            <v>63</v>
          </cell>
          <cell r="BU7">
            <v>390</v>
          </cell>
        </row>
        <row r="8">
          <cell r="AP8" t="str">
            <v>Thursday</v>
          </cell>
          <cell r="AR8">
            <v>0</v>
          </cell>
          <cell r="AS8">
            <v>0</v>
          </cell>
          <cell r="AT8">
            <v>64</v>
          </cell>
          <cell r="AU8">
            <v>5</v>
          </cell>
          <cell r="AV8">
            <v>61</v>
          </cell>
          <cell r="AW8">
            <v>13</v>
          </cell>
          <cell r="AX8">
            <v>18</v>
          </cell>
          <cell r="AY8">
            <v>2</v>
          </cell>
          <cell r="AZ8">
            <v>0</v>
          </cell>
          <cell r="BA8">
            <v>0</v>
          </cell>
          <cell r="BB8">
            <v>0</v>
          </cell>
          <cell r="BC8">
            <v>0</v>
          </cell>
          <cell r="BD8">
            <v>0</v>
          </cell>
          <cell r="BE8">
            <v>0</v>
          </cell>
          <cell r="BH8">
            <v>0</v>
          </cell>
          <cell r="BI8">
            <v>0</v>
          </cell>
          <cell r="BJ8">
            <v>0</v>
          </cell>
          <cell r="BK8">
            <v>0</v>
          </cell>
          <cell r="BL8">
            <v>0</v>
          </cell>
          <cell r="BM8">
            <v>0</v>
          </cell>
          <cell r="BN8">
            <v>0</v>
          </cell>
          <cell r="BO8">
            <v>0</v>
          </cell>
          <cell r="BP8">
            <v>0</v>
          </cell>
          <cell r="BQ8">
            <v>20</v>
          </cell>
          <cell r="BR8">
            <v>60</v>
          </cell>
          <cell r="BS8">
            <v>0</v>
          </cell>
          <cell r="BT8">
            <v>40</v>
          </cell>
          <cell r="BU8">
            <v>120</v>
          </cell>
        </row>
        <row r="9">
          <cell r="AP9" t="str">
            <v>Friday</v>
          </cell>
          <cell r="AR9">
            <v>0</v>
          </cell>
          <cell r="AS9">
            <v>0</v>
          </cell>
          <cell r="AT9">
            <v>0</v>
          </cell>
          <cell r="AU9">
            <v>0</v>
          </cell>
          <cell r="AV9">
            <v>0</v>
          </cell>
          <cell r="AW9">
            <v>0</v>
          </cell>
          <cell r="AX9">
            <v>0</v>
          </cell>
          <cell r="AY9">
            <v>0</v>
          </cell>
          <cell r="AZ9">
            <v>0</v>
          </cell>
          <cell r="BA9">
            <v>0</v>
          </cell>
          <cell r="BB9">
            <v>10</v>
          </cell>
          <cell r="BC9">
            <v>0</v>
          </cell>
          <cell r="BD9">
            <v>5</v>
          </cell>
          <cell r="BE9">
            <v>40</v>
          </cell>
          <cell r="BH9">
            <v>0</v>
          </cell>
          <cell r="BI9">
            <v>0</v>
          </cell>
          <cell r="BJ9">
            <v>0</v>
          </cell>
          <cell r="BK9">
            <v>0</v>
          </cell>
          <cell r="BL9">
            <v>0</v>
          </cell>
          <cell r="BM9">
            <v>0</v>
          </cell>
          <cell r="BN9">
            <v>45</v>
          </cell>
          <cell r="BO9">
            <v>270</v>
          </cell>
          <cell r="BP9">
            <v>0</v>
          </cell>
          <cell r="BQ9">
            <v>210</v>
          </cell>
          <cell r="BR9">
            <v>10</v>
          </cell>
          <cell r="BS9">
            <v>0</v>
          </cell>
          <cell r="BT9">
            <v>55</v>
          </cell>
          <cell r="BU9">
            <v>490</v>
          </cell>
        </row>
        <row r="10">
          <cell r="AP10" t="str">
            <v>Saturday</v>
          </cell>
          <cell r="AR10">
            <v>0</v>
          </cell>
          <cell r="AS10">
            <v>0</v>
          </cell>
          <cell r="AT10">
            <v>0</v>
          </cell>
          <cell r="AU10">
            <v>0</v>
          </cell>
          <cell r="AV10">
            <v>1</v>
          </cell>
          <cell r="AW10">
            <v>1</v>
          </cell>
          <cell r="AX10">
            <v>0</v>
          </cell>
          <cell r="AY10">
            <v>0</v>
          </cell>
          <cell r="AZ10">
            <v>0</v>
          </cell>
          <cell r="BA10">
            <v>0</v>
          </cell>
          <cell r="BB10">
            <v>30</v>
          </cell>
          <cell r="BC10">
            <v>0</v>
          </cell>
          <cell r="BD10">
            <v>0</v>
          </cell>
          <cell r="BE10">
            <v>0</v>
          </cell>
          <cell r="BH10">
            <v>0</v>
          </cell>
          <cell r="BI10">
            <v>0</v>
          </cell>
          <cell r="BJ10">
            <v>10</v>
          </cell>
          <cell r="BK10">
            <v>0</v>
          </cell>
          <cell r="BL10">
            <v>0</v>
          </cell>
          <cell r="BM10">
            <v>0</v>
          </cell>
          <cell r="BN10">
            <v>30</v>
          </cell>
          <cell r="BO10">
            <v>0</v>
          </cell>
          <cell r="BP10">
            <v>0</v>
          </cell>
          <cell r="BQ10">
            <v>60</v>
          </cell>
          <cell r="BR10">
            <v>0</v>
          </cell>
          <cell r="BS10">
            <v>0</v>
          </cell>
          <cell r="BT10">
            <v>45</v>
          </cell>
          <cell r="BU10">
            <v>75</v>
          </cell>
        </row>
        <row r="11">
          <cell r="AQ11" t="str">
            <v>SUM</v>
          </cell>
          <cell r="AR11">
            <v>117</v>
          </cell>
          <cell r="AS11">
            <v>11</v>
          </cell>
          <cell r="AT11">
            <v>227</v>
          </cell>
          <cell r="AU11">
            <v>39</v>
          </cell>
          <cell r="AV11">
            <v>250</v>
          </cell>
          <cell r="AW11">
            <v>41</v>
          </cell>
          <cell r="AX11">
            <v>97</v>
          </cell>
          <cell r="AY11">
            <v>51</v>
          </cell>
          <cell r="AZ11">
            <v>6</v>
          </cell>
          <cell r="BA11">
            <v>10</v>
          </cell>
          <cell r="BB11">
            <v>145</v>
          </cell>
          <cell r="BC11">
            <v>81</v>
          </cell>
          <cell r="BD11">
            <v>77</v>
          </cell>
          <cell r="BE11">
            <v>48</v>
          </cell>
          <cell r="BH11">
            <v>0</v>
          </cell>
          <cell r="BI11">
            <v>0</v>
          </cell>
          <cell r="BJ11">
            <v>20</v>
          </cell>
          <cell r="BK11">
            <v>0</v>
          </cell>
          <cell r="BL11">
            <v>0</v>
          </cell>
          <cell r="BM11">
            <v>23</v>
          </cell>
          <cell r="BN11">
            <v>125</v>
          </cell>
          <cell r="BO11">
            <v>295</v>
          </cell>
          <cell r="BP11">
            <v>25</v>
          </cell>
          <cell r="BQ11">
            <v>370</v>
          </cell>
          <cell r="BR11">
            <v>110</v>
          </cell>
          <cell r="BS11">
            <v>0</v>
          </cell>
          <cell r="BT11">
            <v>273</v>
          </cell>
          <cell r="BU11">
            <v>1513</v>
          </cell>
        </row>
        <row r="12">
          <cell r="AQ12" t="str">
            <v>AVG</v>
          </cell>
          <cell r="AS12">
            <v>9.4017094017094016E-2</v>
          </cell>
          <cell r="AU12">
            <v>0.17180616740088106</v>
          </cell>
          <cell r="AW12">
            <v>0.16400000000000001</v>
          </cell>
          <cell r="AY12">
            <v>0.52577319587628868</v>
          </cell>
          <cell r="BA12">
            <v>1.6666666666666667</v>
          </cell>
          <cell r="BD12">
            <v>0.95061728395061729</v>
          </cell>
        </row>
        <row r="13">
          <cell r="AQ13" t="str">
            <v>% Hrs per week off desk tasks</v>
          </cell>
          <cell r="AS13" t="str">
            <v>shelver</v>
          </cell>
          <cell r="AU13" t="str">
            <v>shelver</v>
          </cell>
          <cell r="AW13" t="str">
            <v>shelver</v>
          </cell>
          <cell r="AY13" t="str">
            <v>shelver</v>
          </cell>
          <cell r="BA13">
            <v>4.1666666666666666E-3</v>
          </cell>
          <cell r="BB13">
            <v>6.0416666666666667E-2</v>
          </cell>
          <cell r="BD13">
            <v>3.2083333333333332E-2</v>
          </cell>
          <cell r="BE13">
            <v>0.02</v>
          </cell>
          <cell r="BJ13">
            <v>8.3333333333333332E-3</v>
          </cell>
          <cell r="BM13">
            <v>9.5833333333333326E-3</v>
          </cell>
          <cell r="BN13">
            <v>5.2083333333333336E-2</v>
          </cell>
          <cell r="BO13">
            <v>0.12291666666666666</v>
          </cell>
          <cell r="BP13">
            <v>1.0416666666666666E-2</v>
          </cell>
          <cell r="BQ13">
            <v>0.15416666666666667</v>
          </cell>
          <cell r="BR13">
            <v>4.583333333333333E-2</v>
          </cell>
          <cell r="BT13">
            <v>0.11375</v>
          </cell>
          <cell r="BU13">
            <v>0.63041666666666663</v>
          </cell>
        </row>
      </sheetData>
      <sheetData sheetId="7"/>
      <sheetData sheetId="8"/>
      <sheetData sheetId="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Log - Open Count"/>
      <sheetName val="Customer Activity Summary Log"/>
      <sheetName val="Summary Log_Observation"/>
      <sheetName val="PatronMovement per 30 mins"/>
      <sheetName val="Observation Notes"/>
      <sheetName val="Staff On Desk Summary Log"/>
      <sheetName val="Staff Off Desk Summary Log"/>
      <sheetName val="Shelver Summary Log"/>
      <sheetName val="Volunteer Summary Log"/>
    </sheetNames>
    <sheetDataSet>
      <sheetData sheetId="0" refreshError="1"/>
      <sheetData sheetId="1" refreshError="1"/>
      <sheetData sheetId="2" refreshError="1"/>
      <sheetData sheetId="3" refreshError="1"/>
      <sheetData sheetId="4" refreshError="1"/>
      <sheetData sheetId="5">
        <row r="1">
          <cell r="AJ1" t="str">
            <v>Hours open per week</v>
          </cell>
          <cell r="AK1" t="str">
            <v>Hrs open per yr</v>
          </cell>
          <cell r="AL1" t="str">
            <v>Mins open per week</v>
          </cell>
        </row>
        <row r="2">
          <cell r="AJ2">
            <v>36</v>
          </cell>
          <cell r="AK2">
            <v>1800</v>
          </cell>
          <cell r="AL2">
            <v>1800</v>
          </cell>
        </row>
        <row r="4">
          <cell r="AG4" t="str">
            <v>ORA - On Desk Log</v>
          </cell>
          <cell r="AJ4" t="str">
            <v>informational / directional</v>
          </cell>
          <cell r="AK4" t="str">
            <v>informational / directional</v>
          </cell>
          <cell r="AL4" t="str">
            <v>reference</v>
          </cell>
          <cell r="AM4" t="str">
            <v>reference</v>
          </cell>
          <cell r="AN4" t="str">
            <v>technology</v>
          </cell>
          <cell r="AO4" t="str">
            <v>technology</v>
          </cell>
          <cell r="AP4" t="str">
            <v>library card</v>
          </cell>
          <cell r="AQ4" t="str">
            <v>library card</v>
          </cell>
          <cell r="AR4" t="str">
            <v>checkin</v>
          </cell>
          <cell r="AS4" t="str">
            <v>checkin</v>
          </cell>
          <cell r="AT4" t="str">
            <v>checkout/ renew at desk</v>
          </cell>
          <cell r="AU4" t="str">
            <v>checkout/ renew at desk</v>
          </cell>
          <cell r="AX4" t="str">
            <v>fine/fee</v>
          </cell>
          <cell r="AY4" t="str">
            <v>fine/fee</v>
          </cell>
          <cell r="AZ4" t="str">
            <v>print management</v>
          </cell>
          <cell r="BA4" t="str">
            <v>check email/spl@</v>
          </cell>
          <cell r="BB4" t="str">
            <v>lend laptop</v>
          </cell>
          <cell r="BC4" t="str">
            <v>lend laptop</v>
          </cell>
          <cell r="BD4" t="str">
            <v>self check</v>
          </cell>
          <cell r="BE4" t="str">
            <v>self check</v>
          </cell>
          <cell r="BF4" t="str">
            <v>weeding</v>
          </cell>
          <cell r="BG4" t="str">
            <v>weeding</v>
          </cell>
          <cell r="BH4" t="str">
            <v>opening procedures and desk set up</v>
          </cell>
          <cell r="BI4" t="str">
            <v>closing procedures</v>
          </cell>
          <cell r="BJ4" t="str">
            <v>other</v>
          </cell>
        </row>
        <row r="5">
          <cell r="AJ5" t="str">
            <v># of patrons</v>
          </cell>
          <cell r="AK5" t="str">
            <v>and the avg time</v>
          </cell>
          <cell r="AL5" t="str">
            <v># of patrons</v>
          </cell>
          <cell r="AM5" t="str">
            <v>and the avg time</v>
          </cell>
          <cell r="AN5" t="str">
            <v># of patrons</v>
          </cell>
          <cell r="AO5" t="str">
            <v>and the avg time</v>
          </cell>
          <cell r="AP5" t="str">
            <v># of patrons</v>
          </cell>
          <cell r="AQ5" t="str">
            <v>and the avg time</v>
          </cell>
          <cell r="AR5" t="str">
            <v># of items</v>
          </cell>
          <cell r="AS5" t="str">
            <v>and  actual time</v>
          </cell>
          <cell r="AT5" t="str">
            <v># of patrons</v>
          </cell>
          <cell r="AU5" t="str">
            <v>and the avg time</v>
          </cell>
          <cell r="AX5" t="str">
            <v># of patrons</v>
          </cell>
          <cell r="AY5" t="str">
            <v>and the avg time</v>
          </cell>
          <cell r="AZ5" t="str">
            <v># of interactions</v>
          </cell>
          <cell r="BA5" t="str">
            <v>Actual time spent</v>
          </cell>
          <cell r="BB5" t="str">
            <v># of patrons</v>
          </cell>
          <cell r="BC5" t="str">
            <v>and the avg time</v>
          </cell>
          <cell r="BD5" t="str">
            <v># of patrons</v>
          </cell>
          <cell r="BE5" t="str">
            <v>and the avg time</v>
          </cell>
          <cell r="BF5" t="str">
            <v># of items</v>
          </cell>
          <cell r="BG5" t="str">
            <v>and  actual time</v>
          </cell>
          <cell r="BH5" t="str">
            <v>Avg time (in mins)</v>
          </cell>
          <cell r="BI5" t="str">
            <v>Avg time (in mins)</v>
          </cell>
          <cell r="BJ5" t="str">
            <v>Avg time (in mins)</v>
          </cell>
        </row>
        <row r="6">
          <cell r="AG6" t="str">
            <v>DAY</v>
          </cell>
          <cell r="AH6" t="str">
            <v>DATE</v>
          </cell>
        </row>
        <row r="7">
          <cell r="AG7" t="str">
            <v>Tuesday</v>
          </cell>
          <cell r="AJ7">
            <v>12</v>
          </cell>
          <cell r="AK7">
            <v>25</v>
          </cell>
          <cell r="AL7">
            <v>11</v>
          </cell>
          <cell r="AM7">
            <v>26</v>
          </cell>
          <cell r="AN7">
            <v>2</v>
          </cell>
          <cell r="AO7">
            <v>10</v>
          </cell>
          <cell r="AP7">
            <v>11</v>
          </cell>
          <cell r="AQ7">
            <v>40</v>
          </cell>
          <cell r="AR7">
            <v>496</v>
          </cell>
          <cell r="AS7">
            <v>135</v>
          </cell>
          <cell r="AT7">
            <v>100</v>
          </cell>
          <cell r="AU7">
            <v>138</v>
          </cell>
          <cell r="AX7">
            <v>7</v>
          </cell>
          <cell r="AY7">
            <v>51</v>
          </cell>
          <cell r="AZ7">
            <v>3</v>
          </cell>
          <cell r="BA7">
            <v>31</v>
          </cell>
          <cell r="BB7">
            <v>0</v>
          </cell>
          <cell r="BC7">
            <v>0</v>
          </cell>
          <cell r="BD7">
            <v>3</v>
          </cell>
          <cell r="BE7">
            <v>2</v>
          </cell>
          <cell r="BF7">
            <v>0</v>
          </cell>
          <cell r="BG7">
            <v>0</v>
          </cell>
          <cell r="BH7">
            <v>0</v>
          </cell>
          <cell r="BI7">
            <v>15</v>
          </cell>
          <cell r="BJ7">
            <v>42</v>
          </cell>
        </row>
        <row r="8">
          <cell r="AG8" t="str">
            <v>Wednesday</v>
          </cell>
          <cell r="AJ8">
            <v>17</v>
          </cell>
          <cell r="AK8">
            <v>10</v>
          </cell>
          <cell r="AL8">
            <v>18</v>
          </cell>
          <cell r="AM8">
            <v>13</v>
          </cell>
          <cell r="AN8">
            <v>5</v>
          </cell>
          <cell r="AO8">
            <v>21</v>
          </cell>
          <cell r="AP8">
            <v>5</v>
          </cell>
          <cell r="AQ8">
            <v>19</v>
          </cell>
          <cell r="AR8">
            <v>397</v>
          </cell>
          <cell r="AS8">
            <v>29</v>
          </cell>
          <cell r="AT8">
            <v>275</v>
          </cell>
          <cell r="AU8">
            <v>61</v>
          </cell>
          <cell r="AX8">
            <v>2</v>
          </cell>
          <cell r="AY8">
            <v>0</v>
          </cell>
          <cell r="AZ8">
            <v>4</v>
          </cell>
          <cell r="BA8">
            <v>46</v>
          </cell>
          <cell r="BB8">
            <v>0</v>
          </cell>
          <cell r="BC8">
            <v>0</v>
          </cell>
          <cell r="BD8">
            <v>10</v>
          </cell>
          <cell r="BE8">
            <v>5</v>
          </cell>
          <cell r="BF8">
            <v>0</v>
          </cell>
          <cell r="BG8">
            <v>0</v>
          </cell>
          <cell r="BH8">
            <v>0</v>
          </cell>
          <cell r="BI8">
            <v>35</v>
          </cell>
          <cell r="BJ8">
            <v>25</v>
          </cell>
        </row>
        <row r="9">
          <cell r="AG9" t="str">
            <v>Thursday</v>
          </cell>
          <cell r="AJ9">
            <v>23</v>
          </cell>
          <cell r="AK9">
            <v>5</v>
          </cell>
          <cell r="AL9">
            <v>24</v>
          </cell>
          <cell r="AM9">
            <v>40</v>
          </cell>
          <cell r="AN9">
            <v>11</v>
          </cell>
          <cell r="AO9">
            <v>23</v>
          </cell>
          <cell r="AP9">
            <v>24</v>
          </cell>
          <cell r="AQ9">
            <v>25</v>
          </cell>
          <cell r="AR9">
            <v>505</v>
          </cell>
          <cell r="AS9">
            <v>26</v>
          </cell>
          <cell r="AT9">
            <v>254</v>
          </cell>
          <cell r="AU9">
            <v>93</v>
          </cell>
          <cell r="AX9">
            <v>4</v>
          </cell>
          <cell r="AY9">
            <v>16</v>
          </cell>
          <cell r="AZ9">
            <v>3</v>
          </cell>
          <cell r="BA9">
            <v>33</v>
          </cell>
          <cell r="BB9">
            <v>0</v>
          </cell>
          <cell r="BC9">
            <v>0</v>
          </cell>
          <cell r="BD9">
            <v>0</v>
          </cell>
          <cell r="BE9">
            <v>0</v>
          </cell>
          <cell r="BF9">
            <v>0</v>
          </cell>
          <cell r="BG9">
            <v>0</v>
          </cell>
          <cell r="BH9">
            <v>0</v>
          </cell>
          <cell r="BI9">
            <v>20</v>
          </cell>
          <cell r="BJ9">
            <v>35</v>
          </cell>
        </row>
        <row r="10">
          <cell r="AG10" t="str">
            <v>Friday</v>
          </cell>
          <cell r="AJ10">
            <v>15</v>
          </cell>
          <cell r="AK10">
            <v>0</v>
          </cell>
          <cell r="AL10">
            <v>5</v>
          </cell>
          <cell r="AM10">
            <v>0</v>
          </cell>
          <cell r="AN10">
            <v>2</v>
          </cell>
          <cell r="AO10">
            <v>15</v>
          </cell>
          <cell r="AP10">
            <v>11</v>
          </cell>
          <cell r="AQ10">
            <v>20</v>
          </cell>
          <cell r="AR10">
            <v>335</v>
          </cell>
          <cell r="AS10">
            <v>41</v>
          </cell>
          <cell r="AT10">
            <v>180</v>
          </cell>
          <cell r="AU10">
            <v>64</v>
          </cell>
          <cell r="AX10">
            <v>8</v>
          </cell>
          <cell r="AY10">
            <v>20</v>
          </cell>
          <cell r="AZ10">
            <v>2</v>
          </cell>
          <cell r="BA10">
            <v>25</v>
          </cell>
          <cell r="BB10">
            <v>0</v>
          </cell>
          <cell r="BC10">
            <v>0</v>
          </cell>
          <cell r="BD10">
            <v>1</v>
          </cell>
          <cell r="BE10">
            <v>2</v>
          </cell>
          <cell r="BF10">
            <v>0</v>
          </cell>
          <cell r="BG10">
            <v>0</v>
          </cell>
          <cell r="BH10">
            <v>0</v>
          </cell>
          <cell r="BI10">
            <v>40</v>
          </cell>
          <cell r="BJ10">
            <v>25</v>
          </cell>
        </row>
        <row r="11">
          <cell r="AG11" t="str">
            <v>Saturday</v>
          </cell>
          <cell r="AJ11">
            <v>9</v>
          </cell>
          <cell r="AK11">
            <v>0</v>
          </cell>
          <cell r="AL11">
            <v>3</v>
          </cell>
          <cell r="AM11">
            <v>2</v>
          </cell>
          <cell r="AN11">
            <v>1</v>
          </cell>
          <cell r="AO11">
            <v>10</v>
          </cell>
          <cell r="AP11">
            <v>11</v>
          </cell>
          <cell r="AQ11">
            <v>10</v>
          </cell>
          <cell r="AR11">
            <v>341</v>
          </cell>
          <cell r="AS11">
            <v>26</v>
          </cell>
          <cell r="AT11">
            <v>251</v>
          </cell>
          <cell r="AU11">
            <v>65</v>
          </cell>
          <cell r="AX11">
            <v>3</v>
          </cell>
          <cell r="AY11">
            <v>4</v>
          </cell>
          <cell r="AZ11">
            <v>2</v>
          </cell>
          <cell r="BA11">
            <v>30</v>
          </cell>
          <cell r="BB11">
            <v>0</v>
          </cell>
          <cell r="BC11">
            <v>0</v>
          </cell>
          <cell r="BD11">
            <v>3</v>
          </cell>
          <cell r="BE11">
            <v>2</v>
          </cell>
          <cell r="BF11">
            <v>0</v>
          </cell>
          <cell r="BG11">
            <v>0</v>
          </cell>
          <cell r="BH11">
            <v>0</v>
          </cell>
          <cell r="BI11">
            <v>0</v>
          </cell>
          <cell r="BJ11">
            <v>15</v>
          </cell>
        </row>
        <row r="15">
          <cell r="AH15" t="str">
            <v>SUM</v>
          </cell>
          <cell r="AJ15">
            <v>76</v>
          </cell>
          <cell r="AK15">
            <v>40</v>
          </cell>
          <cell r="AL15">
            <v>61</v>
          </cell>
          <cell r="AM15">
            <v>81</v>
          </cell>
          <cell r="AN15">
            <v>21</v>
          </cell>
          <cell r="AO15">
            <v>79</v>
          </cell>
          <cell r="AP15">
            <v>62</v>
          </cell>
          <cell r="AQ15">
            <v>114</v>
          </cell>
          <cell r="AR15">
            <v>2074</v>
          </cell>
          <cell r="AS15">
            <v>257</v>
          </cell>
          <cell r="AT15">
            <v>1060</v>
          </cell>
          <cell r="AU15">
            <v>421</v>
          </cell>
          <cell r="AX15">
            <v>24</v>
          </cell>
          <cell r="AY15">
            <v>91</v>
          </cell>
          <cell r="AZ15">
            <v>14</v>
          </cell>
          <cell r="BA15">
            <v>165</v>
          </cell>
          <cell r="BB15">
            <v>0</v>
          </cell>
          <cell r="BC15">
            <v>0</v>
          </cell>
          <cell r="BD15">
            <v>17</v>
          </cell>
          <cell r="BE15">
            <v>11</v>
          </cell>
          <cell r="BF15">
            <v>0</v>
          </cell>
          <cell r="BG15">
            <v>0</v>
          </cell>
          <cell r="BH15">
            <v>0</v>
          </cell>
          <cell r="BI15">
            <v>110</v>
          </cell>
          <cell r="BJ15">
            <v>142</v>
          </cell>
        </row>
        <row r="16">
          <cell r="AH16" t="str">
            <v>Avg</v>
          </cell>
          <cell r="AK16">
            <v>0.52631578947368418</v>
          </cell>
          <cell r="AM16">
            <v>1.3278688524590163</v>
          </cell>
          <cell r="AO16">
            <v>3.7619047619047619</v>
          </cell>
          <cell r="AQ16">
            <v>1.8387096774193548</v>
          </cell>
          <cell r="AS16">
            <v>0.12391513982642237</v>
          </cell>
          <cell r="AU16">
            <v>0.39716981132075474</v>
          </cell>
          <cell r="AY16">
            <v>3.7916666666666665</v>
          </cell>
          <cell r="BA16">
            <v>11.785714285714286</v>
          </cell>
          <cell r="BE16">
            <v>0.6470588235294118</v>
          </cell>
          <cell r="BI16">
            <v>12.222222222222221</v>
          </cell>
        </row>
        <row r="17">
          <cell r="AH17" t="str">
            <v>% mins of all on-desk tasks per week</v>
          </cell>
          <cell r="AK17">
            <v>2.2222222222222223E-2</v>
          </cell>
          <cell r="AM17">
            <v>4.4999999999999998E-2</v>
          </cell>
          <cell r="AO17">
            <v>4.3888888888888887E-2</v>
          </cell>
          <cell r="AQ17">
            <v>6.3333333333333339E-2</v>
          </cell>
          <cell r="AS17">
            <v>0.14277777777777778</v>
          </cell>
          <cell r="AU17">
            <v>0.2338888888888889</v>
          </cell>
          <cell r="AY17">
            <v>5.0555555555555555E-2</v>
          </cell>
          <cell r="AZ17">
            <v>7.7777777777777776E-3</v>
          </cell>
          <cell r="BA17">
            <v>9.166666666666666E-2</v>
          </cell>
          <cell r="BE17">
            <v>6.1111111111111114E-3</v>
          </cell>
          <cell r="BI17">
            <v>6.1111111111111109E-2</v>
          </cell>
          <cell r="BJ17">
            <v>7.8888888888888883E-2</v>
          </cell>
        </row>
      </sheetData>
      <sheetData sheetId="6">
        <row r="1">
          <cell r="AP1" t="str">
            <v>Hours per week Staff Max</v>
          </cell>
          <cell r="AQ1" t="str">
            <v>Mins per week staff max</v>
          </cell>
          <cell r="AR1" t="str">
            <v>Hours/year Staff Max</v>
          </cell>
        </row>
        <row r="2">
          <cell r="AP2">
            <v>40</v>
          </cell>
          <cell r="AQ2">
            <v>2400</v>
          </cell>
          <cell r="AR2">
            <v>2080</v>
          </cell>
        </row>
        <row r="3">
          <cell r="AN3" t="str">
            <v>ORA- Off Desk Log</v>
          </cell>
          <cell r="AP3" t="str">
            <v>Bookdrop</v>
          </cell>
          <cell r="AR3" t="str">
            <v>Delivery</v>
          </cell>
          <cell r="AT3" t="str">
            <v xml:space="preserve">Checkin </v>
          </cell>
          <cell r="AV3" t="str">
            <v>Shelving</v>
          </cell>
          <cell r="AX3" t="str">
            <v>Circ Issues: missing and damaged items, etc.</v>
          </cell>
          <cell r="AZ3" t="str">
            <v>Collection Management (describe activity)</v>
          </cell>
          <cell r="BA3" t="str">
            <v>Picklist, ILL, LinkPLUS</v>
          </cell>
          <cell r="BC3" t="str">
            <v>Magazines (describe activity)</v>
          </cell>
          <cell r="BF3" t="str">
            <v>Meeting Room Bookings: new requests, review, confirm, etc.</v>
          </cell>
          <cell r="BG3" t="str">
            <v>Outreach: School, Rotary, etc. (keep detailed calendar and attach to off desk log)</v>
          </cell>
          <cell r="BH3" t="str">
            <v>Community Information: posting new, restocking bookmarks, program brochures, notices</v>
          </cell>
          <cell r="BI3" t="str">
            <v>By appointment with patron; 1 on 1; small group training</v>
          </cell>
          <cell r="BK3" t="str">
            <v>Programs (set up, delivery and tear down) Attach evanced calendar)</v>
          </cell>
          <cell r="BM3" t="str">
            <v>Programs (planning)</v>
          </cell>
          <cell r="BN3" t="str">
            <v xml:space="preserve">Special assignments or projects </v>
          </cell>
          <cell r="BO3" t="str">
            <v>Check email/spl@</v>
          </cell>
          <cell r="BP3" t="str">
            <v>Cash Count</v>
          </cell>
          <cell r="BQ3" t="str">
            <v>Staff Meetings</v>
          </cell>
          <cell r="BR3" t="str">
            <v>Closing Procedures</v>
          </cell>
          <cell r="BS3" t="str">
            <v>Other (describe)</v>
          </cell>
        </row>
        <row r="5">
          <cell r="AN5" t="str">
            <v xml:space="preserve">Tuesday </v>
          </cell>
          <cell r="AP5">
            <v>304</v>
          </cell>
          <cell r="AQ5">
            <v>44</v>
          </cell>
          <cell r="AR5">
            <v>60</v>
          </cell>
          <cell r="AS5">
            <v>15</v>
          </cell>
          <cell r="AT5">
            <v>261</v>
          </cell>
          <cell r="AU5">
            <v>82</v>
          </cell>
          <cell r="AV5">
            <v>0</v>
          </cell>
          <cell r="AW5">
            <v>5</v>
          </cell>
          <cell r="AX5">
            <v>0</v>
          </cell>
          <cell r="AY5">
            <v>20</v>
          </cell>
          <cell r="AZ5">
            <v>80</v>
          </cell>
          <cell r="BA5">
            <v>111</v>
          </cell>
          <cell r="BB5">
            <v>50</v>
          </cell>
          <cell r="BC5">
            <v>20</v>
          </cell>
          <cell r="BF5">
            <v>0</v>
          </cell>
          <cell r="BG5">
            <v>0</v>
          </cell>
          <cell r="BH5">
            <v>5</v>
          </cell>
          <cell r="BI5">
            <v>0</v>
          </cell>
          <cell r="BJ5">
            <v>0</v>
          </cell>
          <cell r="BK5">
            <v>0</v>
          </cell>
          <cell r="BL5">
            <v>0</v>
          </cell>
          <cell r="BM5">
            <v>0</v>
          </cell>
          <cell r="BN5">
            <v>15</v>
          </cell>
          <cell r="BO5">
            <v>90</v>
          </cell>
          <cell r="BP5">
            <v>20</v>
          </cell>
          <cell r="BQ5">
            <v>110</v>
          </cell>
          <cell r="BR5">
            <v>75</v>
          </cell>
          <cell r="BS5">
            <v>210</v>
          </cell>
        </row>
        <row r="6">
          <cell r="AN6" t="str">
            <v>Wednesday</v>
          </cell>
          <cell r="AP6">
            <v>135</v>
          </cell>
          <cell r="AQ6">
            <v>16.5</v>
          </cell>
          <cell r="AR6">
            <v>46</v>
          </cell>
          <cell r="AS6">
            <v>11</v>
          </cell>
          <cell r="AT6">
            <v>65</v>
          </cell>
          <cell r="AU6">
            <v>18</v>
          </cell>
          <cell r="AV6">
            <v>0</v>
          </cell>
          <cell r="AW6">
            <v>0</v>
          </cell>
          <cell r="AX6">
            <v>4</v>
          </cell>
          <cell r="AY6">
            <v>10</v>
          </cell>
          <cell r="AZ6">
            <v>491</v>
          </cell>
          <cell r="BA6">
            <v>32</v>
          </cell>
          <cell r="BB6">
            <v>0</v>
          </cell>
          <cell r="BC6">
            <v>10</v>
          </cell>
          <cell r="BF6">
            <v>0</v>
          </cell>
          <cell r="BG6">
            <v>0</v>
          </cell>
          <cell r="BH6">
            <v>0</v>
          </cell>
          <cell r="BI6">
            <v>0</v>
          </cell>
          <cell r="BJ6">
            <v>55</v>
          </cell>
          <cell r="BK6">
            <v>0</v>
          </cell>
          <cell r="BL6">
            <v>25</v>
          </cell>
          <cell r="BM6">
            <v>15</v>
          </cell>
          <cell r="BN6">
            <v>10</v>
          </cell>
          <cell r="BO6">
            <v>100</v>
          </cell>
          <cell r="BP6">
            <v>10</v>
          </cell>
          <cell r="BQ6">
            <v>25</v>
          </cell>
          <cell r="BR6">
            <v>40</v>
          </cell>
          <cell r="BS6">
            <v>105</v>
          </cell>
        </row>
        <row r="7">
          <cell r="AN7" t="str">
            <v xml:space="preserve">Thursday </v>
          </cell>
          <cell r="AP7">
            <v>123</v>
          </cell>
          <cell r="AQ7">
            <v>17.5</v>
          </cell>
          <cell r="AR7">
            <v>103</v>
          </cell>
          <cell r="AS7">
            <v>15</v>
          </cell>
          <cell r="AT7">
            <v>165</v>
          </cell>
          <cell r="AU7">
            <v>20</v>
          </cell>
          <cell r="AV7">
            <v>120</v>
          </cell>
          <cell r="AW7">
            <v>20</v>
          </cell>
          <cell r="AX7">
            <v>2</v>
          </cell>
          <cell r="AY7">
            <v>15</v>
          </cell>
          <cell r="AZ7">
            <v>25</v>
          </cell>
          <cell r="BA7">
            <v>31</v>
          </cell>
          <cell r="BB7">
            <v>23</v>
          </cell>
          <cell r="BC7">
            <v>0.5</v>
          </cell>
          <cell r="BF7">
            <v>0</v>
          </cell>
          <cell r="BG7">
            <v>0</v>
          </cell>
          <cell r="BH7">
            <v>40</v>
          </cell>
          <cell r="BI7">
            <v>0</v>
          </cell>
          <cell r="BJ7">
            <v>0</v>
          </cell>
          <cell r="BK7">
            <v>0</v>
          </cell>
          <cell r="BL7">
            <v>0</v>
          </cell>
          <cell r="BM7">
            <v>40</v>
          </cell>
          <cell r="BN7">
            <v>10</v>
          </cell>
          <cell r="BO7">
            <v>75</v>
          </cell>
          <cell r="BP7">
            <v>15</v>
          </cell>
          <cell r="BQ7">
            <v>10</v>
          </cell>
          <cell r="BR7">
            <v>60</v>
          </cell>
          <cell r="BS7">
            <v>130</v>
          </cell>
        </row>
        <row r="8">
          <cell r="AN8" t="str">
            <v>Friday</v>
          </cell>
          <cell r="AP8">
            <v>30</v>
          </cell>
          <cell r="AQ8">
            <v>3</v>
          </cell>
          <cell r="AR8">
            <v>144</v>
          </cell>
          <cell r="AS8">
            <v>25</v>
          </cell>
          <cell r="AT8">
            <v>146</v>
          </cell>
          <cell r="AU8">
            <v>70</v>
          </cell>
          <cell r="AV8">
            <v>116</v>
          </cell>
          <cell r="AW8">
            <v>25</v>
          </cell>
          <cell r="AX8">
            <v>0</v>
          </cell>
          <cell r="AY8">
            <v>0</v>
          </cell>
          <cell r="AZ8">
            <v>105</v>
          </cell>
          <cell r="BA8">
            <v>45</v>
          </cell>
          <cell r="BB8">
            <v>52</v>
          </cell>
          <cell r="BC8">
            <v>0</v>
          </cell>
          <cell r="BF8">
            <v>0</v>
          </cell>
          <cell r="BG8">
            <v>0</v>
          </cell>
          <cell r="BH8">
            <v>20</v>
          </cell>
          <cell r="BI8">
            <v>0</v>
          </cell>
          <cell r="BJ8">
            <v>0</v>
          </cell>
          <cell r="BK8">
            <v>0</v>
          </cell>
          <cell r="BL8">
            <v>20</v>
          </cell>
          <cell r="BM8">
            <v>0</v>
          </cell>
          <cell r="BN8">
            <v>0</v>
          </cell>
          <cell r="BO8">
            <v>65</v>
          </cell>
          <cell r="BP8">
            <v>15</v>
          </cell>
          <cell r="BQ8">
            <v>160</v>
          </cell>
          <cell r="BR8">
            <v>40</v>
          </cell>
          <cell r="BS8">
            <v>80</v>
          </cell>
        </row>
        <row r="9">
          <cell r="AN9" t="str">
            <v>Saturday</v>
          </cell>
          <cell r="AP9">
            <v>53</v>
          </cell>
          <cell r="AQ9">
            <v>5</v>
          </cell>
          <cell r="AR9">
            <v>96</v>
          </cell>
          <cell r="AS9">
            <v>12</v>
          </cell>
          <cell r="AT9">
            <v>128</v>
          </cell>
          <cell r="AU9">
            <v>27</v>
          </cell>
          <cell r="AV9">
            <v>190</v>
          </cell>
          <cell r="AW9">
            <v>120</v>
          </cell>
          <cell r="AX9">
            <v>0</v>
          </cell>
          <cell r="AY9">
            <v>0</v>
          </cell>
          <cell r="AZ9">
            <v>55</v>
          </cell>
          <cell r="BA9">
            <v>34</v>
          </cell>
          <cell r="BB9">
            <v>6</v>
          </cell>
          <cell r="BC9">
            <v>0</v>
          </cell>
          <cell r="BF9">
            <v>0</v>
          </cell>
          <cell r="BG9">
            <v>0</v>
          </cell>
          <cell r="BH9">
            <v>20</v>
          </cell>
          <cell r="BI9">
            <v>0</v>
          </cell>
          <cell r="BJ9">
            <v>0</v>
          </cell>
          <cell r="BK9">
            <v>0</v>
          </cell>
          <cell r="BL9">
            <v>30</v>
          </cell>
          <cell r="BM9">
            <v>0</v>
          </cell>
          <cell r="BN9">
            <v>0</v>
          </cell>
          <cell r="BO9">
            <v>60</v>
          </cell>
          <cell r="BP9">
            <v>45</v>
          </cell>
          <cell r="BQ9">
            <v>10</v>
          </cell>
          <cell r="BR9">
            <v>85</v>
          </cell>
          <cell r="BS9">
            <v>110</v>
          </cell>
        </row>
        <row r="15">
          <cell r="AO15" t="str">
            <v>SUM</v>
          </cell>
          <cell r="AP15">
            <v>645</v>
          </cell>
          <cell r="AQ15">
            <v>86</v>
          </cell>
          <cell r="AR15">
            <v>449</v>
          </cell>
          <cell r="AS15">
            <v>78</v>
          </cell>
          <cell r="AT15">
            <v>765</v>
          </cell>
          <cell r="AU15">
            <v>217</v>
          </cell>
          <cell r="AV15">
            <v>426</v>
          </cell>
          <cell r="AW15">
            <v>170</v>
          </cell>
          <cell r="AX15">
            <v>6</v>
          </cell>
          <cell r="AY15">
            <v>45</v>
          </cell>
          <cell r="AZ15">
            <v>756</v>
          </cell>
          <cell r="BA15">
            <v>253</v>
          </cell>
          <cell r="BB15">
            <v>131</v>
          </cell>
          <cell r="BC15">
            <v>30.5</v>
          </cell>
          <cell r="BF15">
            <v>0</v>
          </cell>
          <cell r="BG15">
            <v>0</v>
          </cell>
          <cell r="BH15">
            <v>85</v>
          </cell>
          <cell r="BI15">
            <v>0</v>
          </cell>
          <cell r="BJ15">
            <v>55</v>
          </cell>
          <cell r="BK15">
            <v>0</v>
          </cell>
          <cell r="BL15">
            <v>75</v>
          </cell>
          <cell r="BM15">
            <v>55</v>
          </cell>
          <cell r="BN15">
            <v>35</v>
          </cell>
          <cell r="BO15">
            <v>390</v>
          </cell>
          <cell r="BP15">
            <v>105</v>
          </cell>
          <cell r="BQ15">
            <v>315</v>
          </cell>
          <cell r="BR15">
            <v>300</v>
          </cell>
          <cell r="BS15">
            <v>635</v>
          </cell>
        </row>
        <row r="16">
          <cell r="AO16" t="str">
            <v>AVG</v>
          </cell>
          <cell r="AQ16">
            <v>0.13333333333333333</v>
          </cell>
          <cell r="AS16">
            <v>0.17371937639198218</v>
          </cell>
          <cell r="AU16">
            <v>0.28366013071895424</v>
          </cell>
          <cell r="AW16">
            <v>0.39906103286384975</v>
          </cell>
          <cell r="AY16">
            <v>7.5</v>
          </cell>
          <cell r="BB16">
            <v>0.51778656126482214</v>
          </cell>
        </row>
        <row r="17">
          <cell r="AO17" t="str">
            <v>% Hrs per week off desk tasks</v>
          </cell>
          <cell r="AQ17" t="str">
            <v>shelver</v>
          </cell>
          <cell r="AS17" t="str">
            <v>shelver</v>
          </cell>
          <cell r="AU17" t="str">
            <v>shelver</v>
          </cell>
          <cell r="AW17" t="str">
            <v>shelver</v>
          </cell>
          <cell r="AY17">
            <v>1.8749999999999999E-2</v>
          </cell>
          <cell r="AZ17">
            <v>0.315</v>
          </cell>
          <cell r="BB17">
            <v>5.4583333333333331E-2</v>
          </cell>
          <cell r="BC17">
            <v>1.2708333333333334E-2</v>
          </cell>
          <cell r="BH17">
            <v>3.5416666666666666E-2</v>
          </cell>
          <cell r="BJ17">
            <v>2.2916666666666665E-2</v>
          </cell>
          <cell r="BL17">
            <v>3.125E-2</v>
          </cell>
          <cell r="BM17">
            <v>2.2916666666666665E-2</v>
          </cell>
          <cell r="BN17">
            <v>1.4583333333333334E-2</v>
          </cell>
          <cell r="BO17">
            <v>0.16250000000000001</v>
          </cell>
          <cell r="BP17">
            <v>4.3749999999999997E-2</v>
          </cell>
          <cell r="BQ17">
            <v>0.13125000000000001</v>
          </cell>
          <cell r="BR17">
            <v>0.125</v>
          </cell>
          <cell r="BS17">
            <v>0.26458333333333334</v>
          </cell>
        </row>
      </sheetData>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Log - Open Count"/>
      <sheetName val="Customer Activity Summary Log"/>
      <sheetName val="Summary Log_Observation"/>
      <sheetName val="PatronMovement per 30 mins"/>
      <sheetName val="Observation Notes"/>
      <sheetName val="Staff On Desk Summary Log"/>
      <sheetName val="Staff Off Desk Summary Log"/>
      <sheetName val="Shelver Summary Log"/>
      <sheetName val="Volunteer Summary Log"/>
    </sheetNames>
    <sheetDataSet>
      <sheetData sheetId="0" refreshError="1"/>
      <sheetData sheetId="1" refreshError="1"/>
      <sheetData sheetId="2" refreshError="1"/>
      <sheetData sheetId="3" refreshError="1"/>
      <sheetData sheetId="4" refreshError="1"/>
      <sheetData sheetId="5">
        <row r="2">
          <cell r="AK2" t="str">
            <v>Hours open per week</v>
          </cell>
          <cell r="AL2" t="str">
            <v>Hrs open per yr</v>
          </cell>
          <cell r="AM2" t="str">
            <v>Mins open per week</v>
          </cell>
        </row>
        <row r="3">
          <cell r="AK3">
            <v>36</v>
          </cell>
          <cell r="AL3">
            <v>1800</v>
          </cell>
          <cell r="AM3">
            <v>2160</v>
          </cell>
        </row>
        <row r="4">
          <cell r="AH4" t="str">
            <v>POC - On Desk Log</v>
          </cell>
          <cell r="AK4" t="str">
            <v>informational / directional</v>
          </cell>
          <cell r="AL4" t="str">
            <v>informational / directional</v>
          </cell>
          <cell r="AM4" t="str">
            <v>reference</v>
          </cell>
          <cell r="AN4" t="str">
            <v>reference</v>
          </cell>
          <cell r="AO4" t="str">
            <v>technology</v>
          </cell>
          <cell r="AP4" t="str">
            <v>technology</v>
          </cell>
          <cell r="AQ4" t="str">
            <v>library card</v>
          </cell>
          <cell r="AR4" t="str">
            <v>library card</v>
          </cell>
          <cell r="AS4" t="str">
            <v>checkin</v>
          </cell>
          <cell r="AT4" t="str">
            <v>checkin</v>
          </cell>
          <cell r="AU4" t="str">
            <v>checkout/ renew at desk</v>
          </cell>
          <cell r="AV4" t="str">
            <v>checkout/ renew at desk</v>
          </cell>
          <cell r="AY4" t="str">
            <v>fine/fee</v>
          </cell>
          <cell r="AZ4" t="str">
            <v>fine/fee</v>
          </cell>
          <cell r="BA4" t="str">
            <v>print management</v>
          </cell>
          <cell r="BB4" t="str">
            <v>check email/spl@</v>
          </cell>
          <cell r="BC4" t="str">
            <v>lend laptop</v>
          </cell>
          <cell r="BD4" t="str">
            <v>lend laptop</v>
          </cell>
          <cell r="BE4" t="str">
            <v>self check</v>
          </cell>
          <cell r="BF4" t="str">
            <v>self check</v>
          </cell>
          <cell r="BG4" t="str">
            <v>weeding</v>
          </cell>
          <cell r="BH4" t="str">
            <v>weeding</v>
          </cell>
          <cell r="BI4" t="str">
            <v>opening procedures and desk set up</v>
          </cell>
          <cell r="BJ4" t="str">
            <v>closing procedures</v>
          </cell>
          <cell r="BK4" t="str">
            <v>other</v>
          </cell>
        </row>
        <row r="5">
          <cell r="AK5" t="str">
            <v># of patrons</v>
          </cell>
          <cell r="AL5" t="str">
            <v>and the avg time</v>
          </cell>
          <cell r="AM5" t="str">
            <v># of patrons</v>
          </cell>
          <cell r="AN5" t="str">
            <v>and the avg time</v>
          </cell>
          <cell r="AO5" t="str">
            <v># of patrons</v>
          </cell>
          <cell r="AP5" t="str">
            <v>and the avg time</v>
          </cell>
          <cell r="AQ5" t="str">
            <v># of patrons</v>
          </cell>
          <cell r="AR5" t="str">
            <v>and the avg time</v>
          </cell>
          <cell r="AS5" t="str">
            <v># of items</v>
          </cell>
          <cell r="AT5" t="str">
            <v>and  actual time</v>
          </cell>
          <cell r="AU5" t="str">
            <v># of patrons</v>
          </cell>
          <cell r="AV5" t="str">
            <v>and the avg time</v>
          </cell>
          <cell r="AY5" t="str">
            <v># of patrons</v>
          </cell>
          <cell r="AZ5" t="str">
            <v>and the avg time</v>
          </cell>
          <cell r="BA5" t="str">
            <v># of interactions</v>
          </cell>
          <cell r="BB5" t="str">
            <v>Actual time spent</v>
          </cell>
          <cell r="BC5" t="str">
            <v># of patrons</v>
          </cell>
          <cell r="BD5" t="str">
            <v>and the avg time</v>
          </cell>
          <cell r="BE5" t="str">
            <v># of patrons</v>
          </cell>
          <cell r="BF5" t="str">
            <v>and the avg time</v>
          </cell>
          <cell r="BG5" t="str">
            <v># of items</v>
          </cell>
          <cell r="BH5" t="str">
            <v>and  actual time</v>
          </cell>
          <cell r="BI5" t="str">
            <v>Avg time (in mins)</v>
          </cell>
          <cell r="BJ5" t="str">
            <v>Avg time (in mins)</v>
          </cell>
          <cell r="BK5" t="str">
            <v>Avg time (in mins)</v>
          </cell>
        </row>
        <row r="6">
          <cell r="AH6" t="str">
            <v>DAY</v>
          </cell>
          <cell r="AI6" t="str">
            <v>DATE</v>
          </cell>
        </row>
        <row r="7">
          <cell r="AH7" t="str">
            <v>Tuesday</v>
          </cell>
          <cell r="AK7">
            <v>59</v>
          </cell>
          <cell r="AL7">
            <v>57.099999999999994</v>
          </cell>
          <cell r="AM7">
            <v>34</v>
          </cell>
          <cell r="AN7">
            <v>72</v>
          </cell>
          <cell r="AO7">
            <v>7</v>
          </cell>
          <cell r="AP7">
            <v>20</v>
          </cell>
          <cell r="AQ7">
            <v>6</v>
          </cell>
          <cell r="AR7">
            <v>29</v>
          </cell>
          <cell r="AS7">
            <v>159</v>
          </cell>
          <cell r="AT7">
            <v>38.1</v>
          </cell>
          <cell r="AU7">
            <v>94</v>
          </cell>
          <cell r="AV7">
            <v>84</v>
          </cell>
          <cell r="AY7">
            <v>9</v>
          </cell>
          <cell r="AZ7">
            <v>20</v>
          </cell>
          <cell r="BA7">
            <v>15</v>
          </cell>
          <cell r="BB7">
            <v>20</v>
          </cell>
          <cell r="BC7">
            <v>1</v>
          </cell>
          <cell r="BD7">
            <v>6</v>
          </cell>
          <cell r="BE7">
            <v>14</v>
          </cell>
          <cell r="BF7">
            <v>8</v>
          </cell>
          <cell r="BG7">
            <v>0</v>
          </cell>
          <cell r="BH7">
            <v>0</v>
          </cell>
          <cell r="BI7">
            <v>5</v>
          </cell>
          <cell r="BJ7">
            <v>14</v>
          </cell>
          <cell r="BK7">
            <v>182</v>
          </cell>
        </row>
        <row r="8">
          <cell r="AH8" t="str">
            <v>Wednesday</v>
          </cell>
          <cell r="AK8">
            <v>61</v>
          </cell>
          <cell r="AL8">
            <v>33</v>
          </cell>
          <cell r="AM8">
            <v>37</v>
          </cell>
          <cell r="AN8">
            <v>77</v>
          </cell>
          <cell r="AO8">
            <v>15</v>
          </cell>
          <cell r="AP8">
            <v>36.5</v>
          </cell>
          <cell r="AQ8">
            <v>20</v>
          </cell>
          <cell r="AR8">
            <v>63.5</v>
          </cell>
          <cell r="AS8">
            <v>109</v>
          </cell>
          <cell r="AT8">
            <v>43</v>
          </cell>
          <cell r="AU8">
            <v>81</v>
          </cell>
          <cell r="AV8">
            <v>87</v>
          </cell>
          <cell r="AY8">
            <v>11</v>
          </cell>
          <cell r="AZ8">
            <v>13</v>
          </cell>
          <cell r="BA8">
            <v>2</v>
          </cell>
          <cell r="BB8">
            <v>23</v>
          </cell>
          <cell r="BC8">
            <v>1</v>
          </cell>
          <cell r="BD8">
            <v>3</v>
          </cell>
          <cell r="BE8">
            <v>3</v>
          </cell>
          <cell r="BF8">
            <v>5</v>
          </cell>
          <cell r="BG8">
            <v>0</v>
          </cell>
          <cell r="BH8">
            <v>0</v>
          </cell>
          <cell r="BI8">
            <v>20</v>
          </cell>
          <cell r="BJ8">
            <v>14</v>
          </cell>
          <cell r="BK8">
            <v>98</v>
          </cell>
        </row>
        <row r="9">
          <cell r="AH9" t="str">
            <v>Thursday</v>
          </cell>
          <cell r="AK9">
            <v>58</v>
          </cell>
          <cell r="AL9">
            <v>57</v>
          </cell>
          <cell r="AM9">
            <v>29</v>
          </cell>
          <cell r="AN9">
            <v>78</v>
          </cell>
          <cell r="AO9">
            <v>11</v>
          </cell>
          <cell r="AP9">
            <v>24</v>
          </cell>
          <cell r="AQ9">
            <v>12</v>
          </cell>
          <cell r="AR9">
            <v>35</v>
          </cell>
          <cell r="AS9">
            <v>83</v>
          </cell>
          <cell r="AT9">
            <v>28</v>
          </cell>
          <cell r="AU9">
            <v>55</v>
          </cell>
          <cell r="AV9">
            <v>52</v>
          </cell>
          <cell r="AY9">
            <v>8</v>
          </cell>
          <cell r="AZ9">
            <v>14</v>
          </cell>
          <cell r="BA9">
            <v>1</v>
          </cell>
          <cell r="BB9">
            <v>58</v>
          </cell>
          <cell r="BC9">
            <v>0</v>
          </cell>
          <cell r="BD9">
            <v>0</v>
          </cell>
          <cell r="BE9">
            <v>2</v>
          </cell>
          <cell r="BF9">
            <v>1</v>
          </cell>
          <cell r="BG9">
            <v>0</v>
          </cell>
          <cell r="BH9">
            <v>0</v>
          </cell>
          <cell r="BI9">
            <v>0</v>
          </cell>
          <cell r="BJ9">
            <v>15</v>
          </cell>
          <cell r="BK9">
            <v>220</v>
          </cell>
        </row>
        <row r="10">
          <cell r="AH10" t="str">
            <v>Friday</v>
          </cell>
          <cell r="AK10">
            <v>51</v>
          </cell>
          <cell r="AL10">
            <v>31</v>
          </cell>
          <cell r="AM10">
            <v>13</v>
          </cell>
          <cell r="AN10">
            <v>47</v>
          </cell>
          <cell r="AO10">
            <v>8</v>
          </cell>
          <cell r="AP10">
            <v>30</v>
          </cell>
          <cell r="AQ10">
            <v>4</v>
          </cell>
          <cell r="AR10">
            <v>5</v>
          </cell>
          <cell r="AS10">
            <v>67</v>
          </cell>
          <cell r="AT10">
            <v>14</v>
          </cell>
          <cell r="AU10">
            <v>40</v>
          </cell>
          <cell r="AV10">
            <v>38</v>
          </cell>
          <cell r="AY10">
            <v>9</v>
          </cell>
          <cell r="AZ10">
            <v>13</v>
          </cell>
          <cell r="BA10">
            <v>6</v>
          </cell>
          <cell r="BB10">
            <v>45</v>
          </cell>
          <cell r="BC10">
            <v>4</v>
          </cell>
          <cell r="BD10">
            <v>8</v>
          </cell>
          <cell r="BE10">
            <v>6</v>
          </cell>
          <cell r="BF10">
            <v>9</v>
          </cell>
          <cell r="BG10">
            <v>0</v>
          </cell>
          <cell r="BH10">
            <v>0</v>
          </cell>
          <cell r="BI10">
            <v>0</v>
          </cell>
          <cell r="BJ10">
            <v>30</v>
          </cell>
          <cell r="BK10">
            <v>125</v>
          </cell>
        </row>
        <row r="11">
          <cell r="AH11" t="str">
            <v>Saturday</v>
          </cell>
          <cell r="AK11">
            <v>47</v>
          </cell>
          <cell r="AL11">
            <v>33</v>
          </cell>
          <cell r="AM11">
            <v>20</v>
          </cell>
          <cell r="AN11">
            <v>31</v>
          </cell>
          <cell r="AO11">
            <v>12</v>
          </cell>
          <cell r="AP11">
            <v>43</v>
          </cell>
          <cell r="AQ11">
            <v>10</v>
          </cell>
          <cell r="AR11">
            <v>18</v>
          </cell>
          <cell r="AS11">
            <v>163</v>
          </cell>
          <cell r="AT11">
            <v>52</v>
          </cell>
          <cell r="AU11">
            <v>77</v>
          </cell>
          <cell r="AV11">
            <v>48</v>
          </cell>
          <cell r="AY11">
            <v>10</v>
          </cell>
          <cell r="AZ11">
            <v>22</v>
          </cell>
          <cell r="BA11">
            <v>1</v>
          </cell>
          <cell r="BB11">
            <v>9</v>
          </cell>
          <cell r="BC11">
            <v>0</v>
          </cell>
          <cell r="BD11">
            <v>0</v>
          </cell>
          <cell r="BE11">
            <v>1</v>
          </cell>
          <cell r="BF11">
            <v>2</v>
          </cell>
          <cell r="BG11">
            <v>0</v>
          </cell>
          <cell r="BH11">
            <v>0</v>
          </cell>
          <cell r="BI11">
            <v>0</v>
          </cell>
          <cell r="BJ11">
            <v>25</v>
          </cell>
          <cell r="BK11">
            <v>112</v>
          </cell>
        </row>
        <row r="12">
          <cell r="AH12" t="str">
            <v>Tuesday</v>
          </cell>
          <cell r="AK12">
            <v>9</v>
          </cell>
          <cell r="AL12">
            <v>12</v>
          </cell>
          <cell r="AM12">
            <v>4</v>
          </cell>
          <cell r="AN12">
            <v>5</v>
          </cell>
          <cell r="AO12">
            <v>1</v>
          </cell>
          <cell r="AP12">
            <v>3</v>
          </cell>
          <cell r="AQ12">
            <v>1</v>
          </cell>
          <cell r="AR12">
            <v>5</v>
          </cell>
          <cell r="AS12">
            <v>50</v>
          </cell>
          <cell r="AT12">
            <v>30</v>
          </cell>
          <cell r="AU12">
            <v>13</v>
          </cell>
          <cell r="AV12">
            <v>11</v>
          </cell>
          <cell r="AY12">
            <v>1</v>
          </cell>
          <cell r="AZ12">
            <v>2</v>
          </cell>
          <cell r="BA12">
            <v>2</v>
          </cell>
          <cell r="BB12">
            <v>21</v>
          </cell>
          <cell r="BC12">
            <v>0</v>
          </cell>
          <cell r="BD12">
            <v>0</v>
          </cell>
          <cell r="BE12">
            <v>1</v>
          </cell>
          <cell r="BF12">
            <v>5</v>
          </cell>
          <cell r="BG12">
            <v>0</v>
          </cell>
          <cell r="BH12">
            <v>0</v>
          </cell>
          <cell r="BI12">
            <v>0</v>
          </cell>
          <cell r="BJ12">
            <v>0</v>
          </cell>
          <cell r="BK12">
            <v>17</v>
          </cell>
        </row>
        <row r="13">
          <cell r="AH13" t="str">
            <v>Thursday</v>
          </cell>
          <cell r="AK13">
            <v>17</v>
          </cell>
          <cell r="AL13">
            <v>9</v>
          </cell>
          <cell r="AM13">
            <v>0</v>
          </cell>
          <cell r="AN13">
            <v>0</v>
          </cell>
          <cell r="AO13">
            <v>1</v>
          </cell>
          <cell r="AP13">
            <v>5</v>
          </cell>
          <cell r="AQ13">
            <v>2</v>
          </cell>
          <cell r="AR13">
            <v>8</v>
          </cell>
          <cell r="AS13">
            <v>18</v>
          </cell>
          <cell r="AT13">
            <v>7</v>
          </cell>
          <cell r="AU13">
            <v>12</v>
          </cell>
          <cell r="AV13">
            <v>9</v>
          </cell>
          <cell r="AY13">
            <v>0</v>
          </cell>
          <cell r="AZ13">
            <v>0</v>
          </cell>
          <cell r="BA13">
            <v>0</v>
          </cell>
          <cell r="BB13">
            <v>10</v>
          </cell>
          <cell r="BC13">
            <v>0</v>
          </cell>
          <cell r="BD13">
            <v>0</v>
          </cell>
          <cell r="BE13">
            <v>0</v>
          </cell>
          <cell r="BF13">
            <v>0</v>
          </cell>
          <cell r="BG13">
            <v>0</v>
          </cell>
          <cell r="BH13">
            <v>0</v>
          </cell>
          <cell r="BI13">
            <v>0</v>
          </cell>
          <cell r="BJ13">
            <v>0</v>
          </cell>
          <cell r="BK13">
            <v>51</v>
          </cell>
        </row>
        <row r="14">
          <cell r="AH14" t="str">
            <v>Friday</v>
          </cell>
          <cell r="AK14">
            <v>10</v>
          </cell>
          <cell r="AL14">
            <v>9</v>
          </cell>
          <cell r="AM14">
            <v>5</v>
          </cell>
          <cell r="AN14">
            <v>10</v>
          </cell>
          <cell r="AO14">
            <v>2</v>
          </cell>
          <cell r="AP14">
            <v>8</v>
          </cell>
          <cell r="AQ14">
            <v>2</v>
          </cell>
          <cell r="AR14">
            <v>10</v>
          </cell>
          <cell r="AS14">
            <v>20</v>
          </cell>
          <cell r="AT14">
            <v>5</v>
          </cell>
          <cell r="AU14">
            <v>14</v>
          </cell>
          <cell r="AV14">
            <v>10</v>
          </cell>
          <cell r="AY14">
            <v>3</v>
          </cell>
          <cell r="AZ14">
            <v>3</v>
          </cell>
          <cell r="BA14">
            <v>1</v>
          </cell>
          <cell r="BB14">
            <v>6</v>
          </cell>
          <cell r="BC14">
            <v>0</v>
          </cell>
          <cell r="BD14">
            <v>0</v>
          </cell>
          <cell r="BE14">
            <v>0</v>
          </cell>
          <cell r="BF14">
            <v>0</v>
          </cell>
          <cell r="BG14">
            <v>0</v>
          </cell>
          <cell r="BH14">
            <v>0</v>
          </cell>
          <cell r="BI14">
            <v>0</v>
          </cell>
          <cell r="BJ14">
            <v>10</v>
          </cell>
          <cell r="BK14">
            <v>36</v>
          </cell>
        </row>
        <row r="15">
          <cell r="AH15" t="str">
            <v>Saturday</v>
          </cell>
          <cell r="AK15">
            <v>10</v>
          </cell>
          <cell r="AL15">
            <v>12</v>
          </cell>
          <cell r="AM15">
            <v>1</v>
          </cell>
          <cell r="AN15">
            <v>2</v>
          </cell>
          <cell r="AO15">
            <v>1</v>
          </cell>
          <cell r="AP15">
            <v>3</v>
          </cell>
          <cell r="AQ15">
            <v>0</v>
          </cell>
          <cell r="AR15">
            <v>0</v>
          </cell>
          <cell r="AS15">
            <v>13</v>
          </cell>
          <cell r="AT15">
            <v>5</v>
          </cell>
          <cell r="AU15">
            <v>11</v>
          </cell>
          <cell r="AV15">
            <v>7</v>
          </cell>
          <cell r="AY15">
            <v>3</v>
          </cell>
          <cell r="AZ15">
            <v>3</v>
          </cell>
          <cell r="BA15">
            <v>0</v>
          </cell>
          <cell r="BB15">
            <v>5</v>
          </cell>
          <cell r="BC15">
            <v>1</v>
          </cell>
          <cell r="BD15">
            <v>3</v>
          </cell>
          <cell r="BE15">
            <v>0</v>
          </cell>
          <cell r="BF15">
            <v>0</v>
          </cell>
          <cell r="BG15">
            <v>0</v>
          </cell>
          <cell r="BH15">
            <v>0</v>
          </cell>
          <cell r="BI15">
            <v>0</v>
          </cell>
          <cell r="BJ15">
            <v>0</v>
          </cell>
          <cell r="BK15">
            <v>36</v>
          </cell>
        </row>
        <row r="16">
          <cell r="AI16" t="str">
            <v>SUM</v>
          </cell>
          <cell r="AK16">
            <v>322</v>
          </cell>
          <cell r="AL16">
            <v>253.1</v>
          </cell>
          <cell r="AM16">
            <v>143</v>
          </cell>
          <cell r="AN16">
            <v>322</v>
          </cell>
          <cell r="AO16">
            <v>58</v>
          </cell>
          <cell r="AP16">
            <v>172.5</v>
          </cell>
          <cell r="AQ16">
            <v>57</v>
          </cell>
          <cell r="AR16">
            <v>173.5</v>
          </cell>
          <cell r="AS16">
            <v>682</v>
          </cell>
          <cell r="AT16">
            <v>222.1</v>
          </cell>
          <cell r="AU16">
            <v>397</v>
          </cell>
          <cell r="AV16">
            <v>346</v>
          </cell>
          <cell r="AY16">
            <v>54</v>
          </cell>
          <cell r="AZ16">
            <v>90</v>
          </cell>
          <cell r="BA16">
            <v>28</v>
          </cell>
          <cell r="BB16">
            <v>197</v>
          </cell>
          <cell r="BC16">
            <v>7</v>
          </cell>
          <cell r="BD16">
            <v>20</v>
          </cell>
          <cell r="BE16">
            <v>27</v>
          </cell>
          <cell r="BF16">
            <v>30</v>
          </cell>
          <cell r="BG16">
            <v>0</v>
          </cell>
          <cell r="BH16">
            <v>0</v>
          </cell>
          <cell r="BI16">
            <v>25</v>
          </cell>
          <cell r="BJ16">
            <v>108</v>
          </cell>
          <cell r="BK16">
            <v>877</v>
          </cell>
        </row>
        <row r="17">
          <cell r="AI17" t="str">
            <v>Avg</v>
          </cell>
          <cell r="AL17">
            <v>0.78602484472049683</v>
          </cell>
          <cell r="AN17">
            <v>2.2517482517482517</v>
          </cell>
          <cell r="AP17">
            <v>2.9741379310344827</v>
          </cell>
          <cell r="AR17">
            <v>3.0438596491228069</v>
          </cell>
          <cell r="AT17">
            <v>0.32565982404692079</v>
          </cell>
          <cell r="AV17">
            <v>0.87153652392947101</v>
          </cell>
          <cell r="AZ17">
            <v>1.6666666666666667</v>
          </cell>
          <cell r="BB17">
            <v>7.0357142857142856</v>
          </cell>
          <cell r="BD17">
            <v>2.8571428571428572</v>
          </cell>
          <cell r="BF17">
            <v>1.1111111111111112</v>
          </cell>
          <cell r="BI17">
            <v>2.7777777777777777</v>
          </cell>
          <cell r="BJ17">
            <v>12</v>
          </cell>
        </row>
        <row r="18">
          <cell r="AI18" t="str">
            <v>% mins of all on-desk tasks per week</v>
          </cell>
          <cell r="AL18">
            <v>0.11717592592592592</v>
          </cell>
          <cell r="AN18">
            <v>0.14907407407407408</v>
          </cell>
          <cell r="AP18">
            <v>7.9861111111111105E-2</v>
          </cell>
          <cell r="AR18">
            <v>8.0324074074074076E-2</v>
          </cell>
          <cell r="AT18">
            <v>0.10282407407407407</v>
          </cell>
          <cell r="AV18">
            <v>0.16018518518518518</v>
          </cell>
          <cell r="AZ18">
            <v>4.1666666666666664E-2</v>
          </cell>
          <cell r="BA18">
            <v>1.2962962962962963E-2</v>
          </cell>
          <cell r="BB18">
            <v>9.1203703703703703E-2</v>
          </cell>
          <cell r="BD18">
            <v>9.2592592592592587E-3</v>
          </cell>
          <cell r="BF18">
            <v>1.3888888888888888E-2</v>
          </cell>
          <cell r="BI18">
            <v>1.1574074074074073E-2</v>
          </cell>
          <cell r="BJ18">
            <v>0.05</v>
          </cell>
          <cell r="BK18">
            <v>0.4060185185185185</v>
          </cell>
        </row>
      </sheetData>
      <sheetData sheetId="6">
        <row r="1">
          <cell r="AQ1" t="str">
            <v>Hours per week Staff Max</v>
          </cell>
          <cell r="AR1" t="str">
            <v>Mins per week staff max</v>
          </cell>
          <cell r="AS1" t="str">
            <v>Hours/year Staff Max</v>
          </cell>
        </row>
        <row r="2">
          <cell r="AQ2">
            <v>40</v>
          </cell>
          <cell r="AR2">
            <v>2400</v>
          </cell>
          <cell r="AS2">
            <v>2080</v>
          </cell>
        </row>
        <row r="3">
          <cell r="AO3" t="str">
            <v>POC- Off Desk Log</v>
          </cell>
          <cell r="AQ3" t="str">
            <v>Bookdrop</v>
          </cell>
          <cell r="AS3" t="str">
            <v>Delivery</v>
          </cell>
          <cell r="AU3" t="str">
            <v xml:space="preserve">Checkin </v>
          </cell>
          <cell r="AW3" t="str">
            <v>Shelving</v>
          </cell>
          <cell r="AY3" t="str">
            <v>Circ Issues: missing and damaged items, etc.</v>
          </cell>
          <cell r="BA3" t="str">
            <v>Collection Management (describe activity)</v>
          </cell>
          <cell r="BB3" t="str">
            <v>Picklist, ILL, LinkPLUS</v>
          </cell>
          <cell r="BD3" t="str">
            <v>Magazines (describe activity)</v>
          </cell>
          <cell r="BG3" t="str">
            <v>Meeting Room Bookings: new requests, review, confirm, etc.</v>
          </cell>
          <cell r="BH3" t="str">
            <v>Outreach: School, Rotary, etc. (keep detailed calendar and attach to off desk log)</v>
          </cell>
          <cell r="BI3" t="str">
            <v>Community Information: posting new, restocking bookmarks, program brochures, notices</v>
          </cell>
          <cell r="BJ3" t="str">
            <v>By appointment with patron; 1 on 1; small group training</v>
          </cell>
          <cell r="BL3" t="str">
            <v>Programs (set up, delivery and tear down) Attach evanced calendar)</v>
          </cell>
          <cell r="BN3" t="str">
            <v>Programs (planning)</v>
          </cell>
          <cell r="BO3" t="str">
            <v xml:space="preserve">Special assignments or projects </v>
          </cell>
          <cell r="BP3" t="str">
            <v>Check email/spl@</v>
          </cell>
          <cell r="BQ3" t="str">
            <v>Cash Count</v>
          </cell>
          <cell r="BR3" t="str">
            <v>Staff Meetings</v>
          </cell>
          <cell r="BS3" t="str">
            <v>Closing Procedures</v>
          </cell>
          <cell r="BT3" t="str">
            <v>Other (describe)</v>
          </cell>
        </row>
        <row r="5">
          <cell r="AO5" t="str">
            <v>Tuesday</v>
          </cell>
          <cell r="AQ5">
            <v>1039</v>
          </cell>
          <cell r="AR5">
            <v>126</v>
          </cell>
          <cell r="AS5">
            <v>200</v>
          </cell>
          <cell r="AT5">
            <v>60</v>
          </cell>
          <cell r="AU5">
            <v>714</v>
          </cell>
          <cell r="AV5">
            <v>283</v>
          </cell>
          <cell r="AW5">
            <v>10</v>
          </cell>
          <cell r="AX5">
            <v>2</v>
          </cell>
          <cell r="AY5">
            <v>7</v>
          </cell>
          <cell r="AZ5">
            <v>28</v>
          </cell>
          <cell r="BA5">
            <v>2</v>
          </cell>
          <cell r="BB5">
            <v>8</v>
          </cell>
          <cell r="BC5">
            <v>8</v>
          </cell>
          <cell r="BD5">
            <v>15</v>
          </cell>
          <cell r="BG5">
            <v>13</v>
          </cell>
          <cell r="BH5">
            <v>0</v>
          </cell>
          <cell r="BI5">
            <v>0</v>
          </cell>
          <cell r="BJ5">
            <v>0</v>
          </cell>
          <cell r="BK5">
            <v>0</v>
          </cell>
          <cell r="BL5">
            <v>390</v>
          </cell>
          <cell r="BM5">
            <v>125</v>
          </cell>
          <cell r="BN5">
            <v>88</v>
          </cell>
          <cell r="BO5">
            <v>0</v>
          </cell>
          <cell r="BP5">
            <v>89</v>
          </cell>
          <cell r="BQ5">
            <v>25</v>
          </cell>
          <cell r="BR5">
            <v>0</v>
          </cell>
          <cell r="BS5">
            <v>47</v>
          </cell>
          <cell r="BT5">
            <v>377</v>
          </cell>
        </row>
        <row r="6">
          <cell r="AO6" t="str">
            <v>Wednesday</v>
          </cell>
          <cell r="AQ6">
            <v>316</v>
          </cell>
          <cell r="AR6">
            <v>63</v>
          </cell>
          <cell r="AS6">
            <v>0</v>
          </cell>
          <cell r="AT6">
            <v>0</v>
          </cell>
          <cell r="AU6">
            <v>713</v>
          </cell>
          <cell r="AV6">
            <v>234</v>
          </cell>
          <cell r="AW6">
            <v>175</v>
          </cell>
          <cell r="AX6">
            <v>31</v>
          </cell>
          <cell r="AY6">
            <v>7</v>
          </cell>
          <cell r="AZ6">
            <v>32</v>
          </cell>
          <cell r="BA6">
            <v>4</v>
          </cell>
          <cell r="BB6">
            <v>18</v>
          </cell>
          <cell r="BC6">
            <v>10</v>
          </cell>
          <cell r="BD6">
            <v>30</v>
          </cell>
          <cell r="BG6">
            <v>4</v>
          </cell>
          <cell r="BH6">
            <v>0</v>
          </cell>
          <cell r="BI6">
            <v>1</v>
          </cell>
          <cell r="BJ6">
            <v>0</v>
          </cell>
          <cell r="BK6">
            <v>60</v>
          </cell>
          <cell r="BL6">
            <v>22</v>
          </cell>
          <cell r="BM6">
            <v>93</v>
          </cell>
          <cell r="BN6">
            <v>230</v>
          </cell>
          <cell r="BO6">
            <v>0</v>
          </cell>
          <cell r="BP6">
            <v>144</v>
          </cell>
          <cell r="BQ6">
            <v>31</v>
          </cell>
          <cell r="BR6">
            <v>37</v>
          </cell>
          <cell r="BS6">
            <v>21</v>
          </cell>
          <cell r="BT6">
            <v>692</v>
          </cell>
        </row>
        <row r="7">
          <cell r="AO7" t="str">
            <v>Thursday</v>
          </cell>
          <cell r="AQ7">
            <v>319</v>
          </cell>
          <cell r="AR7">
            <v>91</v>
          </cell>
          <cell r="AS7">
            <v>48</v>
          </cell>
          <cell r="AT7">
            <v>22</v>
          </cell>
          <cell r="AU7">
            <v>693</v>
          </cell>
          <cell r="AV7">
            <v>191</v>
          </cell>
          <cell r="AW7">
            <v>56</v>
          </cell>
          <cell r="AX7">
            <v>43</v>
          </cell>
          <cell r="AY7">
            <v>1</v>
          </cell>
          <cell r="AZ7">
            <v>25</v>
          </cell>
          <cell r="BA7">
            <v>36</v>
          </cell>
          <cell r="BB7">
            <v>77</v>
          </cell>
          <cell r="BC7">
            <v>23</v>
          </cell>
          <cell r="BD7">
            <v>20</v>
          </cell>
          <cell r="BG7">
            <v>0</v>
          </cell>
          <cell r="BH7">
            <v>0</v>
          </cell>
          <cell r="BI7">
            <v>2</v>
          </cell>
          <cell r="BJ7">
            <v>0</v>
          </cell>
          <cell r="BK7">
            <v>0</v>
          </cell>
          <cell r="BL7">
            <v>98</v>
          </cell>
          <cell r="BM7">
            <v>95</v>
          </cell>
          <cell r="BN7">
            <v>186</v>
          </cell>
          <cell r="BO7">
            <v>77</v>
          </cell>
          <cell r="BP7">
            <v>136</v>
          </cell>
          <cell r="BQ7">
            <v>20</v>
          </cell>
          <cell r="BR7">
            <v>10</v>
          </cell>
          <cell r="BS7">
            <v>50</v>
          </cell>
          <cell r="BT7">
            <v>579</v>
          </cell>
        </row>
        <row r="8">
          <cell r="AO8" t="str">
            <v>Friday</v>
          </cell>
          <cell r="AQ8">
            <v>363</v>
          </cell>
          <cell r="AR8">
            <v>71</v>
          </cell>
          <cell r="AS8">
            <v>50</v>
          </cell>
          <cell r="AT8">
            <v>15</v>
          </cell>
          <cell r="AU8">
            <v>539</v>
          </cell>
          <cell r="AV8">
            <v>207</v>
          </cell>
          <cell r="AW8">
            <v>0</v>
          </cell>
          <cell r="AX8">
            <v>0</v>
          </cell>
          <cell r="AY8">
            <v>5</v>
          </cell>
          <cell r="AZ8">
            <v>2</v>
          </cell>
          <cell r="BA8">
            <v>190</v>
          </cell>
          <cell r="BB8">
            <v>0</v>
          </cell>
          <cell r="BC8">
            <v>0</v>
          </cell>
          <cell r="BD8">
            <v>0</v>
          </cell>
          <cell r="BG8">
            <v>50</v>
          </cell>
          <cell r="BH8">
            <v>0</v>
          </cell>
          <cell r="BI8">
            <v>0</v>
          </cell>
          <cell r="BJ8">
            <v>0</v>
          </cell>
          <cell r="BK8">
            <v>0</v>
          </cell>
          <cell r="BL8">
            <v>0</v>
          </cell>
          <cell r="BM8">
            <v>280</v>
          </cell>
          <cell r="BN8">
            <v>75</v>
          </cell>
          <cell r="BO8">
            <v>75</v>
          </cell>
          <cell r="BP8">
            <v>136</v>
          </cell>
          <cell r="BQ8">
            <v>10</v>
          </cell>
          <cell r="BR8">
            <v>30</v>
          </cell>
          <cell r="BS8">
            <v>15</v>
          </cell>
          <cell r="BT8">
            <v>558</v>
          </cell>
        </row>
        <row r="9">
          <cell r="AO9" t="str">
            <v>Saturday</v>
          </cell>
          <cell r="AQ9">
            <v>383</v>
          </cell>
          <cell r="AR9">
            <v>94</v>
          </cell>
          <cell r="AS9">
            <v>115</v>
          </cell>
          <cell r="AT9">
            <v>40</v>
          </cell>
          <cell r="AU9">
            <v>594</v>
          </cell>
          <cell r="AV9">
            <v>257</v>
          </cell>
          <cell r="AW9">
            <v>185</v>
          </cell>
          <cell r="AX9">
            <v>17</v>
          </cell>
          <cell r="AY9">
            <v>0</v>
          </cell>
          <cell r="AZ9">
            <v>0</v>
          </cell>
          <cell r="BA9">
            <v>214</v>
          </cell>
          <cell r="BB9">
            <v>0</v>
          </cell>
          <cell r="BC9">
            <v>0</v>
          </cell>
          <cell r="BD9">
            <v>20</v>
          </cell>
          <cell r="BG9">
            <v>0</v>
          </cell>
          <cell r="BH9">
            <v>0</v>
          </cell>
          <cell r="BI9">
            <v>0</v>
          </cell>
          <cell r="BJ9">
            <v>0</v>
          </cell>
          <cell r="BK9">
            <v>80</v>
          </cell>
          <cell r="BL9">
            <v>0</v>
          </cell>
          <cell r="BM9">
            <v>475</v>
          </cell>
          <cell r="BN9">
            <v>20</v>
          </cell>
          <cell r="BO9">
            <v>10</v>
          </cell>
          <cell r="BP9">
            <v>60</v>
          </cell>
          <cell r="BQ9">
            <v>20</v>
          </cell>
          <cell r="BR9">
            <v>0</v>
          </cell>
          <cell r="BS9">
            <v>62</v>
          </cell>
          <cell r="BT9">
            <v>543</v>
          </cell>
        </row>
        <row r="10">
          <cell r="AO10" t="str">
            <v>Tuesday</v>
          </cell>
          <cell r="AQ10">
            <v>151</v>
          </cell>
          <cell r="AR10">
            <v>6</v>
          </cell>
          <cell r="AS10">
            <v>0</v>
          </cell>
          <cell r="AT10">
            <v>0</v>
          </cell>
          <cell r="AU10">
            <v>171</v>
          </cell>
          <cell r="AV10">
            <v>43</v>
          </cell>
          <cell r="AW10">
            <v>2</v>
          </cell>
          <cell r="AX10">
            <v>1</v>
          </cell>
          <cell r="AY10">
            <v>0</v>
          </cell>
          <cell r="AZ10">
            <v>0</v>
          </cell>
          <cell r="BA10">
            <v>10</v>
          </cell>
          <cell r="BB10">
            <v>0</v>
          </cell>
          <cell r="BC10">
            <v>0</v>
          </cell>
          <cell r="BD10">
            <v>0</v>
          </cell>
          <cell r="BG10">
            <v>0</v>
          </cell>
          <cell r="BH10">
            <v>0</v>
          </cell>
          <cell r="BI10">
            <v>15</v>
          </cell>
          <cell r="BJ10">
            <v>0</v>
          </cell>
          <cell r="BK10">
            <v>0</v>
          </cell>
          <cell r="BL10">
            <v>0</v>
          </cell>
          <cell r="BM10">
            <v>0</v>
          </cell>
          <cell r="BN10">
            <v>0</v>
          </cell>
          <cell r="BO10">
            <v>0</v>
          </cell>
          <cell r="BP10">
            <v>12</v>
          </cell>
          <cell r="BQ10">
            <v>0</v>
          </cell>
          <cell r="BR10">
            <v>0</v>
          </cell>
          <cell r="BS10">
            <v>0</v>
          </cell>
          <cell r="BT10">
            <v>30</v>
          </cell>
        </row>
        <row r="11">
          <cell r="AO11" t="str">
            <v>Thursday</v>
          </cell>
          <cell r="AQ11">
            <v>55</v>
          </cell>
          <cell r="AR11">
            <v>4</v>
          </cell>
          <cell r="AS11">
            <v>0</v>
          </cell>
          <cell r="AT11">
            <v>0</v>
          </cell>
          <cell r="AU11">
            <v>167</v>
          </cell>
          <cell r="AV11">
            <v>37</v>
          </cell>
          <cell r="AW11">
            <v>8</v>
          </cell>
          <cell r="AX11">
            <v>4</v>
          </cell>
          <cell r="AY11">
            <v>0</v>
          </cell>
          <cell r="AZ11">
            <v>0</v>
          </cell>
          <cell r="BA11">
            <v>10</v>
          </cell>
          <cell r="BB11">
            <v>3</v>
          </cell>
          <cell r="BC11">
            <v>5</v>
          </cell>
          <cell r="BD11">
            <v>0</v>
          </cell>
          <cell r="BG11">
            <v>0</v>
          </cell>
          <cell r="BH11">
            <v>0</v>
          </cell>
          <cell r="BI11">
            <v>3</v>
          </cell>
          <cell r="BJ11">
            <v>0</v>
          </cell>
          <cell r="BK11">
            <v>0</v>
          </cell>
          <cell r="BL11">
            <v>0</v>
          </cell>
          <cell r="BM11">
            <v>0</v>
          </cell>
          <cell r="BN11">
            <v>0</v>
          </cell>
          <cell r="BO11">
            <v>0</v>
          </cell>
          <cell r="BP11">
            <v>7</v>
          </cell>
          <cell r="BQ11">
            <v>0</v>
          </cell>
          <cell r="BR11">
            <v>0</v>
          </cell>
          <cell r="BS11">
            <v>0</v>
          </cell>
          <cell r="BT11">
            <v>42</v>
          </cell>
        </row>
        <row r="12">
          <cell r="AO12" t="str">
            <v>Friday</v>
          </cell>
          <cell r="AQ12">
            <v>92</v>
          </cell>
          <cell r="AR12">
            <v>4</v>
          </cell>
          <cell r="AS12">
            <v>0</v>
          </cell>
          <cell r="AT12">
            <v>0</v>
          </cell>
          <cell r="AU12">
            <v>114</v>
          </cell>
          <cell r="AV12">
            <v>27</v>
          </cell>
          <cell r="AW12">
            <v>0</v>
          </cell>
          <cell r="AX12">
            <v>0</v>
          </cell>
          <cell r="AY12">
            <v>0</v>
          </cell>
          <cell r="AZ12">
            <v>0</v>
          </cell>
          <cell r="BA12">
            <v>13</v>
          </cell>
          <cell r="BB12">
            <v>0</v>
          </cell>
          <cell r="BC12">
            <v>0</v>
          </cell>
          <cell r="BD12">
            <v>0</v>
          </cell>
          <cell r="BG12">
            <v>0</v>
          </cell>
          <cell r="BH12">
            <v>0</v>
          </cell>
          <cell r="BI12">
            <v>0</v>
          </cell>
          <cell r="BJ12">
            <v>0</v>
          </cell>
          <cell r="BK12">
            <v>0</v>
          </cell>
          <cell r="BL12">
            <v>0</v>
          </cell>
          <cell r="BM12">
            <v>0</v>
          </cell>
          <cell r="BN12">
            <v>0</v>
          </cell>
          <cell r="BO12">
            <v>21</v>
          </cell>
          <cell r="BP12">
            <v>4</v>
          </cell>
          <cell r="BQ12">
            <v>0</v>
          </cell>
          <cell r="BR12">
            <v>0</v>
          </cell>
          <cell r="BS12">
            <v>0</v>
          </cell>
          <cell r="BT12">
            <v>42</v>
          </cell>
        </row>
        <row r="13">
          <cell r="AO13" t="str">
            <v>Saturday</v>
          </cell>
          <cell r="AQ13">
            <v>168</v>
          </cell>
          <cell r="AR13">
            <v>9</v>
          </cell>
          <cell r="AS13">
            <v>0</v>
          </cell>
          <cell r="AT13">
            <v>0</v>
          </cell>
          <cell r="AU13">
            <v>200</v>
          </cell>
          <cell r="AV13">
            <v>47</v>
          </cell>
          <cell r="AW13">
            <v>4</v>
          </cell>
          <cell r="AX13">
            <v>3</v>
          </cell>
          <cell r="AY13">
            <v>1</v>
          </cell>
          <cell r="AZ13">
            <v>5</v>
          </cell>
          <cell r="BA13">
            <v>19</v>
          </cell>
          <cell r="BB13">
            <v>11</v>
          </cell>
          <cell r="BC13">
            <v>10</v>
          </cell>
          <cell r="BD13">
            <v>0</v>
          </cell>
          <cell r="BG13">
            <v>0</v>
          </cell>
          <cell r="BH13">
            <v>0</v>
          </cell>
          <cell r="BI13">
            <v>6</v>
          </cell>
          <cell r="BJ13">
            <v>0</v>
          </cell>
          <cell r="BK13">
            <v>0</v>
          </cell>
          <cell r="BL13">
            <v>0</v>
          </cell>
          <cell r="BM13">
            <v>0</v>
          </cell>
          <cell r="BN13">
            <v>0</v>
          </cell>
          <cell r="BO13">
            <v>0</v>
          </cell>
          <cell r="BP13">
            <v>16</v>
          </cell>
          <cell r="BQ13">
            <v>0</v>
          </cell>
          <cell r="BR13">
            <v>0</v>
          </cell>
          <cell r="BS13">
            <v>0</v>
          </cell>
          <cell r="BT13">
            <v>57</v>
          </cell>
        </row>
        <row r="15">
          <cell r="AP15" t="str">
            <v>SUM</v>
          </cell>
          <cell r="AQ15">
            <v>2886</v>
          </cell>
          <cell r="AR15">
            <v>468</v>
          </cell>
          <cell r="AS15">
            <v>413</v>
          </cell>
          <cell r="AT15">
            <v>137</v>
          </cell>
          <cell r="AU15">
            <v>3905</v>
          </cell>
          <cell r="AV15">
            <v>1326</v>
          </cell>
          <cell r="AW15">
            <v>440</v>
          </cell>
          <cell r="AX15">
            <v>101</v>
          </cell>
          <cell r="AY15">
            <v>21</v>
          </cell>
          <cell r="AZ15">
            <v>92</v>
          </cell>
          <cell r="BA15">
            <v>498</v>
          </cell>
          <cell r="BB15">
            <v>117</v>
          </cell>
          <cell r="BC15">
            <v>56</v>
          </cell>
          <cell r="BD15">
            <v>85</v>
          </cell>
          <cell r="BG15">
            <v>67</v>
          </cell>
          <cell r="BH15">
            <v>0</v>
          </cell>
          <cell r="BI15">
            <v>27</v>
          </cell>
          <cell r="BJ15">
            <v>0</v>
          </cell>
          <cell r="BK15">
            <v>140</v>
          </cell>
          <cell r="BL15">
            <v>510</v>
          </cell>
          <cell r="BM15">
            <v>1068</v>
          </cell>
          <cell r="BN15">
            <v>599</v>
          </cell>
          <cell r="BO15">
            <v>183</v>
          </cell>
          <cell r="BP15">
            <v>604</v>
          </cell>
          <cell r="BQ15">
            <v>106</v>
          </cell>
          <cell r="BR15">
            <v>77</v>
          </cell>
          <cell r="BS15">
            <v>195</v>
          </cell>
          <cell r="BT15">
            <v>2920</v>
          </cell>
        </row>
        <row r="16">
          <cell r="AP16" t="str">
            <v>AVG</v>
          </cell>
          <cell r="AR16">
            <v>0.16216216216216217</v>
          </cell>
          <cell r="AT16">
            <v>0.33171912832929784</v>
          </cell>
          <cell r="AV16">
            <v>0.33956466069142127</v>
          </cell>
          <cell r="AZ16">
            <v>4.3809523809523814</v>
          </cell>
          <cell r="BC16">
            <v>0.47863247863247865</v>
          </cell>
          <cell r="BM16">
            <v>2.0941176470588236</v>
          </cell>
        </row>
        <row r="17">
          <cell r="AP17" t="str">
            <v>% Hrs per week off desk tasks</v>
          </cell>
          <cell r="AR17" t="str">
            <v>shelver</v>
          </cell>
          <cell r="AT17" t="str">
            <v>shelver</v>
          </cell>
          <cell r="AV17" t="str">
            <v>shelver</v>
          </cell>
          <cell r="AX17" t="str">
            <v>shelver</v>
          </cell>
          <cell r="AZ17">
            <v>3.833333333333333E-2</v>
          </cell>
          <cell r="BA17">
            <v>0.20749999999999999</v>
          </cell>
          <cell r="BC17">
            <v>2.3333333333333334E-2</v>
          </cell>
          <cell r="BD17">
            <v>3.5416666666666666E-2</v>
          </cell>
          <cell r="BG17">
            <v>2.7916666666666666E-2</v>
          </cell>
          <cell r="BI17">
            <v>1.125E-2</v>
          </cell>
          <cell r="BK17">
            <v>5.8333333333333334E-2</v>
          </cell>
          <cell r="BM17">
            <v>0.44500000000000001</v>
          </cell>
          <cell r="BN17">
            <v>0.24958333333333332</v>
          </cell>
          <cell r="BO17">
            <v>7.6249999999999998E-2</v>
          </cell>
          <cell r="BP17">
            <v>0.25166666666666665</v>
          </cell>
          <cell r="BQ17">
            <v>4.4166666666666667E-2</v>
          </cell>
          <cell r="BR17">
            <v>3.2083333333333332E-2</v>
          </cell>
          <cell r="BS17">
            <v>8.1250000000000003E-2</v>
          </cell>
          <cell r="BT17">
            <v>1.2166666666666666</v>
          </cell>
        </row>
      </sheetData>
      <sheetData sheetId="7" refreshError="1"/>
      <sheetData sheetId="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Log - Open Count"/>
      <sheetName val="Customer Activity Summary Log"/>
      <sheetName val="Summary Log_Observation"/>
      <sheetName val="PatronMovement per 30 mins"/>
      <sheetName val="Observation Notes"/>
      <sheetName val="Staff On Desk Summary Log"/>
      <sheetName val="Staff Off Desk Summary Log"/>
      <sheetName val="Shelver Summary Log"/>
      <sheetName val="Volunteer Summary Log"/>
    </sheetNames>
    <sheetDataSet>
      <sheetData sheetId="0" refreshError="1"/>
      <sheetData sheetId="1" refreshError="1"/>
      <sheetData sheetId="2" refreshError="1"/>
      <sheetData sheetId="3" refreshError="1"/>
      <sheetData sheetId="4" refreshError="1"/>
      <sheetData sheetId="5">
        <row r="1">
          <cell r="AK1" t="str">
            <v>Hours open per week</v>
          </cell>
          <cell r="AL1" t="str">
            <v>Hrs open per yr</v>
          </cell>
          <cell r="AM1" t="str">
            <v>Mins open per week</v>
          </cell>
        </row>
        <row r="2">
          <cell r="AK2">
            <v>40</v>
          </cell>
          <cell r="AL2">
            <v>2000</v>
          </cell>
          <cell r="AM2">
            <v>2400</v>
          </cell>
        </row>
        <row r="4">
          <cell r="AK4" t="str">
            <v>informational / directional</v>
          </cell>
          <cell r="AM4" t="str">
            <v>reference</v>
          </cell>
          <cell r="AO4" t="str">
            <v>technology</v>
          </cell>
          <cell r="AQ4" t="str">
            <v>library card</v>
          </cell>
          <cell r="AS4" t="str">
            <v>check-in</v>
          </cell>
          <cell r="AU4" t="str">
            <v>checkout/ renew at desk</v>
          </cell>
          <cell r="AY4" t="str">
            <v>fine/fee</v>
          </cell>
          <cell r="BA4" t="str">
            <v>print management</v>
          </cell>
          <cell r="BB4" t="str">
            <v>check email/spl@</v>
          </cell>
          <cell r="BC4" t="str">
            <v>lend laptop</v>
          </cell>
          <cell r="BE4" t="str">
            <v>self check</v>
          </cell>
          <cell r="BG4" t="str">
            <v>weeding</v>
          </cell>
          <cell r="BI4" t="str">
            <v>opening procedures and desk set up</v>
          </cell>
          <cell r="BJ4" t="str">
            <v>closing procedures</v>
          </cell>
          <cell r="BK4" t="str">
            <v>other</v>
          </cell>
        </row>
        <row r="5">
          <cell r="AI5" t="str">
            <v>DAY</v>
          </cell>
          <cell r="AJ5" t="str">
            <v>DATE</v>
          </cell>
          <cell r="AK5" t="str">
            <v>#</v>
          </cell>
          <cell r="AL5" t="str">
            <v>avg time</v>
          </cell>
          <cell r="AM5" t="str">
            <v>#</v>
          </cell>
          <cell r="AN5" t="str">
            <v>avg time</v>
          </cell>
          <cell r="AO5" t="str">
            <v>#</v>
          </cell>
          <cell r="AP5" t="str">
            <v>avg time</v>
          </cell>
          <cell r="AQ5" t="str">
            <v>#</v>
          </cell>
          <cell r="AR5" t="str">
            <v>avg time</v>
          </cell>
          <cell r="AS5" t="str">
            <v>#</v>
          </cell>
          <cell r="AT5" t="str">
            <v>actual time</v>
          </cell>
          <cell r="AU5" t="str">
            <v>#</v>
          </cell>
          <cell r="AV5" t="str">
            <v>avg time</v>
          </cell>
          <cell r="AY5" t="str">
            <v>#</v>
          </cell>
          <cell r="AZ5" t="str">
            <v>avg time</v>
          </cell>
          <cell r="BA5" t="str">
            <v>#</v>
          </cell>
          <cell r="BB5" t="str">
            <v>actual time</v>
          </cell>
          <cell r="BC5" t="str">
            <v>#</v>
          </cell>
          <cell r="BD5" t="str">
            <v>avg time</v>
          </cell>
          <cell r="BE5" t="str">
            <v>#</v>
          </cell>
          <cell r="BF5" t="str">
            <v>avg time</v>
          </cell>
          <cell r="BG5" t="str">
            <v>#</v>
          </cell>
          <cell r="BH5" t="str">
            <v>actual time</v>
          </cell>
          <cell r="BI5" t="str">
            <v>avg time</v>
          </cell>
          <cell r="BJ5" t="str">
            <v>avg time</v>
          </cell>
          <cell r="BK5" t="str">
            <v>avg time</v>
          </cell>
        </row>
        <row r="6">
          <cell r="AI6" t="str">
            <v xml:space="preserve">Tuesday </v>
          </cell>
          <cell r="AJ6">
            <v>41730</v>
          </cell>
          <cell r="AK6">
            <v>71</v>
          </cell>
          <cell r="AL6">
            <v>31.85</v>
          </cell>
          <cell r="AM6">
            <v>40</v>
          </cell>
          <cell r="AN6">
            <v>105</v>
          </cell>
          <cell r="AO6">
            <v>28</v>
          </cell>
          <cell r="AP6">
            <v>72.05</v>
          </cell>
          <cell r="AQ6">
            <v>71</v>
          </cell>
          <cell r="AR6">
            <v>76</v>
          </cell>
          <cell r="AS6">
            <v>231</v>
          </cell>
          <cell r="AT6">
            <v>103.54999999999998</v>
          </cell>
          <cell r="AU6">
            <v>252</v>
          </cell>
          <cell r="AV6">
            <v>160.5</v>
          </cell>
          <cell r="AY6">
            <v>25</v>
          </cell>
          <cell r="AZ6">
            <v>65.5</v>
          </cell>
          <cell r="BA6">
            <v>13</v>
          </cell>
          <cell r="BB6">
            <v>62</v>
          </cell>
          <cell r="BC6">
            <v>0</v>
          </cell>
          <cell r="BD6">
            <v>0</v>
          </cell>
          <cell r="BE6">
            <v>9</v>
          </cell>
          <cell r="BF6">
            <v>11</v>
          </cell>
          <cell r="BG6">
            <v>0</v>
          </cell>
          <cell r="BH6">
            <v>0</v>
          </cell>
          <cell r="BI6">
            <v>0</v>
          </cell>
          <cell r="BJ6">
            <v>34</v>
          </cell>
          <cell r="BK6">
            <v>117.1</v>
          </cell>
        </row>
        <row r="7">
          <cell r="AI7" t="str">
            <v xml:space="preserve">Wednesday </v>
          </cell>
          <cell r="AJ7">
            <v>41731</v>
          </cell>
          <cell r="AK7">
            <v>77</v>
          </cell>
          <cell r="AL7">
            <v>40.86</v>
          </cell>
          <cell r="AM7">
            <v>40</v>
          </cell>
          <cell r="AN7">
            <v>149</v>
          </cell>
          <cell r="AO7">
            <v>21</v>
          </cell>
          <cell r="AP7">
            <v>48.65</v>
          </cell>
          <cell r="AQ7">
            <v>77</v>
          </cell>
          <cell r="AR7">
            <v>120.1</v>
          </cell>
          <cell r="AS7">
            <v>183</v>
          </cell>
          <cell r="AT7">
            <v>47.55</v>
          </cell>
          <cell r="AU7">
            <v>191</v>
          </cell>
          <cell r="AV7">
            <v>104.1</v>
          </cell>
          <cell r="AY7">
            <v>23</v>
          </cell>
          <cell r="AZ7">
            <v>25.65</v>
          </cell>
          <cell r="BA7">
            <v>19</v>
          </cell>
          <cell r="BB7">
            <v>65</v>
          </cell>
          <cell r="BC7">
            <v>0</v>
          </cell>
          <cell r="BD7">
            <v>0</v>
          </cell>
          <cell r="BE7">
            <v>12</v>
          </cell>
          <cell r="BF7">
            <v>13</v>
          </cell>
          <cell r="BG7">
            <v>16</v>
          </cell>
          <cell r="BH7">
            <v>17</v>
          </cell>
          <cell r="BI7">
            <v>15</v>
          </cell>
          <cell r="BJ7">
            <v>5</v>
          </cell>
          <cell r="BK7">
            <v>85.4</v>
          </cell>
        </row>
        <row r="8">
          <cell r="AI8" t="str">
            <v xml:space="preserve">Thursday </v>
          </cell>
          <cell r="AJ8">
            <v>41732</v>
          </cell>
          <cell r="AK8">
            <v>51</v>
          </cell>
          <cell r="AL8">
            <v>31.85</v>
          </cell>
          <cell r="AM8">
            <v>29</v>
          </cell>
          <cell r="AN8">
            <v>121.5</v>
          </cell>
          <cell r="AO8">
            <v>30</v>
          </cell>
          <cell r="AP8">
            <v>46</v>
          </cell>
          <cell r="AQ8">
            <v>27</v>
          </cell>
          <cell r="AR8">
            <v>45</v>
          </cell>
          <cell r="AS8">
            <v>112</v>
          </cell>
          <cell r="AT8">
            <v>121.6</v>
          </cell>
          <cell r="AU8">
            <v>66</v>
          </cell>
          <cell r="AV8">
            <v>72</v>
          </cell>
          <cell r="AY8">
            <v>19</v>
          </cell>
          <cell r="AZ8">
            <v>53</v>
          </cell>
          <cell r="BA8">
            <v>10</v>
          </cell>
          <cell r="BB8">
            <v>45</v>
          </cell>
          <cell r="BC8">
            <v>0</v>
          </cell>
          <cell r="BD8">
            <v>0</v>
          </cell>
          <cell r="BE8">
            <v>4</v>
          </cell>
          <cell r="BF8">
            <v>7</v>
          </cell>
          <cell r="BG8">
            <v>3</v>
          </cell>
          <cell r="BH8">
            <v>5</v>
          </cell>
          <cell r="BI8">
            <v>5</v>
          </cell>
          <cell r="BJ8">
            <v>35</v>
          </cell>
          <cell r="BK8">
            <v>153</v>
          </cell>
        </row>
        <row r="9">
          <cell r="AI9" t="str">
            <v xml:space="preserve">Friday </v>
          </cell>
          <cell r="AJ9">
            <v>41733</v>
          </cell>
          <cell r="AK9">
            <v>32</v>
          </cell>
          <cell r="AL9">
            <v>32.75</v>
          </cell>
          <cell r="AM9">
            <v>20</v>
          </cell>
          <cell r="AN9">
            <v>59</v>
          </cell>
          <cell r="AO9">
            <v>28</v>
          </cell>
          <cell r="AP9">
            <v>34.5</v>
          </cell>
          <cell r="AQ9">
            <v>19</v>
          </cell>
          <cell r="AR9">
            <v>24</v>
          </cell>
          <cell r="AS9">
            <v>70</v>
          </cell>
          <cell r="AT9">
            <v>53.95</v>
          </cell>
          <cell r="AU9">
            <v>92</v>
          </cell>
          <cell r="AV9">
            <v>90</v>
          </cell>
          <cell r="AY9">
            <v>11</v>
          </cell>
          <cell r="AZ9">
            <v>9.5</v>
          </cell>
          <cell r="BA9">
            <v>7</v>
          </cell>
          <cell r="BB9">
            <v>30</v>
          </cell>
          <cell r="BC9">
            <v>0</v>
          </cell>
          <cell r="BD9">
            <v>0</v>
          </cell>
          <cell r="BE9">
            <v>1</v>
          </cell>
          <cell r="BF9">
            <v>2</v>
          </cell>
          <cell r="BG9">
            <v>0</v>
          </cell>
          <cell r="BH9">
            <v>0</v>
          </cell>
          <cell r="BI9">
            <v>0</v>
          </cell>
          <cell r="BJ9">
            <v>0</v>
          </cell>
          <cell r="BK9">
            <v>79.45</v>
          </cell>
        </row>
        <row r="10">
          <cell r="AI10" t="str">
            <v>Saturday</v>
          </cell>
          <cell r="AJ10">
            <v>41734</v>
          </cell>
          <cell r="AK10">
            <v>51</v>
          </cell>
          <cell r="AL10">
            <v>36.25</v>
          </cell>
          <cell r="AM10">
            <v>18</v>
          </cell>
          <cell r="AN10">
            <v>40.300000000000004</v>
          </cell>
          <cell r="AO10">
            <v>25</v>
          </cell>
          <cell r="AP10">
            <v>95</v>
          </cell>
          <cell r="AQ10">
            <v>19</v>
          </cell>
          <cell r="AR10">
            <v>55</v>
          </cell>
          <cell r="AS10">
            <v>65</v>
          </cell>
          <cell r="AT10">
            <v>14.35</v>
          </cell>
          <cell r="AU10">
            <v>87</v>
          </cell>
          <cell r="AV10">
            <v>62.7</v>
          </cell>
          <cell r="AY10">
            <v>8</v>
          </cell>
          <cell r="AZ10">
            <v>17.5</v>
          </cell>
          <cell r="BA10">
            <v>4</v>
          </cell>
          <cell r="BB10">
            <v>5</v>
          </cell>
          <cell r="BC10">
            <v>0</v>
          </cell>
          <cell r="BD10">
            <v>0</v>
          </cell>
          <cell r="BE10">
            <v>5</v>
          </cell>
          <cell r="BF10">
            <v>8</v>
          </cell>
          <cell r="BG10">
            <v>0</v>
          </cell>
          <cell r="BH10">
            <v>0</v>
          </cell>
          <cell r="BI10">
            <v>27</v>
          </cell>
          <cell r="BJ10">
            <v>0</v>
          </cell>
          <cell r="BK10">
            <v>116.1</v>
          </cell>
        </row>
        <row r="11">
          <cell r="AJ11" t="str">
            <v>SUM</v>
          </cell>
          <cell r="AK11">
            <v>282</v>
          </cell>
          <cell r="AL11">
            <v>173.56</v>
          </cell>
          <cell r="AM11">
            <v>147</v>
          </cell>
          <cell r="AN11">
            <v>474.8</v>
          </cell>
          <cell r="AO11">
            <v>132</v>
          </cell>
          <cell r="AP11">
            <v>296.2</v>
          </cell>
          <cell r="AQ11">
            <v>213</v>
          </cell>
          <cell r="AR11">
            <v>320.10000000000002</v>
          </cell>
          <cell r="AS11">
            <v>661</v>
          </cell>
          <cell r="AT11">
            <v>340.99999999999994</v>
          </cell>
          <cell r="AU11">
            <v>688</v>
          </cell>
          <cell r="AV11">
            <v>489.3</v>
          </cell>
          <cell r="AY11">
            <v>86</v>
          </cell>
          <cell r="AZ11">
            <v>171.15</v>
          </cell>
          <cell r="BA11">
            <v>53</v>
          </cell>
          <cell r="BB11">
            <v>207</v>
          </cell>
          <cell r="BC11">
            <v>0</v>
          </cell>
          <cell r="BD11">
            <v>0</v>
          </cell>
          <cell r="BE11">
            <v>31</v>
          </cell>
          <cell r="BF11">
            <v>41</v>
          </cell>
          <cell r="BG11">
            <v>19</v>
          </cell>
          <cell r="BH11">
            <v>22</v>
          </cell>
          <cell r="BI11">
            <v>47</v>
          </cell>
          <cell r="BJ11">
            <v>74</v>
          </cell>
          <cell r="BK11">
            <v>551.04999999999995</v>
          </cell>
        </row>
        <row r="12">
          <cell r="AJ12" t="str">
            <v>AVG</v>
          </cell>
          <cell r="AL12">
            <v>0.61546099290780143</v>
          </cell>
          <cell r="AN12">
            <v>3.2299319727891156</v>
          </cell>
          <cell r="AP12">
            <v>2.2439393939393937</v>
          </cell>
          <cell r="AR12">
            <v>1.5028169014084507</v>
          </cell>
          <cell r="AT12">
            <v>0.51588502269288949</v>
          </cell>
          <cell r="AV12">
            <v>0.71119186046511629</v>
          </cell>
          <cell r="AZ12">
            <v>1.9901162790697675</v>
          </cell>
          <cell r="BF12">
            <v>1.3225806451612903</v>
          </cell>
          <cell r="BH12">
            <v>1.1578947368421053</v>
          </cell>
        </row>
        <row r="13">
          <cell r="AL13">
            <v>7.2316666666666668E-2</v>
          </cell>
          <cell r="AN13">
            <v>0.19783333333333333</v>
          </cell>
          <cell r="AP13">
            <v>0.12341666666666666</v>
          </cell>
          <cell r="AR13">
            <v>0.13337500000000002</v>
          </cell>
          <cell r="AT13">
            <v>0.14208333333333331</v>
          </cell>
          <cell r="AV13">
            <v>0.203875</v>
          </cell>
          <cell r="AZ13">
            <v>7.1312500000000001E-2</v>
          </cell>
          <cell r="BA13">
            <v>2.2083333333333333E-2</v>
          </cell>
          <cell r="BB13">
            <v>8.6249999999999993E-2</v>
          </cell>
          <cell r="BF13">
            <v>1.7083333333333332E-2</v>
          </cell>
          <cell r="BH13">
            <v>9.1666666666666667E-3</v>
          </cell>
          <cell r="BI13">
            <v>1.9583333333333335E-2</v>
          </cell>
          <cell r="BJ13">
            <v>3.0833333333333334E-2</v>
          </cell>
          <cell r="BK13">
            <v>0.22960416666666664</v>
          </cell>
        </row>
      </sheetData>
      <sheetData sheetId="6">
        <row r="1">
          <cell r="AQ1" t="str">
            <v>Hours per week Staff Max</v>
          </cell>
          <cell r="AR1" t="str">
            <v>Mins per week staff max</v>
          </cell>
          <cell r="AS1" t="str">
            <v>Hours/year Staff Max</v>
          </cell>
        </row>
        <row r="2">
          <cell r="AQ2">
            <v>40</v>
          </cell>
          <cell r="AR2">
            <v>2400</v>
          </cell>
          <cell r="AS2">
            <v>2080</v>
          </cell>
        </row>
        <row r="3">
          <cell r="AO3" t="str">
            <v>Off Desk Log - RAN</v>
          </cell>
          <cell r="AQ3" t="str">
            <v>Bookdrop</v>
          </cell>
          <cell r="AS3" t="str">
            <v>Delivery</v>
          </cell>
          <cell r="AU3" t="str">
            <v xml:space="preserve">Checkin </v>
          </cell>
          <cell r="AW3" t="str">
            <v>Shelving</v>
          </cell>
          <cell r="AY3" t="str">
            <v>Circ Issues: missing and damaged items, etc.</v>
          </cell>
          <cell r="BA3" t="str">
            <v>Collection Management (describe activity)</v>
          </cell>
          <cell r="BB3" t="str">
            <v>Picklist, ILL, LinkPLUS</v>
          </cell>
          <cell r="BD3" t="str">
            <v>Magazines (describe activity)</v>
          </cell>
          <cell r="BG3" t="str">
            <v>Meeting Room Bookings: new requests, review, confirm, etc.</v>
          </cell>
          <cell r="BH3" t="str">
            <v>Outreach: School, Rotary, etc. (keep detailed calendar and attach to off desk log)</v>
          </cell>
          <cell r="BI3" t="str">
            <v>Community Information: posting new, restocking bookmarks, program brochures, notices</v>
          </cell>
          <cell r="BJ3" t="str">
            <v>By appointment with patron; 1 on 1; small group training</v>
          </cell>
          <cell r="BL3" t="str">
            <v>Programs (set up, delivery and tear down) Attach evanced calendar)</v>
          </cell>
          <cell r="BN3" t="str">
            <v>Programs (planning)</v>
          </cell>
          <cell r="BO3" t="str">
            <v xml:space="preserve">Special assignments or projects </v>
          </cell>
          <cell r="BP3" t="str">
            <v>Check email/spl@</v>
          </cell>
          <cell r="BQ3" t="str">
            <v>Cash Count</v>
          </cell>
          <cell r="BR3" t="str">
            <v>Staff Meetings</v>
          </cell>
          <cell r="BS3" t="str">
            <v>Opening/   Closing Procedures</v>
          </cell>
          <cell r="BT3" t="str">
            <v>Other (describe)</v>
          </cell>
        </row>
        <row r="4">
          <cell r="AO4" t="str">
            <v>DAY</v>
          </cell>
          <cell r="AP4" t="str">
            <v>DATE</v>
          </cell>
          <cell r="AQ4" t="str">
            <v>#</v>
          </cell>
          <cell r="AR4" t="str">
            <v>actual time</v>
          </cell>
          <cell r="AS4" t="str">
            <v>#</v>
          </cell>
          <cell r="AT4" t="str">
            <v>actual time</v>
          </cell>
          <cell r="AU4" t="str">
            <v>#</v>
          </cell>
          <cell r="AV4" t="str">
            <v>actual time</v>
          </cell>
          <cell r="AW4" t="str">
            <v>#</v>
          </cell>
          <cell r="AX4" t="str">
            <v>actual time</v>
          </cell>
          <cell r="AY4" t="str">
            <v>#</v>
          </cell>
          <cell r="AZ4" t="str">
            <v>actual time</v>
          </cell>
          <cell r="BA4" t="str">
            <v>avg time</v>
          </cell>
          <cell r="BB4" t="str">
            <v>#</v>
          </cell>
          <cell r="BC4" t="str">
            <v>actual time</v>
          </cell>
          <cell r="BD4" t="str">
            <v>avg time</v>
          </cell>
          <cell r="BG4" t="str">
            <v>avg time</v>
          </cell>
          <cell r="BH4" t="str">
            <v>avg time</v>
          </cell>
          <cell r="BI4" t="str">
            <v>avg time</v>
          </cell>
          <cell r="BJ4" t="str">
            <v>#</v>
          </cell>
          <cell r="BK4" t="str">
            <v>avg time</v>
          </cell>
          <cell r="BL4" t="str">
            <v>#</v>
          </cell>
          <cell r="BM4" t="str">
            <v>avg time</v>
          </cell>
          <cell r="BN4" t="str">
            <v>actual time</v>
          </cell>
          <cell r="BO4" t="str">
            <v>actual time</v>
          </cell>
          <cell r="BP4" t="str">
            <v>avg time</v>
          </cell>
          <cell r="BQ4" t="str">
            <v>avg time</v>
          </cell>
          <cell r="BR4" t="str">
            <v>actual time</v>
          </cell>
          <cell r="BS4" t="str">
            <v>avg time</v>
          </cell>
          <cell r="BT4" t="str">
            <v>avg time</v>
          </cell>
        </row>
        <row r="5">
          <cell r="AO5" t="str">
            <v xml:space="preserve">Tuesday </v>
          </cell>
          <cell r="AQ5">
            <v>1122</v>
          </cell>
          <cell r="AR5">
            <v>205</v>
          </cell>
          <cell r="AS5">
            <v>194</v>
          </cell>
          <cell r="AT5">
            <v>34</v>
          </cell>
          <cell r="AU5">
            <v>697</v>
          </cell>
          <cell r="AV5">
            <v>189</v>
          </cell>
          <cell r="AW5">
            <v>0</v>
          </cell>
          <cell r="AX5">
            <v>0</v>
          </cell>
          <cell r="AY5">
            <v>0</v>
          </cell>
          <cell r="AZ5">
            <v>30</v>
          </cell>
          <cell r="BA5">
            <v>65</v>
          </cell>
          <cell r="BB5">
            <v>101</v>
          </cell>
          <cell r="BC5">
            <v>47</v>
          </cell>
          <cell r="BD5">
            <v>0</v>
          </cell>
          <cell r="BG5">
            <v>15</v>
          </cell>
          <cell r="BH5">
            <v>175</v>
          </cell>
          <cell r="BI5">
            <v>15</v>
          </cell>
          <cell r="BJ5">
            <v>3</v>
          </cell>
          <cell r="BK5">
            <v>15</v>
          </cell>
          <cell r="BL5">
            <v>0</v>
          </cell>
          <cell r="BM5">
            <v>0</v>
          </cell>
          <cell r="BN5">
            <v>115</v>
          </cell>
          <cell r="BO5">
            <v>70</v>
          </cell>
          <cell r="BP5">
            <v>252</v>
          </cell>
          <cell r="BQ5">
            <v>10</v>
          </cell>
          <cell r="BR5">
            <v>45</v>
          </cell>
          <cell r="BS5">
            <v>5</v>
          </cell>
          <cell r="BT5">
            <v>390</v>
          </cell>
        </row>
        <row r="6">
          <cell r="AO6" t="str">
            <v xml:space="preserve">Wednesday </v>
          </cell>
          <cell r="AQ6">
            <v>214</v>
          </cell>
          <cell r="AR6">
            <v>25</v>
          </cell>
          <cell r="AS6">
            <v>130</v>
          </cell>
          <cell r="AT6">
            <v>22</v>
          </cell>
          <cell r="AU6">
            <v>424</v>
          </cell>
          <cell r="AV6">
            <v>117</v>
          </cell>
          <cell r="AW6">
            <v>0</v>
          </cell>
          <cell r="AX6">
            <v>0</v>
          </cell>
          <cell r="AY6">
            <v>63</v>
          </cell>
          <cell r="AZ6">
            <v>63</v>
          </cell>
          <cell r="BA6">
            <v>44</v>
          </cell>
          <cell r="BB6">
            <v>170</v>
          </cell>
          <cell r="BC6">
            <v>49</v>
          </cell>
          <cell r="BD6">
            <v>0</v>
          </cell>
          <cell r="BG6">
            <v>3</v>
          </cell>
          <cell r="BH6">
            <v>0</v>
          </cell>
          <cell r="BI6">
            <v>0</v>
          </cell>
          <cell r="BJ6">
            <v>5</v>
          </cell>
          <cell r="BK6">
            <v>30</v>
          </cell>
          <cell r="BL6">
            <v>93</v>
          </cell>
          <cell r="BM6">
            <v>105</v>
          </cell>
          <cell r="BN6">
            <v>0</v>
          </cell>
          <cell r="BO6">
            <v>15</v>
          </cell>
          <cell r="BP6">
            <v>82</v>
          </cell>
          <cell r="BQ6">
            <v>35</v>
          </cell>
          <cell r="BR6">
            <v>0</v>
          </cell>
          <cell r="BS6">
            <v>72</v>
          </cell>
          <cell r="BT6">
            <v>271</v>
          </cell>
        </row>
        <row r="7">
          <cell r="AO7" t="str">
            <v xml:space="preserve">Thursday </v>
          </cell>
          <cell r="AQ7">
            <v>228</v>
          </cell>
          <cell r="AR7">
            <v>45</v>
          </cell>
          <cell r="AS7">
            <v>11</v>
          </cell>
          <cell r="AT7">
            <v>4</v>
          </cell>
          <cell r="AU7">
            <v>501</v>
          </cell>
          <cell r="AV7">
            <v>153</v>
          </cell>
          <cell r="AW7">
            <v>0</v>
          </cell>
          <cell r="AX7">
            <v>0</v>
          </cell>
          <cell r="AY7">
            <v>9</v>
          </cell>
          <cell r="AZ7">
            <v>73.5</v>
          </cell>
          <cell r="BA7">
            <v>102</v>
          </cell>
          <cell r="BB7">
            <v>70</v>
          </cell>
          <cell r="BC7">
            <v>30</v>
          </cell>
          <cell r="BD7">
            <v>3</v>
          </cell>
          <cell r="BG7">
            <v>0</v>
          </cell>
          <cell r="BH7">
            <v>0</v>
          </cell>
          <cell r="BI7">
            <v>30</v>
          </cell>
          <cell r="BJ7">
            <v>4</v>
          </cell>
          <cell r="BK7">
            <v>55</v>
          </cell>
          <cell r="BL7">
            <v>42</v>
          </cell>
          <cell r="BM7">
            <v>80</v>
          </cell>
          <cell r="BN7">
            <v>193</v>
          </cell>
          <cell r="BO7">
            <v>59</v>
          </cell>
          <cell r="BP7">
            <v>181</v>
          </cell>
          <cell r="BQ7">
            <v>74</v>
          </cell>
          <cell r="BR7">
            <v>35</v>
          </cell>
          <cell r="BS7">
            <v>20</v>
          </cell>
          <cell r="BT7">
            <v>538</v>
          </cell>
        </row>
        <row r="8">
          <cell r="AO8" t="str">
            <v xml:space="preserve">Friday </v>
          </cell>
          <cell r="AQ8">
            <v>146</v>
          </cell>
          <cell r="AR8">
            <v>25</v>
          </cell>
          <cell r="AS8">
            <v>11</v>
          </cell>
          <cell r="AT8">
            <v>7</v>
          </cell>
          <cell r="AU8">
            <v>214</v>
          </cell>
          <cell r="AV8">
            <v>70</v>
          </cell>
          <cell r="AW8">
            <v>0</v>
          </cell>
          <cell r="AX8">
            <v>0</v>
          </cell>
          <cell r="AY8">
            <v>2</v>
          </cell>
          <cell r="AZ8">
            <v>32</v>
          </cell>
          <cell r="BA8">
            <v>200</v>
          </cell>
          <cell r="BB8">
            <v>12</v>
          </cell>
          <cell r="BC8">
            <v>23</v>
          </cell>
          <cell r="BD8">
            <v>35</v>
          </cell>
          <cell r="BG8">
            <v>0</v>
          </cell>
          <cell r="BH8">
            <v>80</v>
          </cell>
          <cell r="BI8">
            <v>5</v>
          </cell>
          <cell r="BJ8">
            <v>5</v>
          </cell>
          <cell r="BK8">
            <v>65</v>
          </cell>
          <cell r="BL8">
            <v>0</v>
          </cell>
          <cell r="BM8">
            <v>390</v>
          </cell>
          <cell r="BN8">
            <v>20</v>
          </cell>
          <cell r="BO8">
            <v>110</v>
          </cell>
          <cell r="BP8">
            <v>80</v>
          </cell>
          <cell r="BQ8">
            <v>19</v>
          </cell>
          <cell r="BR8">
            <v>184</v>
          </cell>
          <cell r="BS8">
            <v>85</v>
          </cell>
          <cell r="BT8">
            <v>347</v>
          </cell>
        </row>
        <row r="9">
          <cell r="AO9" t="str">
            <v>Saturday</v>
          </cell>
          <cell r="AQ9">
            <v>281</v>
          </cell>
          <cell r="AR9">
            <v>71</v>
          </cell>
          <cell r="AS9">
            <v>81</v>
          </cell>
          <cell r="AT9">
            <v>22</v>
          </cell>
          <cell r="AU9">
            <v>550</v>
          </cell>
          <cell r="AV9">
            <v>214</v>
          </cell>
          <cell r="AW9">
            <v>0</v>
          </cell>
          <cell r="AX9">
            <v>0</v>
          </cell>
          <cell r="AY9">
            <v>24</v>
          </cell>
          <cell r="AZ9">
            <v>108</v>
          </cell>
          <cell r="BA9">
            <v>35</v>
          </cell>
          <cell r="BB9">
            <v>80</v>
          </cell>
          <cell r="BC9">
            <v>40</v>
          </cell>
          <cell r="BD9">
            <v>0</v>
          </cell>
          <cell r="BG9">
            <v>15</v>
          </cell>
          <cell r="BH9">
            <v>0</v>
          </cell>
          <cell r="BI9">
            <v>30</v>
          </cell>
          <cell r="BJ9">
            <v>3</v>
          </cell>
          <cell r="BK9">
            <v>45</v>
          </cell>
          <cell r="BL9">
            <v>128</v>
          </cell>
          <cell r="BM9">
            <v>205</v>
          </cell>
          <cell r="BN9">
            <v>65</v>
          </cell>
          <cell r="BO9">
            <v>50</v>
          </cell>
          <cell r="BP9">
            <v>110</v>
          </cell>
          <cell r="BQ9">
            <v>15</v>
          </cell>
          <cell r="BR9">
            <v>10</v>
          </cell>
          <cell r="BS9">
            <v>60</v>
          </cell>
          <cell r="BT9">
            <v>353</v>
          </cell>
        </row>
        <row r="10">
          <cell r="AP10" t="str">
            <v>SUM</v>
          </cell>
          <cell r="AQ10">
            <v>1991</v>
          </cell>
          <cell r="AR10">
            <v>371</v>
          </cell>
          <cell r="AS10">
            <v>427</v>
          </cell>
          <cell r="AT10">
            <v>89</v>
          </cell>
          <cell r="AU10">
            <v>2386</v>
          </cell>
          <cell r="AV10">
            <v>743</v>
          </cell>
          <cell r="AW10">
            <v>0</v>
          </cell>
          <cell r="AX10">
            <v>0</v>
          </cell>
          <cell r="AY10">
            <v>98</v>
          </cell>
          <cell r="AZ10">
            <v>306.5</v>
          </cell>
          <cell r="BA10">
            <v>446</v>
          </cell>
          <cell r="BB10">
            <v>433</v>
          </cell>
          <cell r="BC10">
            <v>189</v>
          </cell>
          <cell r="BD10">
            <v>38</v>
          </cell>
          <cell r="BG10">
            <v>33</v>
          </cell>
          <cell r="BH10">
            <v>255</v>
          </cell>
          <cell r="BI10">
            <v>80</v>
          </cell>
          <cell r="BJ10">
            <v>20</v>
          </cell>
          <cell r="BK10">
            <v>210</v>
          </cell>
          <cell r="BL10">
            <v>263</v>
          </cell>
          <cell r="BM10">
            <v>780</v>
          </cell>
          <cell r="BN10">
            <v>393</v>
          </cell>
          <cell r="BO10">
            <v>304</v>
          </cell>
          <cell r="BP10">
            <v>705</v>
          </cell>
          <cell r="BQ10">
            <v>153</v>
          </cell>
          <cell r="BR10">
            <v>274</v>
          </cell>
          <cell r="BS10">
            <v>242</v>
          </cell>
          <cell r="BT10">
            <v>1899</v>
          </cell>
        </row>
        <row r="11">
          <cell r="AP11" t="str">
            <v>AVG</v>
          </cell>
          <cell r="AR11">
            <v>0.18633852335509793</v>
          </cell>
          <cell r="AT11">
            <v>0.20843091334894615</v>
          </cell>
          <cell r="AV11">
            <v>0.31139983235540653</v>
          </cell>
          <cell r="AZ11">
            <v>3.1275510204081631</v>
          </cell>
          <cell r="BC11">
            <v>0.43648960739030024</v>
          </cell>
          <cell r="BK11">
            <v>10.5</v>
          </cell>
          <cell r="BM11">
            <v>2.9657794676806084</v>
          </cell>
        </row>
        <row r="12">
          <cell r="AP12" t="str">
            <v>% Hrs per week off desk tasks</v>
          </cell>
          <cell r="AR12" t="str">
            <v>shelver</v>
          </cell>
          <cell r="AT12" t="str">
            <v>shelver</v>
          </cell>
          <cell r="AV12" t="str">
            <v>shelver</v>
          </cell>
          <cell r="AX12" t="str">
            <v>shelver</v>
          </cell>
          <cell r="AZ12">
            <v>0.12770833333333334</v>
          </cell>
          <cell r="BA12">
            <v>0.18583333333333332</v>
          </cell>
          <cell r="BC12">
            <v>7.8750000000000001E-2</v>
          </cell>
          <cell r="BD12">
            <v>1.5833333333333335E-2</v>
          </cell>
          <cell r="BG12">
            <v>1.375E-2</v>
          </cell>
          <cell r="BH12">
            <v>0.10625</v>
          </cell>
          <cell r="BI12">
            <v>3.3333333333333333E-2</v>
          </cell>
          <cell r="BJ12">
            <v>8.3333333333333332E-3</v>
          </cell>
          <cell r="BK12">
            <v>8.7499999999999994E-2</v>
          </cell>
          <cell r="BM12">
            <v>0.32500000000000001</v>
          </cell>
          <cell r="BN12">
            <v>0.16375000000000001</v>
          </cell>
          <cell r="BO12">
            <v>0.12666666666666668</v>
          </cell>
          <cell r="BP12">
            <v>0.29375000000000001</v>
          </cell>
          <cell r="BQ12">
            <v>6.3750000000000001E-2</v>
          </cell>
          <cell r="BR12">
            <v>0.11416666666666667</v>
          </cell>
          <cell r="BS12">
            <v>0.10083333333333333</v>
          </cell>
          <cell r="BT12">
            <v>0.79125000000000001</v>
          </cell>
        </row>
      </sheetData>
      <sheetData sheetId="7" refreshError="1"/>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Log - Open Count"/>
      <sheetName val="Customer Activity Summary Log"/>
      <sheetName val="Summary Log_Observation"/>
      <sheetName val="PatronMovement per 30 mins"/>
      <sheetName val="Observation Notes"/>
      <sheetName val="Staff On Desk Summary Log"/>
      <sheetName val="Staff Off Desk Summary Log"/>
      <sheetName val="Shelver Summary Log"/>
      <sheetName val="Volunteer Summary Log"/>
    </sheetNames>
    <sheetDataSet>
      <sheetData sheetId="0" refreshError="1"/>
      <sheetData sheetId="1" refreshError="1"/>
      <sheetData sheetId="2" refreshError="1"/>
      <sheetData sheetId="3" refreshError="1"/>
      <sheetData sheetId="4" refreshError="1"/>
      <sheetData sheetId="5">
        <row r="2">
          <cell r="AJ2" t="str">
            <v>Hours open per week</v>
          </cell>
          <cell r="AK2" t="str">
            <v>Hrs open per yr</v>
          </cell>
          <cell r="AL2" t="str">
            <v>Mins open per week</v>
          </cell>
        </row>
        <row r="3">
          <cell r="AJ3">
            <v>36</v>
          </cell>
          <cell r="AK3">
            <v>1800</v>
          </cell>
          <cell r="AL3">
            <v>2160</v>
          </cell>
        </row>
        <row r="5">
          <cell r="AG5" t="str">
            <v>RIO - On Desk Log</v>
          </cell>
          <cell r="AJ5" t="str">
            <v>informational / directional</v>
          </cell>
          <cell r="AK5" t="str">
            <v>informational / directional</v>
          </cell>
          <cell r="AL5" t="str">
            <v>reference</v>
          </cell>
          <cell r="AM5" t="str">
            <v>reference</v>
          </cell>
          <cell r="AN5" t="str">
            <v>technology</v>
          </cell>
          <cell r="AO5" t="str">
            <v>technology</v>
          </cell>
          <cell r="AP5" t="str">
            <v>library card</v>
          </cell>
          <cell r="AQ5" t="str">
            <v>library card</v>
          </cell>
          <cell r="AR5" t="str">
            <v>checkin</v>
          </cell>
          <cell r="AS5" t="str">
            <v>checkin</v>
          </cell>
          <cell r="AT5" t="str">
            <v>checkout/ renew at desk</v>
          </cell>
          <cell r="AU5" t="str">
            <v>checkout/ renew at desk</v>
          </cell>
          <cell r="AX5" t="str">
            <v>fine/fee</v>
          </cell>
          <cell r="AY5" t="str">
            <v>fine/fee</v>
          </cell>
          <cell r="AZ5" t="str">
            <v>print management</v>
          </cell>
          <cell r="BA5" t="str">
            <v>check email/spl@</v>
          </cell>
          <cell r="BB5" t="str">
            <v>lend laptop</v>
          </cell>
          <cell r="BC5" t="str">
            <v>lend laptop</v>
          </cell>
          <cell r="BD5" t="str">
            <v>self check</v>
          </cell>
          <cell r="BE5" t="str">
            <v>self check</v>
          </cell>
          <cell r="BF5" t="str">
            <v>weeding</v>
          </cell>
          <cell r="BG5" t="str">
            <v>weeding</v>
          </cell>
          <cell r="BH5" t="str">
            <v>opening procedures and desk set up</v>
          </cell>
        </row>
        <row r="6">
          <cell r="AJ6" t="str">
            <v># of patrons</v>
          </cell>
          <cell r="AK6" t="str">
            <v>and the avg time</v>
          </cell>
          <cell r="AL6" t="str">
            <v># of patrons</v>
          </cell>
          <cell r="AM6" t="str">
            <v>and the avg time</v>
          </cell>
          <cell r="AN6" t="str">
            <v># of patrons</v>
          </cell>
          <cell r="AO6" t="str">
            <v>and the avg time</v>
          </cell>
          <cell r="AP6" t="str">
            <v># of patrons</v>
          </cell>
          <cell r="AQ6" t="str">
            <v>and the avg time</v>
          </cell>
          <cell r="AR6" t="str">
            <v># of items</v>
          </cell>
          <cell r="AS6" t="str">
            <v>and  actual time</v>
          </cell>
          <cell r="AT6" t="str">
            <v># of patrons</v>
          </cell>
          <cell r="AU6" t="str">
            <v>and the avg time</v>
          </cell>
          <cell r="AX6" t="str">
            <v># of patrons</v>
          </cell>
          <cell r="AY6" t="str">
            <v>and the avg time</v>
          </cell>
          <cell r="AZ6" t="str">
            <v># of interactions</v>
          </cell>
          <cell r="BA6" t="str">
            <v>Actual time spent</v>
          </cell>
          <cell r="BB6" t="str">
            <v># of patrons</v>
          </cell>
          <cell r="BC6" t="str">
            <v>and the avg time</v>
          </cell>
          <cell r="BD6" t="str">
            <v># of patrons</v>
          </cell>
          <cell r="BE6" t="str">
            <v>and the avg time</v>
          </cell>
          <cell r="BF6" t="str">
            <v># of items</v>
          </cell>
          <cell r="BG6" t="str">
            <v>and  actual time</v>
          </cell>
          <cell r="BH6" t="str">
            <v>Avg time (in mins)</v>
          </cell>
        </row>
        <row r="7">
          <cell r="AG7" t="str">
            <v>DAY</v>
          </cell>
          <cell r="AH7" t="str">
            <v>DATE</v>
          </cell>
        </row>
        <row r="8">
          <cell r="AG8" t="str">
            <v xml:space="preserve">Tuesday </v>
          </cell>
          <cell r="AJ8">
            <v>24</v>
          </cell>
          <cell r="AK8">
            <v>94.5</v>
          </cell>
          <cell r="AL8">
            <v>8</v>
          </cell>
          <cell r="AM8">
            <v>75</v>
          </cell>
          <cell r="AN8">
            <v>9</v>
          </cell>
          <cell r="AO8">
            <v>40</v>
          </cell>
          <cell r="AP8">
            <v>17</v>
          </cell>
          <cell r="AQ8">
            <v>127.5</v>
          </cell>
          <cell r="AR8">
            <v>45</v>
          </cell>
          <cell r="AS8">
            <v>28</v>
          </cell>
          <cell r="AT8">
            <v>53</v>
          </cell>
          <cell r="AU8">
            <v>108.5</v>
          </cell>
          <cell r="AX8">
            <v>4</v>
          </cell>
          <cell r="AY8">
            <v>17</v>
          </cell>
          <cell r="AZ8">
            <v>10</v>
          </cell>
          <cell r="BA8">
            <v>13</v>
          </cell>
          <cell r="BB8">
            <v>0</v>
          </cell>
          <cell r="BC8">
            <v>0</v>
          </cell>
          <cell r="BD8">
            <v>4</v>
          </cell>
          <cell r="BE8">
            <v>17</v>
          </cell>
          <cell r="BF8">
            <v>0</v>
          </cell>
          <cell r="BG8">
            <v>0</v>
          </cell>
          <cell r="BH8">
            <v>13</v>
          </cell>
        </row>
        <row r="9">
          <cell r="AG9" t="str">
            <v xml:space="preserve">Wednesday </v>
          </cell>
          <cell r="AJ9">
            <v>20</v>
          </cell>
          <cell r="AK9">
            <v>48</v>
          </cell>
          <cell r="AL9">
            <v>7</v>
          </cell>
          <cell r="AM9">
            <v>55</v>
          </cell>
          <cell r="AN9">
            <v>10</v>
          </cell>
          <cell r="AO9">
            <v>115</v>
          </cell>
          <cell r="AP9">
            <v>5</v>
          </cell>
          <cell r="AQ9">
            <v>47</v>
          </cell>
          <cell r="AR9">
            <v>21</v>
          </cell>
          <cell r="AS9">
            <v>17</v>
          </cell>
          <cell r="AT9">
            <v>12</v>
          </cell>
          <cell r="AU9">
            <v>42</v>
          </cell>
          <cell r="AX9">
            <v>5</v>
          </cell>
          <cell r="AY9">
            <v>20</v>
          </cell>
          <cell r="AZ9">
            <v>3</v>
          </cell>
          <cell r="BA9">
            <v>50</v>
          </cell>
          <cell r="BB9">
            <v>0</v>
          </cell>
          <cell r="BC9">
            <v>0</v>
          </cell>
          <cell r="BD9">
            <v>5</v>
          </cell>
          <cell r="BE9">
            <v>10</v>
          </cell>
          <cell r="BF9">
            <v>0</v>
          </cell>
          <cell r="BG9">
            <v>0</v>
          </cell>
          <cell r="BH9">
            <v>5</v>
          </cell>
        </row>
        <row r="10">
          <cell r="AG10" t="str">
            <v xml:space="preserve">Thursday </v>
          </cell>
          <cell r="AJ10">
            <v>8</v>
          </cell>
          <cell r="AK10">
            <v>36</v>
          </cell>
          <cell r="AL10">
            <v>6</v>
          </cell>
          <cell r="AM10">
            <v>23</v>
          </cell>
          <cell r="AN10">
            <v>4</v>
          </cell>
          <cell r="AO10">
            <v>24</v>
          </cell>
          <cell r="AP10">
            <v>9</v>
          </cell>
          <cell r="AQ10">
            <v>29.5</v>
          </cell>
          <cell r="AR10">
            <v>15</v>
          </cell>
          <cell r="AS10">
            <v>17</v>
          </cell>
          <cell r="AT10">
            <v>25</v>
          </cell>
          <cell r="AU10">
            <v>71</v>
          </cell>
          <cell r="AX10">
            <v>5</v>
          </cell>
          <cell r="AY10">
            <v>21</v>
          </cell>
          <cell r="AZ10">
            <v>7</v>
          </cell>
          <cell r="BA10">
            <v>49</v>
          </cell>
          <cell r="BB10">
            <v>0</v>
          </cell>
          <cell r="BC10">
            <v>0</v>
          </cell>
          <cell r="BD10">
            <v>8</v>
          </cell>
          <cell r="BE10">
            <v>18</v>
          </cell>
          <cell r="BF10">
            <v>0</v>
          </cell>
          <cell r="BG10">
            <v>0</v>
          </cell>
          <cell r="BH10">
            <v>17</v>
          </cell>
        </row>
        <row r="11">
          <cell r="AG11" t="str">
            <v>Friday</v>
          </cell>
          <cell r="AJ11">
            <v>5</v>
          </cell>
          <cell r="AK11">
            <v>8</v>
          </cell>
          <cell r="AL11">
            <v>4</v>
          </cell>
          <cell r="AM11">
            <v>22</v>
          </cell>
          <cell r="AN11">
            <v>10</v>
          </cell>
          <cell r="AO11">
            <v>51</v>
          </cell>
          <cell r="AP11">
            <v>4</v>
          </cell>
          <cell r="AQ11">
            <v>16</v>
          </cell>
          <cell r="AR11">
            <v>8</v>
          </cell>
          <cell r="AS11">
            <v>11</v>
          </cell>
          <cell r="AT11">
            <v>14</v>
          </cell>
          <cell r="AU11">
            <v>42.5</v>
          </cell>
          <cell r="AX11">
            <v>0</v>
          </cell>
          <cell r="AY11">
            <v>0</v>
          </cell>
          <cell r="AZ11">
            <v>1</v>
          </cell>
          <cell r="BA11">
            <v>10</v>
          </cell>
          <cell r="BB11">
            <v>0</v>
          </cell>
          <cell r="BC11">
            <v>0</v>
          </cell>
          <cell r="BD11">
            <v>0</v>
          </cell>
          <cell r="BE11">
            <v>0</v>
          </cell>
          <cell r="BF11">
            <v>0</v>
          </cell>
          <cell r="BG11">
            <v>0</v>
          </cell>
          <cell r="BH11">
            <v>6</v>
          </cell>
        </row>
        <row r="12">
          <cell r="AG12" t="str">
            <v xml:space="preserve">Saturday </v>
          </cell>
          <cell r="AJ12">
            <v>6</v>
          </cell>
          <cell r="AK12">
            <v>13</v>
          </cell>
          <cell r="AL12">
            <v>5</v>
          </cell>
          <cell r="AM12">
            <v>28</v>
          </cell>
          <cell r="AN12">
            <v>4</v>
          </cell>
          <cell r="AO12">
            <v>34.5</v>
          </cell>
          <cell r="AP12">
            <v>3</v>
          </cell>
          <cell r="AQ12">
            <v>10</v>
          </cell>
          <cell r="AR12">
            <v>0</v>
          </cell>
          <cell r="AS12">
            <v>0</v>
          </cell>
          <cell r="AT12">
            <v>19</v>
          </cell>
          <cell r="AU12">
            <v>25.5</v>
          </cell>
          <cell r="AX12">
            <v>0</v>
          </cell>
          <cell r="AY12">
            <v>0</v>
          </cell>
          <cell r="AZ12">
            <v>0</v>
          </cell>
          <cell r="BA12">
            <v>1</v>
          </cell>
          <cell r="BB12">
            <v>0</v>
          </cell>
          <cell r="BC12">
            <v>0</v>
          </cell>
          <cell r="BD12">
            <v>0</v>
          </cell>
          <cell r="BE12">
            <v>0</v>
          </cell>
          <cell r="BF12">
            <v>0</v>
          </cell>
          <cell r="BG12">
            <v>0</v>
          </cell>
          <cell r="BH12">
            <v>8</v>
          </cell>
        </row>
        <row r="16">
          <cell r="AH16" t="str">
            <v>SUM</v>
          </cell>
          <cell r="AJ16">
            <v>63</v>
          </cell>
          <cell r="AK16">
            <v>199.5</v>
          </cell>
          <cell r="AL16">
            <v>30</v>
          </cell>
          <cell r="AM16">
            <v>203</v>
          </cell>
          <cell r="AN16">
            <v>37</v>
          </cell>
          <cell r="AO16">
            <v>264.5</v>
          </cell>
          <cell r="AP16">
            <v>38</v>
          </cell>
          <cell r="AQ16">
            <v>230</v>
          </cell>
          <cell r="AR16">
            <v>89</v>
          </cell>
          <cell r="AS16">
            <v>73</v>
          </cell>
          <cell r="AT16">
            <v>123</v>
          </cell>
          <cell r="AU16">
            <v>289.5</v>
          </cell>
          <cell r="AX16">
            <v>14</v>
          </cell>
          <cell r="AY16">
            <v>58</v>
          </cell>
          <cell r="AZ16">
            <v>21</v>
          </cell>
          <cell r="BA16">
            <v>123</v>
          </cell>
          <cell r="BB16">
            <v>0</v>
          </cell>
          <cell r="BC16">
            <v>0</v>
          </cell>
          <cell r="BD16">
            <v>17</v>
          </cell>
          <cell r="BE16">
            <v>45</v>
          </cell>
          <cell r="BF16">
            <v>0</v>
          </cell>
          <cell r="BG16">
            <v>0</v>
          </cell>
          <cell r="BH16">
            <v>49</v>
          </cell>
        </row>
        <row r="17">
          <cell r="AH17" t="str">
            <v>Avg</v>
          </cell>
          <cell r="AK17">
            <v>3.1666666666666665</v>
          </cell>
          <cell r="AM17">
            <v>6.7666666666666666</v>
          </cell>
          <cell r="AO17">
            <v>7.1486486486486482</v>
          </cell>
          <cell r="AQ17">
            <v>6.0526315789473681</v>
          </cell>
          <cell r="AS17">
            <v>0.8202247191011236</v>
          </cell>
          <cell r="AU17">
            <v>2.3536585365853657</v>
          </cell>
          <cell r="AY17">
            <v>4.1428571428571432</v>
          </cell>
          <cell r="BA17">
            <v>5.8571428571428568</v>
          </cell>
          <cell r="BE17">
            <v>2.6470588235294117</v>
          </cell>
          <cell r="BH17">
            <v>5.4444444444444446</v>
          </cell>
        </row>
        <row r="18">
          <cell r="AH18" t="str">
            <v>% mins of all on-desk tasks per week</v>
          </cell>
          <cell r="AK18">
            <v>9.2361111111111116E-2</v>
          </cell>
          <cell r="AM18">
            <v>9.3981481481481485E-2</v>
          </cell>
          <cell r="AO18">
            <v>0.1224537037037037</v>
          </cell>
          <cell r="AQ18">
            <v>0.10648148148148148</v>
          </cell>
          <cell r="AS18">
            <v>3.3796296296296297E-2</v>
          </cell>
          <cell r="AU18">
            <v>0.13402777777777777</v>
          </cell>
          <cell r="AY18">
            <v>2.6851851851851852E-2</v>
          </cell>
          <cell r="AZ18">
            <v>9.7222222222222224E-3</v>
          </cell>
          <cell r="BA18">
            <v>5.6944444444444443E-2</v>
          </cell>
          <cell r="BE18">
            <v>2.0833333333333332E-2</v>
          </cell>
          <cell r="BH18">
            <v>2.2685185185185187E-2</v>
          </cell>
        </row>
      </sheetData>
      <sheetData sheetId="6">
        <row r="1">
          <cell r="AP1" t="str">
            <v>Hours per week Staff Max</v>
          </cell>
          <cell r="AQ1" t="str">
            <v>Mins per week staff max</v>
          </cell>
          <cell r="AR1" t="str">
            <v>Hours/year Staff Max</v>
          </cell>
        </row>
        <row r="2">
          <cell r="AP2">
            <v>40</v>
          </cell>
          <cell r="AQ2">
            <v>2400</v>
          </cell>
          <cell r="AR2">
            <v>2080</v>
          </cell>
        </row>
        <row r="3">
          <cell r="AN3" t="str">
            <v>RIO- Off Desk Log</v>
          </cell>
          <cell r="AP3" t="str">
            <v>Bookdrop</v>
          </cell>
          <cell r="AR3" t="str">
            <v>Delivery</v>
          </cell>
          <cell r="AT3" t="str">
            <v xml:space="preserve">Checkin </v>
          </cell>
          <cell r="AV3" t="str">
            <v>Shelving</v>
          </cell>
          <cell r="AX3" t="str">
            <v>Circ Issues: missing and damaged items, etc.</v>
          </cell>
          <cell r="AZ3" t="str">
            <v>Collection Management (describe activity)</v>
          </cell>
          <cell r="BA3" t="str">
            <v>Picklist, ILL, LinkPLUS</v>
          </cell>
          <cell r="BC3" t="str">
            <v>Magazines (describe activity)</v>
          </cell>
          <cell r="BF3" t="str">
            <v>Meeting Room Bookings: new requests, review, confirm, etc.</v>
          </cell>
          <cell r="BG3" t="str">
            <v>Outreach: School, Rotary, etc. (keep detailed calendar and attach to off desk log)</v>
          </cell>
          <cell r="BH3" t="str">
            <v>Community Information: posting new, restocking bookmarks, program brochures, notices</v>
          </cell>
          <cell r="BI3" t="str">
            <v>By appointment with patron; 1 on 1; small group training</v>
          </cell>
          <cell r="BK3" t="str">
            <v>Programs (set up, delivery and tear down) Attach evanced calendar)</v>
          </cell>
          <cell r="BM3" t="str">
            <v>Programs (planning)</v>
          </cell>
          <cell r="BN3" t="str">
            <v xml:space="preserve">Special assignments or projects </v>
          </cell>
          <cell r="BO3" t="str">
            <v>Check email/spl@</v>
          </cell>
          <cell r="BP3" t="str">
            <v>Cash Count</v>
          </cell>
          <cell r="BQ3" t="str">
            <v>Staff Meetings</v>
          </cell>
          <cell r="BR3" t="str">
            <v>Closing Procedures</v>
          </cell>
          <cell r="BS3" t="str">
            <v>Other (describe)</v>
          </cell>
        </row>
        <row r="5">
          <cell r="AN5" t="str">
            <v xml:space="preserve">Tuesday </v>
          </cell>
          <cell r="AP5">
            <v>0</v>
          </cell>
          <cell r="AQ5">
            <v>0</v>
          </cell>
          <cell r="AR5">
            <v>0</v>
          </cell>
          <cell r="AS5">
            <v>0</v>
          </cell>
          <cell r="AT5">
            <v>0</v>
          </cell>
          <cell r="AU5">
            <v>0</v>
          </cell>
          <cell r="AV5">
            <v>0</v>
          </cell>
          <cell r="AW5">
            <v>0</v>
          </cell>
          <cell r="AX5">
            <v>0</v>
          </cell>
          <cell r="AY5">
            <v>0</v>
          </cell>
          <cell r="AZ5">
            <v>45</v>
          </cell>
          <cell r="BA5">
            <v>20</v>
          </cell>
          <cell r="BB5">
            <v>30</v>
          </cell>
          <cell r="BC5">
            <v>20</v>
          </cell>
          <cell r="BF5">
            <v>0</v>
          </cell>
          <cell r="BG5">
            <v>95</v>
          </cell>
          <cell r="BH5">
            <v>15</v>
          </cell>
          <cell r="BI5">
            <v>0</v>
          </cell>
          <cell r="BJ5">
            <v>0</v>
          </cell>
          <cell r="BK5">
            <v>50</v>
          </cell>
          <cell r="BL5">
            <v>140</v>
          </cell>
          <cell r="BM5">
            <v>50</v>
          </cell>
          <cell r="BN5">
            <v>10</v>
          </cell>
          <cell r="BO5">
            <v>120</v>
          </cell>
          <cell r="BP5">
            <v>15</v>
          </cell>
          <cell r="BQ5">
            <v>189</v>
          </cell>
          <cell r="BR5">
            <v>30</v>
          </cell>
          <cell r="BS5">
            <v>35</v>
          </cell>
        </row>
        <row r="6">
          <cell r="AN6" t="str">
            <v>Wednesday</v>
          </cell>
          <cell r="AP6">
            <v>0</v>
          </cell>
          <cell r="AQ6">
            <v>0</v>
          </cell>
          <cell r="AR6">
            <v>0</v>
          </cell>
          <cell r="AS6">
            <v>0</v>
          </cell>
          <cell r="AT6">
            <v>0</v>
          </cell>
          <cell r="AU6">
            <v>0</v>
          </cell>
          <cell r="AV6">
            <v>0</v>
          </cell>
          <cell r="AW6">
            <v>0</v>
          </cell>
          <cell r="AX6">
            <v>8</v>
          </cell>
          <cell r="AY6">
            <v>30</v>
          </cell>
          <cell r="AZ6">
            <v>15</v>
          </cell>
          <cell r="BA6">
            <v>0</v>
          </cell>
          <cell r="BB6">
            <v>0</v>
          </cell>
          <cell r="BC6">
            <v>10</v>
          </cell>
          <cell r="BF6">
            <v>0</v>
          </cell>
          <cell r="BG6">
            <v>75</v>
          </cell>
          <cell r="BH6">
            <v>0</v>
          </cell>
          <cell r="BI6">
            <v>0</v>
          </cell>
          <cell r="BJ6">
            <v>0</v>
          </cell>
          <cell r="BK6">
            <v>0</v>
          </cell>
          <cell r="BL6">
            <v>20</v>
          </cell>
          <cell r="BM6">
            <v>55</v>
          </cell>
          <cell r="BN6">
            <v>175</v>
          </cell>
          <cell r="BO6">
            <v>50</v>
          </cell>
          <cell r="BP6">
            <v>10</v>
          </cell>
          <cell r="BQ6">
            <v>150</v>
          </cell>
          <cell r="BR6">
            <v>40</v>
          </cell>
          <cell r="BS6">
            <v>135</v>
          </cell>
        </row>
        <row r="7">
          <cell r="AN7" t="str">
            <v xml:space="preserve">Thursday </v>
          </cell>
          <cell r="AP7">
            <v>35</v>
          </cell>
          <cell r="AQ7">
            <v>0</v>
          </cell>
          <cell r="AR7">
            <v>0</v>
          </cell>
          <cell r="AS7">
            <v>0</v>
          </cell>
          <cell r="AT7">
            <v>0</v>
          </cell>
          <cell r="AU7">
            <v>0</v>
          </cell>
          <cell r="AV7">
            <v>5</v>
          </cell>
          <cell r="AW7">
            <v>5</v>
          </cell>
          <cell r="AX7">
            <v>10</v>
          </cell>
          <cell r="AY7">
            <v>15</v>
          </cell>
          <cell r="AZ7">
            <v>115</v>
          </cell>
          <cell r="BA7">
            <v>0</v>
          </cell>
          <cell r="BB7">
            <v>0</v>
          </cell>
          <cell r="BC7">
            <v>0</v>
          </cell>
          <cell r="BF7">
            <v>0</v>
          </cell>
          <cell r="BG7">
            <v>0</v>
          </cell>
          <cell r="BH7">
            <v>0</v>
          </cell>
          <cell r="BI7">
            <v>0</v>
          </cell>
          <cell r="BJ7">
            <v>0</v>
          </cell>
          <cell r="BK7">
            <v>0</v>
          </cell>
          <cell r="BL7">
            <v>125</v>
          </cell>
          <cell r="BM7">
            <v>145</v>
          </cell>
          <cell r="BN7">
            <v>195</v>
          </cell>
          <cell r="BO7">
            <v>95</v>
          </cell>
          <cell r="BP7">
            <v>30</v>
          </cell>
          <cell r="BQ7">
            <v>90</v>
          </cell>
          <cell r="BR7">
            <v>10</v>
          </cell>
          <cell r="BS7">
            <v>155</v>
          </cell>
        </row>
        <row r="8">
          <cell r="AN8" t="str">
            <v xml:space="preserve">Friday </v>
          </cell>
          <cell r="AP8">
            <v>0</v>
          </cell>
          <cell r="AQ8">
            <v>0</v>
          </cell>
          <cell r="AR8">
            <v>0</v>
          </cell>
          <cell r="AS8">
            <v>0</v>
          </cell>
          <cell r="AT8">
            <v>0</v>
          </cell>
          <cell r="AU8">
            <v>0</v>
          </cell>
          <cell r="AV8">
            <v>0</v>
          </cell>
          <cell r="AW8">
            <v>0</v>
          </cell>
          <cell r="AX8">
            <v>0</v>
          </cell>
          <cell r="AY8">
            <v>0</v>
          </cell>
          <cell r="AZ8">
            <v>60</v>
          </cell>
          <cell r="BA8">
            <v>0</v>
          </cell>
          <cell r="BB8">
            <v>0</v>
          </cell>
          <cell r="BC8">
            <v>0</v>
          </cell>
          <cell r="BF8">
            <v>0</v>
          </cell>
          <cell r="BG8">
            <v>0</v>
          </cell>
          <cell r="BH8">
            <v>40</v>
          </cell>
          <cell r="BI8">
            <v>0</v>
          </cell>
          <cell r="BJ8">
            <v>0</v>
          </cell>
          <cell r="BK8">
            <v>22</v>
          </cell>
          <cell r="BL8">
            <v>342</v>
          </cell>
          <cell r="BM8">
            <v>30</v>
          </cell>
          <cell r="BN8">
            <v>10</v>
          </cell>
          <cell r="BO8">
            <v>30</v>
          </cell>
          <cell r="BP8">
            <v>30</v>
          </cell>
          <cell r="BQ8">
            <v>140</v>
          </cell>
          <cell r="BR8">
            <v>20</v>
          </cell>
          <cell r="BS8">
            <v>45</v>
          </cell>
        </row>
        <row r="9">
          <cell r="AN9" t="str">
            <v xml:space="preserve">Saturday </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F9">
            <v>0</v>
          </cell>
          <cell r="BG9">
            <v>0</v>
          </cell>
          <cell r="BH9">
            <v>25</v>
          </cell>
          <cell r="BI9">
            <v>0</v>
          </cell>
          <cell r="BJ9">
            <v>0</v>
          </cell>
          <cell r="BK9">
            <v>10</v>
          </cell>
          <cell r="BL9">
            <v>43</v>
          </cell>
          <cell r="BM9">
            <v>0</v>
          </cell>
          <cell r="BN9">
            <v>15</v>
          </cell>
          <cell r="BO9">
            <v>10</v>
          </cell>
          <cell r="BP9">
            <v>325</v>
          </cell>
          <cell r="BQ9">
            <v>17</v>
          </cell>
          <cell r="BR9">
            <v>30</v>
          </cell>
          <cell r="BS9">
            <v>5</v>
          </cell>
        </row>
        <row r="15">
          <cell r="AO15" t="str">
            <v>SUM</v>
          </cell>
          <cell r="AP15">
            <v>35</v>
          </cell>
          <cell r="AQ15">
            <v>0</v>
          </cell>
          <cell r="AR15">
            <v>0</v>
          </cell>
          <cell r="AS15">
            <v>0</v>
          </cell>
          <cell r="AT15">
            <v>0</v>
          </cell>
          <cell r="AU15">
            <v>0</v>
          </cell>
          <cell r="AV15">
            <v>5</v>
          </cell>
          <cell r="AW15">
            <v>5</v>
          </cell>
          <cell r="AX15">
            <v>18</v>
          </cell>
          <cell r="AY15">
            <v>45</v>
          </cell>
          <cell r="AZ15">
            <v>235</v>
          </cell>
          <cell r="BA15">
            <v>20</v>
          </cell>
          <cell r="BB15">
            <v>30</v>
          </cell>
          <cell r="BC15">
            <v>30</v>
          </cell>
          <cell r="BF15">
            <v>0</v>
          </cell>
          <cell r="BG15">
            <v>170</v>
          </cell>
          <cell r="BH15">
            <v>80</v>
          </cell>
          <cell r="BI15">
            <v>0</v>
          </cell>
          <cell r="BJ15">
            <v>0</v>
          </cell>
          <cell r="BK15">
            <v>82</v>
          </cell>
          <cell r="BL15">
            <v>670</v>
          </cell>
          <cell r="BM15">
            <v>280</v>
          </cell>
          <cell r="BN15">
            <v>405</v>
          </cell>
          <cell r="BO15">
            <v>305</v>
          </cell>
          <cell r="BP15">
            <v>410</v>
          </cell>
          <cell r="BQ15">
            <v>586</v>
          </cell>
          <cell r="BR15">
            <v>130</v>
          </cell>
          <cell r="BS15">
            <v>375</v>
          </cell>
        </row>
        <row r="16">
          <cell r="AO16" t="str">
            <v>AVG</v>
          </cell>
          <cell r="AY16">
            <v>2.5</v>
          </cell>
          <cell r="BB16">
            <v>1.5</v>
          </cell>
          <cell r="BL16">
            <v>8.1707317073170724</v>
          </cell>
        </row>
        <row r="17">
          <cell r="AO17" t="str">
            <v>% Hrs per week off desk tasks</v>
          </cell>
          <cell r="AQ17" t="str">
            <v>shelver</v>
          </cell>
          <cell r="AS17" t="str">
            <v>shelver</v>
          </cell>
          <cell r="AU17" t="str">
            <v>shelver</v>
          </cell>
          <cell r="AW17" t="str">
            <v>shelver</v>
          </cell>
          <cell r="AZ17">
            <v>9.7916666666666666E-2</v>
          </cell>
          <cell r="BB17">
            <v>1.2500000000000001E-2</v>
          </cell>
          <cell r="BC17">
            <v>1.2500000000000001E-2</v>
          </cell>
          <cell r="BG17">
            <v>7.0833333333333331E-2</v>
          </cell>
          <cell r="BH17">
            <v>3.3333333333333333E-2</v>
          </cell>
          <cell r="BL17">
            <v>0.27916666666666667</v>
          </cell>
          <cell r="BM17">
            <v>0.11666666666666667</v>
          </cell>
          <cell r="BN17">
            <v>0.16875000000000001</v>
          </cell>
          <cell r="BO17">
            <v>0.12708333333333333</v>
          </cell>
          <cell r="BP17">
            <v>0.17083333333333334</v>
          </cell>
          <cell r="BQ17">
            <v>0.24416666666666667</v>
          </cell>
          <cell r="BR17">
            <v>5.4166666666666669E-2</v>
          </cell>
          <cell r="BS17">
            <v>0.15625</v>
          </cell>
        </row>
      </sheetData>
      <sheetData sheetId="7" refreshError="1"/>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Log - Open Count"/>
      <sheetName val="Customer Activity Summary Log"/>
      <sheetName val="Summary Log_Observation"/>
      <sheetName val="Patron Movement per 30 mins"/>
      <sheetName val="Observation Notes"/>
      <sheetName val="Staff On Desk Summary Log"/>
      <sheetName val="Staff Off Desk Summary Log"/>
      <sheetName val="Shelver Summary Log"/>
      <sheetName val="Volunteer Summary Log"/>
    </sheetNames>
    <sheetDataSet>
      <sheetData sheetId="0" refreshError="1"/>
      <sheetData sheetId="1" refreshError="1"/>
      <sheetData sheetId="2" refreshError="1"/>
      <sheetData sheetId="3" refreshError="1"/>
      <sheetData sheetId="4" refreshError="1"/>
      <sheetData sheetId="5">
        <row r="1">
          <cell r="AJ1" t="str">
            <v>Hours open per week</v>
          </cell>
          <cell r="AK1" t="str">
            <v>Hrs open per yr</v>
          </cell>
          <cell r="AL1" t="str">
            <v>Mins open per week</v>
          </cell>
        </row>
        <row r="2">
          <cell r="AJ2">
            <v>40</v>
          </cell>
          <cell r="AK2">
            <v>2000</v>
          </cell>
          <cell r="AL2">
            <v>2400</v>
          </cell>
        </row>
        <row r="3">
          <cell r="AG3" t="str">
            <v>SOU - On Desk Log</v>
          </cell>
          <cell r="AJ3" t="str">
            <v>informational / directional</v>
          </cell>
          <cell r="AK3" t="str">
            <v>informational / directional</v>
          </cell>
          <cell r="AL3" t="str">
            <v>reference</v>
          </cell>
          <cell r="AM3" t="str">
            <v>reference</v>
          </cell>
          <cell r="AN3" t="str">
            <v>technology</v>
          </cell>
          <cell r="AO3" t="str">
            <v>technology</v>
          </cell>
          <cell r="AP3" t="str">
            <v>library card</v>
          </cell>
          <cell r="AQ3" t="str">
            <v>library card</v>
          </cell>
          <cell r="AR3" t="str">
            <v>checkin</v>
          </cell>
          <cell r="AS3" t="str">
            <v>checkin</v>
          </cell>
          <cell r="AT3" t="str">
            <v>checkout/ renew at desk</v>
          </cell>
          <cell r="AU3" t="str">
            <v>checkout/ renew at desk</v>
          </cell>
          <cell r="AX3" t="str">
            <v>fine/fee</v>
          </cell>
          <cell r="AY3" t="str">
            <v>fine/fee</v>
          </cell>
          <cell r="AZ3" t="str">
            <v>print management</v>
          </cell>
          <cell r="BA3" t="str">
            <v>check email/spl@</v>
          </cell>
          <cell r="BB3" t="str">
            <v>lend laptop</v>
          </cell>
          <cell r="BC3" t="str">
            <v>lend laptop</v>
          </cell>
          <cell r="BD3" t="str">
            <v>self check</v>
          </cell>
          <cell r="BE3" t="str">
            <v>self check</v>
          </cell>
          <cell r="BF3" t="str">
            <v>weeding</v>
          </cell>
          <cell r="BG3" t="str">
            <v>weeding</v>
          </cell>
          <cell r="BH3" t="str">
            <v>opening procedures and desk set up</v>
          </cell>
          <cell r="BI3" t="str">
            <v>closing procedures</v>
          </cell>
          <cell r="BJ3" t="str">
            <v>other</v>
          </cell>
        </row>
        <row r="4">
          <cell r="AJ4" t="str">
            <v># of patrons</v>
          </cell>
          <cell r="AK4" t="str">
            <v>and the avg time</v>
          </cell>
          <cell r="AL4" t="str">
            <v># of patrons</v>
          </cell>
          <cell r="AM4" t="str">
            <v>and the avg time</v>
          </cell>
          <cell r="AN4" t="str">
            <v># of patrons</v>
          </cell>
          <cell r="AO4" t="str">
            <v>and the avg time</v>
          </cell>
          <cell r="AP4" t="str">
            <v># of patrons</v>
          </cell>
          <cell r="AQ4" t="str">
            <v>and the avg time</v>
          </cell>
          <cell r="AR4" t="str">
            <v># of items</v>
          </cell>
          <cell r="AS4" t="str">
            <v>and  actual time</v>
          </cell>
          <cell r="AT4" t="str">
            <v># of patrons</v>
          </cell>
          <cell r="AU4" t="str">
            <v>and the avg time</v>
          </cell>
          <cell r="AX4" t="str">
            <v># of patrons</v>
          </cell>
          <cell r="AY4" t="str">
            <v>and the avg time</v>
          </cell>
          <cell r="AZ4" t="str">
            <v># of interactions</v>
          </cell>
          <cell r="BA4" t="str">
            <v>Actual time spent</v>
          </cell>
          <cell r="BB4" t="str">
            <v># of patrons</v>
          </cell>
          <cell r="BC4" t="str">
            <v>and the avg time</v>
          </cell>
          <cell r="BD4" t="str">
            <v># of patrons</v>
          </cell>
          <cell r="BE4" t="str">
            <v>and the avg time</v>
          </cell>
          <cell r="BF4" t="str">
            <v># of items</v>
          </cell>
          <cell r="BG4" t="str">
            <v>and  actual time</v>
          </cell>
          <cell r="BH4" t="str">
            <v>Avg time (in mins)</v>
          </cell>
          <cell r="BI4" t="str">
            <v>Avg time (in mins)</v>
          </cell>
          <cell r="BJ4" t="str">
            <v>Avg time (in mins)</v>
          </cell>
        </row>
        <row r="5">
          <cell r="AG5" t="str">
            <v>DAY</v>
          </cell>
          <cell r="AH5" t="str">
            <v>DATE</v>
          </cell>
        </row>
        <row r="6">
          <cell r="AG6" t="str">
            <v xml:space="preserve">Tuesday </v>
          </cell>
          <cell r="AJ6">
            <v>48</v>
          </cell>
          <cell r="AK6">
            <v>16</v>
          </cell>
          <cell r="AL6">
            <v>27</v>
          </cell>
          <cell r="AM6">
            <v>145</v>
          </cell>
          <cell r="AN6">
            <v>19</v>
          </cell>
          <cell r="AO6">
            <v>53.5</v>
          </cell>
          <cell r="AP6">
            <v>29</v>
          </cell>
          <cell r="AQ6">
            <v>86</v>
          </cell>
          <cell r="AR6">
            <v>802</v>
          </cell>
          <cell r="AS6">
            <v>172</v>
          </cell>
          <cell r="AT6">
            <v>143</v>
          </cell>
          <cell r="AU6">
            <v>108</v>
          </cell>
          <cell r="AX6">
            <v>14</v>
          </cell>
          <cell r="AY6">
            <v>27</v>
          </cell>
          <cell r="AZ6">
            <v>11</v>
          </cell>
          <cell r="BA6">
            <v>0</v>
          </cell>
          <cell r="BB6">
            <v>4</v>
          </cell>
          <cell r="BC6">
            <v>5</v>
          </cell>
          <cell r="BD6">
            <v>0</v>
          </cell>
          <cell r="BE6">
            <v>0</v>
          </cell>
          <cell r="BF6">
            <v>0</v>
          </cell>
          <cell r="BG6">
            <v>0</v>
          </cell>
          <cell r="BH6">
            <v>3</v>
          </cell>
          <cell r="BI6">
            <v>0</v>
          </cell>
          <cell r="BJ6">
            <v>233</v>
          </cell>
        </row>
        <row r="7">
          <cell r="AG7" t="str">
            <v>Wednesday</v>
          </cell>
          <cell r="AJ7">
            <v>68</v>
          </cell>
          <cell r="AK7">
            <v>39</v>
          </cell>
          <cell r="AL7">
            <v>24</v>
          </cell>
          <cell r="AM7">
            <v>129</v>
          </cell>
          <cell r="AN7">
            <v>23</v>
          </cell>
          <cell r="AO7">
            <v>48</v>
          </cell>
          <cell r="AP7">
            <v>24</v>
          </cell>
          <cell r="AQ7">
            <v>68.5</v>
          </cell>
          <cell r="AR7">
            <v>341</v>
          </cell>
          <cell r="AS7">
            <v>52.5</v>
          </cell>
          <cell r="AT7">
            <v>156</v>
          </cell>
          <cell r="AU7">
            <v>65.5</v>
          </cell>
          <cell r="AX7">
            <v>17</v>
          </cell>
          <cell r="AY7">
            <v>28.5</v>
          </cell>
          <cell r="AZ7">
            <v>8</v>
          </cell>
          <cell r="BA7">
            <v>0</v>
          </cell>
          <cell r="BB7">
            <v>2</v>
          </cell>
          <cell r="BC7">
            <v>10</v>
          </cell>
          <cell r="BD7">
            <v>2</v>
          </cell>
          <cell r="BE7">
            <v>6.5</v>
          </cell>
          <cell r="BF7">
            <v>6</v>
          </cell>
          <cell r="BG7">
            <v>6</v>
          </cell>
          <cell r="BH7">
            <v>0</v>
          </cell>
          <cell r="BI7">
            <v>0</v>
          </cell>
          <cell r="BJ7">
            <v>194</v>
          </cell>
        </row>
        <row r="8">
          <cell r="AG8" t="str">
            <v xml:space="preserve">Thursday </v>
          </cell>
          <cell r="AJ8">
            <v>55</v>
          </cell>
          <cell r="AK8">
            <v>36</v>
          </cell>
          <cell r="AL8">
            <v>23</v>
          </cell>
          <cell r="AM8">
            <v>21.5</v>
          </cell>
          <cell r="AN8">
            <v>11</v>
          </cell>
          <cell r="AO8">
            <v>32</v>
          </cell>
          <cell r="AP8">
            <v>32</v>
          </cell>
          <cell r="AQ8">
            <v>83</v>
          </cell>
          <cell r="AR8">
            <v>282</v>
          </cell>
          <cell r="AS8">
            <v>100</v>
          </cell>
          <cell r="AT8">
            <v>158</v>
          </cell>
          <cell r="AU8">
            <v>77</v>
          </cell>
          <cell r="AX8">
            <v>4</v>
          </cell>
          <cell r="AY8">
            <v>2</v>
          </cell>
          <cell r="AZ8">
            <v>7</v>
          </cell>
          <cell r="BA8">
            <v>114</v>
          </cell>
          <cell r="BB8">
            <v>2</v>
          </cell>
          <cell r="BC8">
            <v>7</v>
          </cell>
          <cell r="BD8">
            <v>0</v>
          </cell>
          <cell r="BE8">
            <v>0</v>
          </cell>
          <cell r="BF8">
            <v>4</v>
          </cell>
          <cell r="BG8">
            <v>3</v>
          </cell>
          <cell r="BH8">
            <v>4</v>
          </cell>
          <cell r="BI8">
            <v>0</v>
          </cell>
          <cell r="BJ8">
            <v>67</v>
          </cell>
        </row>
        <row r="9">
          <cell r="AG9" t="str">
            <v xml:space="preserve">Friday </v>
          </cell>
          <cell r="AJ9">
            <v>28</v>
          </cell>
          <cell r="AK9">
            <v>27</v>
          </cell>
          <cell r="AL9">
            <v>12</v>
          </cell>
          <cell r="AM9">
            <v>15</v>
          </cell>
          <cell r="AN9">
            <v>5</v>
          </cell>
          <cell r="AO9">
            <v>6</v>
          </cell>
          <cell r="AP9">
            <v>11</v>
          </cell>
          <cell r="AQ9">
            <v>10</v>
          </cell>
          <cell r="AR9">
            <v>84</v>
          </cell>
          <cell r="AS9">
            <v>2</v>
          </cell>
          <cell r="AT9">
            <v>58</v>
          </cell>
          <cell r="AU9">
            <v>13</v>
          </cell>
          <cell r="AX9">
            <v>4</v>
          </cell>
          <cell r="AY9">
            <v>2</v>
          </cell>
          <cell r="AZ9">
            <v>5</v>
          </cell>
          <cell r="BA9">
            <v>1</v>
          </cell>
          <cell r="BB9">
            <v>0</v>
          </cell>
          <cell r="BC9">
            <v>0</v>
          </cell>
          <cell r="BD9">
            <v>1</v>
          </cell>
          <cell r="BE9">
            <v>5</v>
          </cell>
          <cell r="BF9">
            <v>0</v>
          </cell>
          <cell r="BG9">
            <v>0</v>
          </cell>
          <cell r="BH9">
            <v>0</v>
          </cell>
          <cell r="BI9">
            <v>0</v>
          </cell>
          <cell r="BJ9">
            <v>20</v>
          </cell>
        </row>
        <row r="10">
          <cell r="AG10" t="str">
            <v>Saturday</v>
          </cell>
          <cell r="AJ10">
            <v>42</v>
          </cell>
          <cell r="AK10">
            <v>0</v>
          </cell>
          <cell r="AL10">
            <v>19</v>
          </cell>
          <cell r="AM10">
            <v>33</v>
          </cell>
          <cell r="AN10">
            <v>8</v>
          </cell>
          <cell r="AO10">
            <v>18</v>
          </cell>
          <cell r="AP10">
            <v>9</v>
          </cell>
          <cell r="AQ10">
            <v>3</v>
          </cell>
          <cell r="AR10">
            <v>416</v>
          </cell>
          <cell r="AS10">
            <v>66</v>
          </cell>
          <cell r="AT10">
            <v>174</v>
          </cell>
          <cell r="AU10">
            <v>63</v>
          </cell>
          <cell r="AX10">
            <v>21</v>
          </cell>
          <cell r="AY10">
            <v>10</v>
          </cell>
          <cell r="AZ10">
            <v>4</v>
          </cell>
          <cell r="BA10">
            <v>4</v>
          </cell>
          <cell r="BB10">
            <v>0</v>
          </cell>
          <cell r="BC10">
            <v>0</v>
          </cell>
          <cell r="BD10">
            <v>2</v>
          </cell>
          <cell r="BE10">
            <v>0</v>
          </cell>
          <cell r="BF10">
            <v>3</v>
          </cell>
          <cell r="BG10">
            <v>0</v>
          </cell>
          <cell r="BH10">
            <v>2</v>
          </cell>
          <cell r="BI10">
            <v>0</v>
          </cell>
          <cell r="BJ10">
            <v>25</v>
          </cell>
        </row>
        <row r="11">
          <cell r="AG11" t="str">
            <v>Saturday</v>
          </cell>
          <cell r="AJ11">
            <v>18</v>
          </cell>
          <cell r="AK11">
            <v>0</v>
          </cell>
          <cell r="AL11">
            <v>6</v>
          </cell>
          <cell r="AM11">
            <v>0</v>
          </cell>
          <cell r="AN11">
            <v>2</v>
          </cell>
          <cell r="AO11">
            <v>0</v>
          </cell>
          <cell r="AP11">
            <v>5</v>
          </cell>
          <cell r="AQ11">
            <v>0</v>
          </cell>
          <cell r="AR11">
            <v>119</v>
          </cell>
          <cell r="AS11">
            <v>0</v>
          </cell>
          <cell r="AT11">
            <v>16</v>
          </cell>
          <cell r="AU11">
            <v>0</v>
          </cell>
          <cell r="AX11">
            <v>1</v>
          </cell>
          <cell r="AY11">
            <v>0</v>
          </cell>
          <cell r="AZ11">
            <v>0</v>
          </cell>
          <cell r="BA11">
            <v>0</v>
          </cell>
          <cell r="BB11">
            <v>0</v>
          </cell>
          <cell r="BC11">
            <v>0</v>
          </cell>
          <cell r="BD11">
            <v>0</v>
          </cell>
          <cell r="BE11">
            <v>0</v>
          </cell>
          <cell r="BF11">
            <v>0</v>
          </cell>
          <cell r="BG11">
            <v>0</v>
          </cell>
          <cell r="BH11">
            <v>0</v>
          </cell>
          <cell r="BI11">
            <v>0</v>
          </cell>
          <cell r="BJ11">
            <v>0</v>
          </cell>
        </row>
        <row r="14">
          <cell r="AH14" t="str">
            <v>SUM</v>
          </cell>
          <cell r="AJ14">
            <v>259</v>
          </cell>
          <cell r="AK14">
            <v>118</v>
          </cell>
          <cell r="AL14">
            <v>111</v>
          </cell>
          <cell r="AM14">
            <v>343.5</v>
          </cell>
          <cell r="AN14">
            <v>68</v>
          </cell>
          <cell r="AO14">
            <v>157.5</v>
          </cell>
          <cell r="AP14">
            <v>110</v>
          </cell>
          <cell r="AQ14">
            <v>250.5</v>
          </cell>
          <cell r="AR14">
            <v>2044</v>
          </cell>
          <cell r="AS14">
            <v>392.5</v>
          </cell>
          <cell r="AT14">
            <v>705</v>
          </cell>
          <cell r="AU14">
            <v>326.5</v>
          </cell>
          <cell r="AX14">
            <v>61</v>
          </cell>
          <cell r="AY14">
            <v>69.5</v>
          </cell>
          <cell r="AZ14">
            <v>35</v>
          </cell>
          <cell r="BA14">
            <v>119</v>
          </cell>
          <cell r="BB14">
            <v>8</v>
          </cell>
          <cell r="BC14">
            <v>22</v>
          </cell>
          <cell r="BD14">
            <v>5</v>
          </cell>
          <cell r="BE14">
            <v>11.5</v>
          </cell>
          <cell r="BF14">
            <v>13</v>
          </cell>
          <cell r="BG14">
            <v>9</v>
          </cell>
          <cell r="BH14">
            <v>9</v>
          </cell>
          <cell r="BI14">
            <v>0</v>
          </cell>
          <cell r="BJ14">
            <v>539</v>
          </cell>
        </row>
        <row r="15">
          <cell r="AH15" t="str">
            <v>Avg</v>
          </cell>
          <cell r="AK15">
            <v>0.45559845559845558</v>
          </cell>
          <cell r="AM15">
            <v>3.0945945945945947</v>
          </cell>
          <cell r="AO15">
            <v>2.3161764705882355</v>
          </cell>
          <cell r="AQ15">
            <v>2.2772727272727273</v>
          </cell>
          <cell r="AS15">
            <v>0.19202544031311156</v>
          </cell>
          <cell r="AU15">
            <v>0.46312056737588653</v>
          </cell>
          <cell r="AY15">
            <v>1.139344262295082</v>
          </cell>
          <cell r="BA15">
            <v>3.4</v>
          </cell>
          <cell r="BC15">
            <v>2.75</v>
          </cell>
          <cell r="BE15">
            <v>2.2999999999999998</v>
          </cell>
          <cell r="BG15">
            <v>0.69230769230769229</v>
          </cell>
          <cell r="BH15">
            <v>1</v>
          </cell>
          <cell r="BI15">
            <v>0</v>
          </cell>
        </row>
        <row r="16">
          <cell r="AH16" t="str">
            <v>% mins of all on-desk tasks per week</v>
          </cell>
          <cell r="AK16">
            <v>4.9166666666666664E-2</v>
          </cell>
          <cell r="AM16">
            <v>0.143125</v>
          </cell>
          <cell r="AO16">
            <v>6.5625000000000003E-2</v>
          </cell>
          <cell r="AQ16">
            <v>0.104375</v>
          </cell>
          <cell r="AS16">
            <v>0.16354166666666667</v>
          </cell>
          <cell r="AU16">
            <v>0.13604166666666667</v>
          </cell>
          <cell r="AY16">
            <v>2.8958333333333332E-2</v>
          </cell>
          <cell r="AZ16">
            <v>1.4583333333333334E-2</v>
          </cell>
          <cell r="BA16">
            <v>4.9583333333333333E-2</v>
          </cell>
          <cell r="BC16">
            <v>9.1666666666666667E-3</v>
          </cell>
          <cell r="BE16">
            <v>4.7916666666666663E-3</v>
          </cell>
          <cell r="BG16">
            <v>3.7499999999999999E-3</v>
          </cell>
          <cell r="BH16">
            <v>3.7499999999999999E-3</v>
          </cell>
          <cell r="BJ16">
            <v>0.22458333333333333</v>
          </cell>
        </row>
      </sheetData>
      <sheetData sheetId="6">
        <row r="1">
          <cell r="AQ1" t="str">
            <v>Hours per week Staff Max</v>
          </cell>
          <cell r="AR1" t="str">
            <v>Mins per week staff max</v>
          </cell>
          <cell r="AS1" t="str">
            <v>Hours/year Staff Max</v>
          </cell>
        </row>
        <row r="2">
          <cell r="AQ2">
            <v>40</v>
          </cell>
          <cell r="AR2">
            <v>2400</v>
          </cell>
          <cell r="AS2">
            <v>2080</v>
          </cell>
        </row>
        <row r="3">
          <cell r="AO3" t="str">
            <v>SOU - Off Desk Log</v>
          </cell>
          <cell r="AQ3" t="str">
            <v>Bookdrop</v>
          </cell>
          <cell r="AS3" t="str">
            <v>Delivery</v>
          </cell>
          <cell r="AU3" t="str">
            <v xml:space="preserve">Checkin </v>
          </cell>
          <cell r="AW3" t="str">
            <v>Shelving</v>
          </cell>
          <cell r="AY3" t="str">
            <v>Circ Issues: missing and damaged items, etc.</v>
          </cell>
          <cell r="BA3" t="str">
            <v>Collection Management (describe activity)</v>
          </cell>
          <cell r="BB3" t="str">
            <v>Picklist, ILL, LinkPLUS</v>
          </cell>
          <cell r="BD3" t="str">
            <v>Magazines (describe activity)</v>
          </cell>
          <cell r="BG3" t="str">
            <v>Meeting Room Bookings: new requests, review, confirm, etc.</v>
          </cell>
          <cell r="BH3" t="str">
            <v>Outreach: School, Rotary, etc. (keep detailed calendar and attach to off desk log)</v>
          </cell>
          <cell r="BI3" t="str">
            <v>Community Information: posting new, restocking bookmarks, program brochures, notices</v>
          </cell>
          <cell r="BJ3" t="str">
            <v>By appointment with patron; 1 on 1; small group training</v>
          </cell>
          <cell r="BL3" t="str">
            <v>Programs (set up, delivery and tear down) Attach evanced calendar)</v>
          </cell>
          <cell r="BN3" t="str">
            <v>Programs (planning)</v>
          </cell>
          <cell r="BO3" t="str">
            <v xml:space="preserve">Special assignments or projects </v>
          </cell>
          <cell r="BP3" t="str">
            <v>Check email/spl@</v>
          </cell>
          <cell r="BQ3" t="str">
            <v>Cash Count</v>
          </cell>
          <cell r="BR3" t="str">
            <v>Staff Meetings</v>
          </cell>
          <cell r="BS3" t="str">
            <v>Opening/ Closing Procedures</v>
          </cell>
          <cell r="BT3" t="str">
            <v>Other (describe)</v>
          </cell>
        </row>
        <row r="4">
          <cell r="AO4" t="str">
            <v>DAY</v>
          </cell>
          <cell r="AP4" t="str">
            <v>DATE</v>
          </cell>
          <cell r="AQ4" t="str">
            <v xml:space="preserve"># </v>
          </cell>
          <cell r="AR4" t="str">
            <v>actual time</v>
          </cell>
          <cell r="AS4" t="str">
            <v xml:space="preserve"># </v>
          </cell>
          <cell r="AT4" t="str">
            <v>actual time</v>
          </cell>
          <cell r="AU4" t="str">
            <v xml:space="preserve"># </v>
          </cell>
          <cell r="AV4" t="str">
            <v>actual time</v>
          </cell>
          <cell r="AW4" t="str">
            <v xml:space="preserve"># </v>
          </cell>
          <cell r="AX4" t="str">
            <v>actual time</v>
          </cell>
          <cell r="AY4" t="str">
            <v xml:space="preserve"># </v>
          </cell>
          <cell r="AZ4" t="str">
            <v>actual time</v>
          </cell>
          <cell r="BA4" t="str">
            <v xml:space="preserve">Avg time </v>
          </cell>
          <cell r="BB4" t="str">
            <v xml:space="preserve"># </v>
          </cell>
          <cell r="BC4" t="str">
            <v>actual time</v>
          </cell>
          <cell r="BD4" t="str">
            <v xml:space="preserve">Avg time </v>
          </cell>
          <cell r="BG4" t="str">
            <v xml:space="preserve">Avg time </v>
          </cell>
          <cell r="BH4" t="str">
            <v xml:space="preserve">Avg time </v>
          </cell>
          <cell r="BI4" t="str">
            <v xml:space="preserve">Avg time </v>
          </cell>
          <cell r="BJ4" t="str">
            <v xml:space="preserve"># </v>
          </cell>
          <cell r="BK4" t="str">
            <v xml:space="preserve">Avg time </v>
          </cell>
          <cell r="BL4" t="str">
            <v xml:space="preserve"># </v>
          </cell>
          <cell r="BM4" t="str">
            <v xml:space="preserve">Avg time </v>
          </cell>
          <cell r="BN4" t="str">
            <v>actual time</v>
          </cell>
          <cell r="BO4" t="str">
            <v>actual time</v>
          </cell>
          <cell r="BP4" t="str">
            <v xml:space="preserve">Avg time </v>
          </cell>
          <cell r="BQ4" t="str">
            <v xml:space="preserve">Avg time </v>
          </cell>
          <cell r="BR4" t="str">
            <v>actual time</v>
          </cell>
          <cell r="BS4" t="str">
            <v xml:space="preserve">Avg time </v>
          </cell>
          <cell r="BT4" t="str">
            <v xml:space="preserve">Avg time </v>
          </cell>
        </row>
        <row r="5">
          <cell r="AO5" t="str">
            <v xml:space="preserve">Tuesday </v>
          </cell>
          <cell r="AQ5">
            <v>0</v>
          </cell>
          <cell r="AR5">
            <v>0</v>
          </cell>
          <cell r="AS5">
            <v>180</v>
          </cell>
          <cell r="AT5">
            <v>30</v>
          </cell>
          <cell r="AU5">
            <v>1</v>
          </cell>
          <cell r="AV5">
            <v>0</v>
          </cell>
          <cell r="AW5">
            <v>15</v>
          </cell>
          <cell r="AX5">
            <v>10</v>
          </cell>
          <cell r="AY5">
            <v>0</v>
          </cell>
          <cell r="AZ5">
            <v>0</v>
          </cell>
          <cell r="BA5">
            <v>0</v>
          </cell>
          <cell r="BB5">
            <v>188</v>
          </cell>
          <cell r="BC5">
            <v>55</v>
          </cell>
          <cell r="BD5">
            <v>7.5</v>
          </cell>
          <cell r="BG5">
            <v>30</v>
          </cell>
          <cell r="BH5">
            <v>0</v>
          </cell>
          <cell r="BI5">
            <v>5</v>
          </cell>
          <cell r="BJ5">
            <v>2</v>
          </cell>
          <cell r="BK5">
            <v>90</v>
          </cell>
          <cell r="BL5">
            <v>0</v>
          </cell>
          <cell r="BM5">
            <v>0</v>
          </cell>
          <cell r="BN5">
            <v>30</v>
          </cell>
          <cell r="BO5">
            <v>340</v>
          </cell>
          <cell r="BP5">
            <v>125</v>
          </cell>
          <cell r="BQ5">
            <v>10</v>
          </cell>
          <cell r="BR5">
            <v>295</v>
          </cell>
          <cell r="BS5">
            <v>50</v>
          </cell>
          <cell r="BT5">
            <v>200</v>
          </cell>
        </row>
        <row r="6">
          <cell r="AO6" t="str">
            <v>Wednesday</v>
          </cell>
          <cell r="AQ6">
            <v>0</v>
          </cell>
          <cell r="AR6">
            <v>0</v>
          </cell>
          <cell r="AS6">
            <v>48</v>
          </cell>
          <cell r="AT6">
            <v>20</v>
          </cell>
          <cell r="AU6">
            <v>34</v>
          </cell>
          <cell r="AV6">
            <v>39</v>
          </cell>
          <cell r="AW6">
            <v>0</v>
          </cell>
          <cell r="AX6">
            <v>0</v>
          </cell>
          <cell r="AY6">
            <v>2</v>
          </cell>
          <cell r="AZ6">
            <v>25</v>
          </cell>
          <cell r="BA6">
            <v>95</v>
          </cell>
          <cell r="BB6">
            <v>69</v>
          </cell>
          <cell r="BC6">
            <v>15</v>
          </cell>
          <cell r="BD6">
            <v>25</v>
          </cell>
          <cell r="BG6">
            <v>1</v>
          </cell>
          <cell r="BH6">
            <v>0</v>
          </cell>
          <cell r="BI6">
            <v>10</v>
          </cell>
          <cell r="BJ6">
            <v>1</v>
          </cell>
          <cell r="BK6">
            <v>0</v>
          </cell>
          <cell r="BL6">
            <v>0</v>
          </cell>
          <cell r="BM6">
            <v>150</v>
          </cell>
          <cell r="BN6">
            <v>255</v>
          </cell>
          <cell r="BO6">
            <v>82</v>
          </cell>
          <cell r="BP6">
            <v>125</v>
          </cell>
          <cell r="BQ6">
            <v>10</v>
          </cell>
          <cell r="BR6">
            <v>160</v>
          </cell>
          <cell r="BS6">
            <v>45</v>
          </cell>
          <cell r="BT6">
            <v>404</v>
          </cell>
        </row>
        <row r="7">
          <cell r="AO7" t="str">
            <v>Thursday</v>
          </cell>
          <cell r="AQ7">
            <v>0</v>
          </cell>
          <cell r="AR7">
            <v>0</v>
          </cell>
          <cell r="AS7">
            <v>0</v>
          </cell>
          <cell r="AT7">
            <v>0</v>
          </cell>
          <cell r="AU7">
            <v>53</v>
          </cell>
          <cell r="AV7">
            <v>18</v>
          </cell>
          <cell r="AW7">
            <v>0</v>
          </cell>
          <cell r="AX7">
            <v>0</v>
          </cell>
          <cell r="AY7">
            <v>1</v>
          </cell>
          <cell r="AZ7">
            <v>10</v>
          </cell>
          <cell r="BA7">
            <v>15</v>
          </cell>
          <cell r="BB7">
            <v>7</v>
          </cell>
          <cell r="BC7">
            <v>25</v>
          </cell>
          <cell r="BD7">
            <v>15</v>
          </cell>
          <cell r="BG7">
            <v>0</v>
          </cell>
          <cell r="BH7">
            <v>0</v>
          </cell>
          <cell r="BI7">
            <v>0</v>
          </cell>
          <cell r="BJ7">
            <v>0</v>
          </cell>
          <cell r="BK7">
            <v>0</v>
          </cell>
          <cell r="BL7">
            <v>0</v>
          </cell>
          <cell r="BM7">
            <v>135</v>
          </cell>
          <cell r="BN7">
            <v>15</v>
          </cell>
          <cell r="BO7">
            <v>0</v>
          </cell>
          <cell r="BP7">
            <v>45</v>
          </cell>
          <cell r="BQ7">
            <v>75</v>
          </cell>
          <cell r="BR7">
            <v>205</v>
          </cell>
          <cell r="BS7">
            <v>3</v>
          </cell>
          <cell r="BT7">
            <v>90.5</v>
          </cell>
        </row>
        <row r="8">
          <cell r="AO8" t="str">
            <v>Friday</v>
          </cell>
          <cell r="AQ8">
            <v>44</v>
          </cell>
          <cell r="AR8">
            <v>8</v>
          </cell>
          <cell r="AS8">
            <v>0</v>
          </cell>
          <cell r="AT8">
            <v>0</v>
          </cell>
          <cell r="AU8">
            <v>134</v>
          </cell>
          <cell r="AV8">
            <v>68</v>
          </cell>
          <cell r="AW8">
            <v>40</v>
          </cell>
          <cell r="AX8">
            <v>15</v>
          </cell>
          <cell r="AY8">
            <v>0</v>
          </cell>
          <cell r="AZ8">
            <v>120</v>
          </cell>
          <cell r="BA8">
            <v>39</v>
          </cell>
          <cell r="BB8">
            <v>70</v>
          </cell>
          <cell r="BC8">
            <v>25</v>
          </cell>
          <cell r="BD8">
            <v>0</v>
          </cell>
          <cell r="BG8">
            <v>0</v>
          </cell>
          <cell r="BH8">
            <v>30</v>
          </cell>
          <cell r="BI8">
            <v>0</v>
          </cell>
          <cell r="BJ8">
            <v>0</v>
          </cell>
          <cell r="BK8">
            <v>0</v>
          </cell>
          <cell r="BL8">
            <v>0</v>
          </cell>
          <cell r="BM8">
            <v>0</v>
          </cell>
          <cell r="BN8">
            <v>0</v>
          </cell>
          <cell r="BO8">
            <v>40</v>
          </cell>
          <cell r="BP8">
            <v>25</v>
          </cell>
          <cell r="BQ8">
            <v>45</v>
          </cell>
          <cell r="BR8">
            <v>480</v>
          </cell>
          <cell r="BS8">
            <v>30</v>
          </cell>
          <cell r="BT8">
            <v>278</v>
          </cell>
        </row>
        <row r="9">
          <cell r="AO9" t="str">
            <v>Saturday</v>
          </cell>
          <cell r="AQ9">
            <v>24</v>
          </cell>
          <cell r="AR9">
            <v>3</v>
          </cell>
          <cell r="AS9">
            <v>120</v>
          </cell>
          <cell r="AT9">
            <v>0</v>
          </cell>
          <cell r="AU9">
            <v>0</v>
          </cell>
          <cell r="AV9">
            <v>0</v>
          </cell>
          <cell r="AW9">
            <v>0</v>
          </cell>
          <cell r="AX9">
            <v>0</v>
          </cell>
          <cell r="AY9">
            <v>0</v>
          </cell>
          <cell r="AZ9">
            <v>0</v>
          </cell>
          <cell r="BA9">
            <v>0</v>
          </cell>
          <cell r="BB9">
            <v>0</v>
          </cell>
          <cell r="BC9">
            <v>0</v>
          </cell>
          <cell r="BD9">
            <v>0</v>
          </cell>
          <cell r="BG9">
            <v>0</v>
          </cell>
          <cell r="BH9">
            <v>0</v>
          </cell>
          <cell r="BI9">
            <v>0</v>
          </cell>
          <cell r="BJ9">
            <v>0</v>
          </cell>
          <cell r="BK9">
            <v>0</v>
          </cell>
          <cell r="BL9">
            <v>0</v>
          </cell>
          <cell r="BM9">
            <v>0</v>
          </cell>
          <cell r="BN9">
            <v>0</v>
          </cell>
          <cell r="BO9">
            <v>0</v>
          </cell>
          <cell r="BP9">
            <v>10</v>
          </cell>
          <cell r="BQ9">
            <v>0</v>
          </cell>
          <cell r="BR9">
            <v>135</v>
          </cell>
          <cell r="BS9">
            <v>0</v>
          </cell>
          <cell r="BT9">
            <v>210</v>
          </cell>
        </row>
        <row r="10">
          <cell r="AP10" t="str">
            <v>SUM</v>
          </cell>
          <cell r="AQ10">
            <v>68</v>
          </cell>
          <cell r="AR10">
            <v>11</v>
          </cell>
          <cell r="AS10">
            <v>348</v>
          </cell>
          <cell r="AT10">
            <v>50</v>
          </cell>
          <cell r="AU10">
            <v>222</v>
          </cell>
          <cell r="AV10">
            <v>125</v>
          </cell>
          <cell r="AW10">
            <v>55</v>
          </cell>
          <cell r="AX10">
            <v>25</v>
          </cell>
          <cell r="AY10">
            <v>3</v>
          </cell>
          <cell r="AZ10">
            <v>155</v>
          </cell>
          <cell r="BA10">
            <v>149</v>
          </cell>
          <cell r="BB10">
            <v>334</v>
          </cell>
          <cell r="BC10">
            <v>120</v>
          </cell>
          <cell r="BD10">
            <v>47.5</v>
          </cell>
          <cell r="BG10">
            <v>31</v>
          </cell>
          <cell r="BH10">
            <v>30</v>
          </cell>
          <cell r="BI10">
            <v>15</v>
          </cell>
          <cell r="BJ10">
            <v>3</v>
          </cell>
          <cell r="BK10">
            <v>90</v>
          </cell>
          <cell r="BL10">
            <v>0</v>
          </cell>
          <cell r="BM10">
            <v>285</v>
          </cell>
          <cell r="BN10">
            <v>300</v>
          </cell>
          <cell r="BO10">
            <v>462</v>
          </cell>
          <cell r="BP10">
            <v>330</v>
          </cell>
          <cell r="BQ10">
            <v>140</v>
          </cell>
          <cell r="BR10">
            <v>1275</v>
          </cell>
          <cell r="BS10">
            <v>128</v>
          </cell>
          <cell r="BT10">
            <v>1182.5</v>
          </cell>
        </row>
        <row r="11">
          <cell r="AP11" t="str">
            <v>AVG</v>
          </cell>
          <cell r="AR11">
            <v>0.16176470588235295</v>
          </cell>
          <cell r="AT11">
            <v>0.14367816091954022</v>
          </cell>
          <cell r="AV11">
            <v>0.56306306306306309</v>
          </cell>
          <cell r="AX11">
            <v>0.45454545454545453</v>
          </cell>
          <cell r="AZ11">
            <v>51.666666666666664</v>
          </cell>
          <cell r="BC11">
            <v>0.3592814371257485</v>
          </cell>
          <cell r="BK11">
            <v>30</v>
          </cell>
        </row>
        <row r="12">
          <cell r="AP12" t="str">
            <v>% Hrs per week off desk tasks</v>
          </cell>
          <cell r="AR12" t="str">
            <v>shelver</v>
          </cell>
          <cell r="AT12" t="str">
            <v>shelvers</v>
          </cell>
          <cell r="AV12" t="str">
            <v>shelver</v>
          </cell>
          <cell r="AX12" t="str">
            <v>shelver</v>
          </cell>
          <cell r="AZ12">
            <v>6.458333333333334E-2</v>
          </cell>
          <cell r="BA12">
            <v>6.2083333333333331E-2</v>
          </cell>
          <cell r="BC12">
            <v>0.05</v>
          </cell>
          <cell r="BD12">
            <v>1.9791666666666666E-2</v>
          </cell>
          <cell r="BG12">
            <v>1.2916666666666667E-2</v>
          </cell>
          <cell r="BH12">
            <v>1.2500000000000001E-2</v>
          </cell>
          <cell r="BI12">
            <v>6.2500000000000003E-3</v>
          </cell>
          <cell r="BK12">
            <v>3.7499999999999999E-2</v>
          </cell>
          <cell r="BM12">
            <v>0.11874999999999999</v>
          </cell>
          <cell r="BN12">
            <v>0.125</v>
          </cell>
          <cell r="BO12">
            <v>0.1925</v>
          </cell>
          <cell r="BP12">
            <v>0.13750000000000001</v>
          </cell>
          <cell r="BQ12">
            <v>5.8333333333333334E-2</v>
          </cell>
          <cell r="BR12">
            <v>0.53125</v>
          </cell>
          <cell r="BS12">
            <v>5.3333333333333337E-2</v>
          </cell>
          <cell r="BT12">
            <v>0.49270833333333336</v>
          </cell>
        </row>
      </sheetData>
      <sheetData sheetId="7" refreshError="1"/>
      <sheetData sheetId="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Log - Open Count"/>
      <sheetName val="Customer Activity Summary Log"/>
      <sheetName val="Summary Log_Observation"/>
      <sheetName val="PatronMovement per 30 mins"/>
      <sheetName val="Observation Notes"/>
      <sheetName val="Staff On Desk Summary Log"/>
      <sheetName val="Staff Off Desk Summary Log"/>
      <sheetName val="Shelver Summary Log"/>
      <sheetName val="Volunteer Summary Log"/>
    </sheetNames>
    <sheetDataSet>
      <sheetData sheetId="0" refreshError="1"/>
      <sheetData sheetId="1" refreshError="1"/>
      <sheetData sheetId="2" refreshError="1"/>
      <sheetData sheetId="3" refreshError="1"/>
      <sheetData sheetId="4" refreshError="1"/>
      <sheetData sheetId="5">
        <row r="1">
          <cell r="AJ1" t="str">
            <v>Hours open per week</v>
          </cell>
          <cell r="AK1" t="str">
            <v>Hrs open per yr</v>
          </cell>
          <cell r="AL1" t="str">
            <v>Mins open per week</v>
          </cell>
        </row>
        <row r="2">
          <cell r="AJ2">
            <v>42</v>
          </cell>
          <cell r="AK2">
            <v>2100</v>
          </cell>
          <cell r="AL2">
            <v>2520</v>
          </cell>
        </row>
        <row r="4">
          <cell r="AH4" t="str">
            <v>SYL - On Desk Log</v>
          </cell>
          <cell r="AJ4" t="str">
            <v>informational / directional</v>
          </cell>
          <cell r="AL4" t="str">
            <v>reference</v>
          </cell>
          <cell r="AN4" t="str">
            <v>technology</v>
          </cell>
          <cell r="AP4" t="str">
            <v>library card</v>
          </cell>
          <cell r="AR4" t="str">
            <v>checkin</v>
          </cell>
          <cell r="AT4" t="str">
            <v>checkout/ renew at desk</v>
          </cell>
          <cell r="AX4" t="str">
            <v>fine/fee</v>
          </cell>
          <cell r="AZ4" t="str">
            <v>print management</v>
          </cell>
          <cell r="BA4" t="str">
            <v>check email/spl@</v>
          </cell>
          <cell r="BB4" t="str">
            <v>lend laptop</v>
          </cell>
          <cell r="BD4" t="str">
            <v>self check</v>
          </cell>
          <cell r="BF4" t="str">
            <v>weeding</v>
          </cell>
          <cell r="BH4" t="str">
            <v>opening procedures and desk set up</v>
          </cell>
          <cell r="BI4" t="str">
            <v>closing procedures</v>
          </cell>
          <cell r="BJ4" t="str">
            <v>other</v>
          </cell>
        </row>
        <row r="5">
          <cell r="AH5" t="str">
            <v>DAY</v>
          </cell>
          <cell r="AI5" t="str">
            <v>DATE</v>
          </cell>
          <cell r="AJ5" t="str">
            <v xml:space="preserve"># </v>
          </cell>
          <cell r="AK5" t="str">
            <v>avg time</v>
          </cell>
          <cell r="AL5" t="str">
            <v xml:space="preserve"># </v>
          </cell>
          <cell r="AM5" t="str">
            <v>avg time</v>
          </cell>
          <cell r="AN5" t="str">
            <v xml:space="preserve"># </v>
          </cell>
          <cell r="AO5" t="str">
            <v>avg time</v>
          </cell>
          <cell r="AP5" t="str">
            <v xml:space="preserve"># </v>
          </cell>
          <cell r="AQ5" t="str">
            <v>avg time</v>
          </cell>
          <cell r="AR5" t="str">
            <v xml:space="preserve"># </v>
          </cell>
          <cell r="AS5" t="str">
            <v>actual time</v>
          </cell>
          <cell r="AT5" t="str">
            <v xml:space="preserve"># </v>
          </cell>
          <cell r="AU5" t="str">
            <v>avg time</v>
          </cell>
          <cell r="AX5" t="str">
            <v xml:space="preserve"># </v>
          </cell>
          <cell r="AY5" t="str">
            <v>avg time</v>
          </cell>
          <cell r="AZ5" t="str">
            <v xml:space="preserve"># </v>
          </cell>
          <cell r="BA5" t="str">
            <v>actual time</v>
          </cell>
          <cell r="BB5" t="str">
            <v xml:space="preserve"># </v>
          </cell>
          <cell r="BC5" t="str">
            <v>avg time</v>
          </cell>
          <cell r="BD5" t="str">
            <v xml:space="preserve"># </v>
          </cell>
          <cell r="BE5" t="str">
            <v>avg time</v>
          </cell>
          <cell r="BF5" t="str">
            <v xml:space="preserve"># </v>
          </cell>
          <cell r="BG5" t="str">
            <v>actual time</v>
          </cell>
          <cell r="BH5" t="str">
            <v>avg time</v>
          </cell>
          <cell r="BI5" t="str">
            <v>avg time</v>
          </cell>
          <cell r="BJ5" t="str">
            <v>avg time</v>
          </cell>
        </row>
        <row r="6">
          <cell r="AH6" t="str">
            <v xml:space="preserve">Tuesday </v>
          </cell>
          <cell r="AJ6">
            <v>74</v>
          </cell>
          <cell r="AK6">
            <v>68</v>
          </cell>
          <cell r="AL6">
            <v>32</v>
          </cell>
          <cell r="AM6">
            <v>125</v>
          </cell>
          <cell r="AN6">
            <v>36</v>
          </cell>
          <cell r="AO6">
            <v>115</v>
          </cell>
          <cell r="AP6">
            <v>49</v>
          </cell>
          <cell r="AQ6">
            <v>99</v>
          </cell>
          <cell r="AR6">
            <v>632</v>
          </cell>
          <cell r="AS6">
            <v>290.5</v>
          </cell>
          <cell r="AT6">
            <v>294</v>
          </cell>
          <cell r="AU6">
            <v>200</v>
          </cell>
          <cell r="AX6">
            <v>28</v>
          </cell>
          <cell r="AY6">
            <v>37</v>
          </cell>
          <cell r="AZ6">
            <v>5</v>
          </cell>
          <cell r="BA6">
            <v>45</v>
          </cell>
          <cell r="BB6">
            <v>1</v>
          </cell>
          <cell r="BC6">
            <v>3</v>
          </cell>
          <cell r="BD6">
            <v>8</v>
          </cell>
          <cell r="BE6">
            <v>7</v>
          </cell>
          <cell r="BF6">
            <v>2</v>
          </cell>
          <cell r="BG6">
            <v>10</v>
          </cell>
          <cell r="BH6">
            <v>15</v>
          </cell>
          <cell r="BI6">
            <v>0</v>
          </cell>
          <cell r="BJ6">
            <v>122</v>
          </cell>
        </row>
        <row r="7">
          <cell r="AH7" t="str">
            <v xml:space="preserve">Wednesday </v>
          </cell>
          <cell r="AJ7">
            <v>60</v>
          </cell>
          <cell r="AK7">
            <v>63</v>
          </cell>
          <cell r="AL7">
            <v>30</v>
          </cell>
          <cell r="AM7">
            <v>74</v>
          </cell>
          <cell r="AN7">
            <v>32</v>
          </cell>
          <cell r="AO7">
            <v>78</v>
          </cell>
          <cell r="AP7">
            <v>30</v>
          </cell>
          <cell r="AQ7">
            <v>62</v>
          </cell>
          <cell r="AR7">
            <v>230</v>
          </cell>
          <cell r="AS7">
            <v>96</v>
          </cell>
          <cell r="AT7">
            <v>485</v>
          </cell>
          <cell r="AU7">
            <v>125</v>
          </cell>
          <cell r="AX7">
            <v>14</v>
          </cell>
          <cell r="AY7">
            <v>36</v>
          </cell>
          <cell r="AZ7">
            <v>5</v>
          </cell>
          <cell r="BA7">
            <v>11</v>
          </cell>
          <cell r="BB7">
            <v>1</v>
          </cell>
          <cell r="BC7">
            <v>4</v>
          </cell>
          <cell r="BD7">
            <v>3</v>
          </cell>
          <cell r="BE7">
            <v>6</v>
          </cell>
          <cell r="BF7">
            <v>0</v>
          </cell>
          <cell r="BG7">
            <v>0</v>
          </cell>
          <cell r="BH7">
            <v>10</v>
          </cell>
          <cell r="BI7">
            <v>25</v>
          </cell>
          <cell r="BJ7">
            <v>129</v>
          </cell>
        </row>
        <row r="8">
          <cell r="AH8" t="str">
            <v xml:space="preserve">Thursday </v>
          </cell>
          <cell r="AJ8">
            <v>31</v>
          </cell>
          <cell r="AK8">
            <v>34.5</v>
          </cell>
          <cell r="AL8">
            <v>43</v>
          </cell>
          <cell r="AM8">
            <v>191.5</v>
          </cell>
          <cell r="AN8">
            <v>23</v>
          </cell>
          <cell r="AO8">
            <v>89</v>
          </cell>
          <cell r="AP8">
            <v>42</v>
          </cell>
          <cell r="AQ8">
            <v>106</v>
          </cell>
          <cell r="AR8">
            <v>456</v>
          </cell>
          <cell r="AS8">
            <v>175.5</v>
          </cell>
          <cell r="AT8">
            <v>172</v>
          </cell>
          <cell r="AU8">
            <v>124.5</v>
          </cell>
          <cell r="AX8">
            <v>8</v>
          </cell>
          <cell r="AY8">
            <v>11.3</v>
          </cell>
          <cell r="AZ8">
            <v>12</v>
          </cell>
          <cell r="BA8">
            <v>15</v>
          </cell>
          <cell r="BB8">
            <v>7</v>
          </cell>
          <cell r="BC8">
            <v>23</v>
          </cell>
          <cell r="BD8">
            <v>3</v>
          </cell>
          <cell r="BE8">
            <v>8</v>
          </cell>
          <cell r="BF8">
            <v>0</v>
          </cell>
          <cell r="BG8">
            <v>0</v>
          </cell>
          <cell r="BH8">
            <v>2</v>
          </cell>
          <cell r="BI8">
            <v>13</v>
          </cell>
          <cell r="BJ8">
            <v>218.2</v>
          </cell>
        </row>
        <row r="9">
          <cell r="AH9" t="str">
            <v xml:space="preserve">Friday </v>
          </cell>
          <cell r="AJ9">
            <v>8</v>
          </cell>
          <cell r="AK9">
            <v>15</v>
          </cell>
          <cell r="AL9">
            <v>16</v>
          </cell>
          <cell r="AM9">
            <v>57.5</v>
          </cell>
          <cell r="AN9">
            <v>17</v>
          </cell>
          <cell r="AO9">
            <v>53</v>
          </cell>
          <cell r="AP9">
            <v>13</v>
          </cell>
          <cell r="AQ9">
            <v>45</v>
          </cell>
          <cell r="AR9">
            <v>301</v>
          </cell>
          <cell r="AS9">
            <v>142</v>
          </cell>
          <cell r="AT9">
            <v>175</v>
          </cell>
          <cell r="AU9">
            <v>94.5</v>
          </cell>
          <cell r="AX9">
            <v>8</v>
          </cell>
          <cell r="AY9">
            <v>6.8999999999999995</v>
          </cell>
          <cell r="AZ9">
            <v>10</v>
          </cell>
          <cell r="BA9">
            <v>0</v>
          </cell>
          <cell r="BB9">
            <v>1</v>
          </cell>
          <cell r="BC9">
            <v>5</v>
          </cell>
          <cell r="BD9">
            <v>0</v>
          </cell>
          <cell r="BE9">
            <v>0</v>
          </cell>
          <cell r="BF9">
            <v>0</v>
          </cell>
          <cell r="BG9">
            <v>0</v>
          </cell>
          <cell r="BH9">
            <v>0</v>
          </cell>
          <cell r="BI9">
            <v>5</v>
          </cell>
          <cell r="BJ9">
            <v>13</v>
          </cell>
        </row>
        <row r="10">
          <cell r="AH10" t="str">
            <v>Saturday</v>
          </cell>
          <cell r="AJ10">
            <v>58</v>
          </cell>
          <cell r="AK10">
            <v>45.5</v>
          </cell>
          <cell r="AL10">
            <v>32</v>
          </cell>
          <cell r="AM10">
            <v>77</v>
          </cell>
          <cell r="AN10">
            <v>13</v>
          </cell>
          <cell r="AO10">
            <v>56</v>
          </cell>
          <cell r="AP10">
            <v>22</v>
          </cell>
          <cell r="AQ10">
            <v>57</v>
          </cell>
          <cell r="AR10">
            <v>69</v>
          </cell>
          <cell r="AS10">
            <v>31</v>
          </cell>
          <cell r="AT10">
            <v>299</v>
          </cell>
          <cell r="AU10">
            <v>69.8</v>
          </cell>
          <cell r="AX10">
            <v>9</v>
          </cell>
          <cell r="AY10">
            <v>21</v>
          </cell>
          <cell r="AZ10">
            <v>3</v>
          </cell>
          <cell r="BA10">
            <v>12</v>
          </cell>
          <cell r="BB10">
            <v>4</v>
          </cell>
          <cell r="BC10">
            <v>10</v>
          </cell>
          <cell r="BD10">
            <v>0</v>
          </cell>
          <cell r="BE10">
            <v>0</v>
          </cell>
          <cell r="BF10">
            <v>0</v>
          </cell>
          <cell r="BG10">
            <v>0</v>
          </cell>
          <cell r="BH10">
            <v>0</v>
          </cell>
          <cell r="BI10">
            <v>30</v>
          </cell>
          <cell r="BJ10">
            <v>36</v>
          </cell>
        </row>
        <row r="11">
          <cell r="AI11" t="str">
            <v>SUM</v>
          </cell>
          <cell r="AJ11">
            <v>231</v>
          </cell>
          <cell r="AK11">
            <v>226</v>
          </cell>
          <cell r="AL11">
            <v>153</v>
          </cell>
          <cell r="AM11">
            <v>525</v>
          </cell>
          <cell r="AN11">
            <v>121</v>
          </cell>
          <cell r="AO11">
            <v>391</v>
          </cell>
          <cell r="AP11">
            <v>156</v>
          </cell>
          <cell r="AQ11">
            <v>369</v>
          </cell>
          <cell r="AR11">
            <v>1688</v>
          </cell>
          <cell r="AS11">
            <v>735</v>
          </cell>
          <cell r="AT11">
            <v>1425</v>
          </cell>
          <cell r="AU11">
            <v>613.79999999999995</v>
          </cell>
          <cell r="AX11">
            <v>67</v>
          </cell>
          <cell r="AY11">
            <v>112.2</v>
          </cell>
          <cell r="AZ11">
            <v>35</v>
          </cell>
          <cell r="BA11">
            <v>83</v>
          </cell>
          <cell r="BB11">
            <v>14</v>
          </cell>
          <cell r="BC11">
            <v>45</v>
          </cell>
          <cell r="BD11">
            <v>14</v>
          </cell>
          <cell r="BE11">
            <v>21</v>
          </cell>
          <cell r="BF11">
            <v>2</v>
          </cell>
          <cell r="BG11">
            <v>10</v>
          </cell>
          <cell r="BH11">
            <v>27</v>
          </cell>
          <cell r="BI11">
            <v>73</v>
          </cell>
          <cell r="BJ11">
            <v>518.20000000000005</v>
          </cell>
        </row>
        <row r="12">
          <cell r="AI12" t="str">
            <v>AVG</v>
          </cell>
          <cell r="AK12">
            <v>0.97835497835497831</v>
          </cell>
          <cell r="AM12">
            <v>3.4313725490196076</v>
          </cell>
          <cell r="AO12">
            <v>3.2314049586776861</v>
          </cell>
          <cell r="AQ12">
            <v>2.3653846153846154</v>
          </cell>
          <cell r="AS12">
            <v>0.43542654028436018</v>
          </cell>
          <cell r="AU12">
            <v>0.43073684210526314</v>
          </cell>
          <cell r="AY12">
            <v>1.6746268656716419</v>
          </cell>
          <cell r="BA12">
            <v>2.3714285714285714</v>
          </cell>
          <cell r="BC12">
            <v>3.2142857142857144</v>
          </cell>
          <cell r="BE12">
            <v>1.5</v>
          </cell>
          <cell r="BG12">
            <v>5</v>
          </cell>
        </row>
        <row r="13">
          <cell r="AI13" t="str">
            <v>% mins of all on-desk tasks per week</v>
          </cell>
          <cell r="AK13">
            <v>8.9682539682539683E-2</v>
          </cell>
          <cell r="AM13">
            <v>0.20833333333333334</v>
          </cell>
          <cell r="AO13">
            <v>0.15515873015873016</v>
          </cell>
          <cell r="AQ13">
            <v>0.14642857142857144</v>
          </cell>
          <cell r="AS13">
            <v>0.29166666666666669</v>
          </cell>
          <cell r="AU13">
            <v>0.24357142857142855</v>
          </cell>
          <cell r="AY13">
            <v>4.4523809523809528E-2</v>
          </cell>
          <cell r="AZ13">
            <v>1.3888888888888888E-2</v>
          </cell>
          <cell r="BA13">
            <v>3.2936507936507937E-2</v>
          </cell>
          <cell r="BC13">
            <v>1.7857142857142856E-2</v>
          </cell>
          <cell r="BE13">
            <v>8.3333333333333332E-3</v>
          </cell>
          <cell r="BG13">
            <v>3.968253968253968E-3</v>
          </cell>
          <cell r="BH13">
            <v>1.0714285714285714E-2</v>
          </cell>
          <cell r="BI13">
            <v>2.8968253968253969E-2</v>
          </cell>
          <cell r="BJ13">
            <v>0.20563492063492064</v>
          </cell>
        </row>
      </sheetData>
      <sheetData sheetId="6">
        <row r="1">
          <cell r="AQ1" t="str">
            <v>Hours per week Staff Max</v>
          </cell>
          <cell r="AR1" t="str">
            <v>Mins per week staff max</v>
          </cell>
          <cell r="AS1" t="str">
            <v>Hours/year Staff Max</v>
          </cell>
        </row>
        <row r="2">
          <cell r="AQ2">
            <v>40</v>
          </cell>
          <cell r="AR2">
            <v>2400</v>
          </cell>
          <cell r="AS2">
            <v>2080</v>
          </cell>
        </row>
        <row r="3">
          <cell r="AO3" t="str">
            <v>SYL - Off Desk Log</v>
          </cell>
          <cell r="AQ3" t="str">
            <v>Bookdrop</v>
          </cell>
          <cell r="AS3" t="str">
            <v>Delivery</v>
          </cell>
          <cell r="AU3" t="str">
            <v xml:space="preserve">Checkin </v>
          </cell>
          <cell r="AW3" t="str">
            <v>Shelving</v>
          </cell>
          <cell r="AY3" t="str">
            <v>Circ Issues: missing and damaged items, etc.</v>
          </cell>
          <cell r="BA3" t="str">
            <v>Collection Management (describe activity)</v>
          </cell>
          <cell r="BB3" t="str">
            <v>Picklist, ILL, LinkPLUS</v>
          </cell>
          <cell r="BD3" t="str">
            <v>Magazines (describe activity)</v>
          </cell>
          <cell r="BG3" t="str">
            <v>Meeting Room Bookings: new requests, review, confirm, etc.</v>
          </cell>
          <cell r="BH3" t="str">
            <v>Outreach: School, Rotary, etc. (keep detailed calendar and attach to off desk log)</v>
          </cell>
          <cell r="BI3" t="str">
            <v>Community Information: posting new, restocking bookmarks, program brochures, notices</v>
          </cell>
          <cell r="BJ3" t="str">
            <v>By appointment with patron; 1 on 1; small group training</v>
          </cell>
          <cell r="BL3" t="str">
            <v>Programs (set up, delivery and tear down) Attach evanced calendar)</v>
          </cell>
          <cell r="BN3" t="str">
            <v>Programs (planning)</v>
          </cell>
          <cell r="BO3" t="str">
            <v xml:space="preserve">Special assignments or projects </v>
          </cell>
          <cell r="BP3" t="str">
            <v>Check email/spl@</v>
          </cell>
          <cell r="BQ3" t="str">
            <v>Cash Count</v>
          </cell>
          <cell r="BR3" t="str">
            <v>Staff Meetings</v>
          </cell>
          <cell r="BS3" t="str">
            <v>Opening/ Closing Procedures</v>
          </cell>
          <cell r="BT3" t="str">
            <v>Other (describe)</v>
          </cell>
        </row>
        <row r="4">
          <cell r="AO4" t="str">
            <v>DAY</v>
          </cell>
          <cell r="AP4" t="str">
            <v>DATE</v>
          </cell>
          <cell r="AQ4" t="str">
            <v xml:space="preserve"># </v>
          </cell>
          <cell r="AR4" t="str">
            <v>actual time</v>
          </cell>
          <cell r="AS4" t="str">
            <v xml:space="preserve"># </v>
          </cell>
          <cell r="AT4" t="str">
            <v>actual time</v>
          </cell>
          <cell r="AU4" t="str">
            <v xml:space="preserve"># </v>
          </cell>
          <cell r="AV4" t="str">
            <v>actual time</v>
          </cell>
          <cell r="AW4" t="str">
            <v xml:space="preserve"># </v>
          </cell>
          <cell r="AX4" t="str">
            <v>actual time</v>
          </cell>
          <cell r="AY4" t="str">
            <v xml:space="preserve"># </v>
          </cell>
          <cell r="AZ4" t="str">
            <v>actual time</v>
          </cell>
          <cell r="BA4" t="str">
            <v>avg time</v>
          </cell>
          <cell r="BB4" t="str">
            <v xml:space="preserve"># </v>
          </cell>
          <cell r="BC4" t="str">
            <v>actual time</v>
          </cell>
          <cell r="BD4" t="str">
            <v>avg time</v>
          </cell>
          <cell r="BG4" t="str">
            <v>avg time</v>
          </cell>
          <cell r="BH4" t="str">
            <v>avg time</v>
          </cell>
          <cell r="BI4" t="str">
            <v>avg time</v>
          </cell>
          <cell r="BJ4" t="str">
            <v xml:space="preserve"># </v>
          </cell>
          <cell r="BK4" t="str">
            <v>avg time</v>
          </cell>
          <cell r="BL4" t="str">
            <v xml:space="preserve"># </v>
          </cell>
          <cell r="BM4" t="str">
            <v>avg time</v>
          </cell>
          <cell r="BN4" t="str">
            <v>actual time</v>
          </cell>
          <cell r="BO4" t="str">
            <v>actual time</v>
          </cell>
          <cell r="BP4" t="str">
            <v>avg time</v>
          </cell>
          <cell r="BQ4" t="str">
            <v>avg time</v>
          </cell>
          <cell r="BR4" t="str">
            <v>actual time</v>
          </cell>
          <cell r="BS4" t="str">
            <v>avg time</v>
          </cell>
          <cell r="BT4" t="str">
            <v>avg time</v>
          </cell>
        </row>
        <row r="5">
          <cell r="AO5" t="str">
            <v xml:space="preserve">Tuesday </v>
          </cell>
          <cell r="AQ5">
            <v>2518</v>
          </cell>
          <cell r="AR5">
            <v>298</v>
          </cell>
          <cell r="AS5">
            <v>1228</v>
          </cell>
          <cell r="AT5">
            <v>132</v>
          </cell>
          <cell r="AU5">
            <v>1581</v>
          </cell>
          <cell r="AV5">
            <v>500</v>
          </cell>
          <cell r="AW5">
            <v>167</v>
          </cell>
          <cell r="AX5">
            <v>27</v>
          </cell>
          <cell r="AY5">
            <v>83</v>
          </cell>
          <cell r="AZ5">
            <v>55</v>
          </cell>
          <cell r="BA5">
            <v>30</v>
          </cell>
          <cell r="BB5">
            <v>61</v>
          </cell>
          <cell r="BC5">
            <v>115</v>
          </cell>
          <cell r="BD5">
            <v>30</v>
          </cell>
          <cell r="BG5">
            <v>50</v>
          </cell>
          <cell r="BH5">
            <v>10</v>
          </cell>
          <cell r="BI5">
            <v>7</v>
          </cell>
          <cell r="BJ5">
            <v>0</v>
          </cell>
          <cell r="BK5">
            <v>0</v>
          </cell>
          <cell r="BL5">
            <v>106</v>
          </cell>
          <cell r="BM5">
            <v>645</v>
          </cell>
          <cell r="BN5">
            <v>205</v>
          </cell>
          <cell r="BO5">
            <v>135</v>
          </cell>
          <cell r="BP5">
            <v>220</v>
          </cell>
          <cell r="BQ5">
            <v>14</v>
          </cell>
          <cell r="BR5">
            <v>75</v>
          </cell>
          <cell r="BS5">
            <v>50</v>
          </cell>
          <cell r="BT5">
            <v>360</v>
          </cell>
        </row>
        <row r="6">
          <cell r="AO6" t="str">
            <v xml:space="preserve">Wednesday </v>
          </cell>
          <cell r="AQ6">
            <v>647</v>
          </cell>
          <cell r="AR6">
            <v>238</v>
          </cell>
          <cell r="AS6">
            <v>380</v>
          </cell>
          <cell r="AT6">
            <v>50</v>
          </cell>
          <cell r="AU6">
            <v>687</v>
          </cell>
          <cell r="AV6">
            <v>269</v>
          </cell>
          <cell r="AW6">
            <v>129</v>
          </cell>
          <cell r="AX6">
            <v>45</v>
          </cell>
          <cell r="AY6">
            <v>110</v>
          </cell>
          <cell r="AZ6">
            <v>129</v>
          </cell>
          <cell r="BA6">
            <v>0</v>
          </cell>
          <cell r="BB6">
            <v>85</v>
          </cell>
          <cell r="BC6">
            <v>10</v>
          </cell>
          <cell r="BD6">
            <v>30</v>
          </cell>
          <cell r="BG6">
            <v>12</v>
          </cell>
          <cell r="BH6">
            <v>75</v>
          </cell>
          <cell r="BI6">
            <v>5</v>
          </cell>
          <cell r="BJ6">
            <v>5</v>
          </cell>
          <cell r="BK6">
            <v>105</v>
          </cell>
          <cell r="BL6">
            <v>356</v>
          </cell>
          <cell r="BM6">
            <v>210</v>
          </cell>
          <cell r="BN6">
            <v>110</v>
          </cell>
          <cell r="BO6">
            <v>80</v>
          </cell>
          <cell r="BP6">
            <v>105</v>
          </cell>
          <cell r="BQ6">
            <v>65</v>
          </cell>
          <cell r="BR6">
            <v>35</v>
          </cell>
          <cell r="BS6">
            <v>50</v>
          </cell>
          <cell r="BT6">
            <v>345</v>
          </cell>
        </row>
        <row r="7">
          <cell r="AO7" t="str">
            <v xml:space="preserve">Thursday </v>
          </cell>
          <cell r="AQ7">
            <v>728</v>
          </cell>
          <cell r="AR7">
            <v>133</v>
          </cell>
          <cell r="AS7">
            <v>880</v>
          </cell>
          <cell r="AT7">
            <v>125</v>
          </cell>
          <cell r="AU7">
            <v>786</v>
          </cell>
          <cell r="AV7">
            <v>256.5</v>
          </cell>
          <cell r="AW7">
            <v>177</v>
          </cell>
          <cell r="AX7">
            <v>48</v>
          </cell>
          <cell r="AY7">
            <v>2</v>
          </cell>
          <cell r="AZ7">
            <v>5</v>
          </cell>
          <cell r="BA7">
            <v>0</v>
          </cell>
          <cell r="BB7">
            <v>20</v>
          </cell>
          <cell r="BC7">
            <v>45</v>
          </cell>
          <cell r="BD7">
            <v>0</v>
          </cell>
          <cell r="BG7">
            <v>10</v>
          </cell>
          <cell r="BH7">
            <v>0</v>
          </cell>
          <cell r="BI7">
            <v>5</v>
          </cell>
          <cell r="BJ7">
            <v>2</v>
          </cell>
          <cell r="BK7">
            <v>50</v>
          </cell>
          <cell r="BL7">
            <v>0</v>
          </cell>
          <cell r="BM7">
            <v>75</v>
          </cell>
          <cell r="BN7">
            <v>180</v>
          </cell>
          <cell r="BO7">
            <v>60</v>
          </cell>
          <cell r="BP7">
            <v>85</v>
          </cell>
          <cell r="BQ7">
            <v>20</v>
          </cell>
          <cell r="BR7">
            <v>175</v>
          </cell>
          <cell r="BS7">
            <v>15</v>
          </cell>
          <cell r="BT7">
            <v>174</v>
          </cell>
        </row>
        <row r="8">
          <cell r="AO8" t="str">
            <v xml:space="preserve">Friday </v>
          </cell>
          <cell r="AQ8">
            <v>413</v>
          </cell>
          <cell r="AR8">
            <v>75</v>
          </cell>
          <cell r="AS8">
            <v>170</v>
          </cell>
          <cell r="AT8">
            <v>0</v>
          </cell>
          <cell r="AU8">
            <v>713</v>
          </cell>
          <cell r="AV8">
            <v>217</v>
          </cell>
          <cell r="AW8">
            <v>54</v>
          </cell>
          <cell r="AX8">
            <v>30</v>
          </cell>
          <cell r="AY8">
            <v>3</v>
          </cell>
          <cell r="AZ8">
            <v>27</v>
          </cell>
          <cell r="BA8">
            <v>40</v>
          </cell>
          <cell r="BB8">
            <v>1</v>
          </cell>
          <cell r="BC8">
            <v>2</v>
          </cell>
          <cell r="BD8">
            <v>30</v>
          </cell>
          <cell r="BG8">
            <v>0</v>
          </cell>
          <cell r="BH8">
            <v>0</v>
          </cell>
          <cell r="BI8">
            <v>10</v>
          </cell>
          <cell r="BJ8">
            <v>0</v>
          </cell>
          <cell r="BK8">
            <v>0</v>
          </cell>
          <cell r="BL8">
            <v>105</v>
          </cell>
          <cell r="BM8">
            <v>597</v>
          </cell>
          <cell r="BN8">
            <v>105</v>
          </cell>
          <cell r="BO8">
            <v>150</v>
          </cell>
          <cell r="BP8">
            <v>95</v>
          </cell>
          <cell r="BQ8">
            <v>39</v>
          </cell>
          <cell r="BR8">
            <v>35</v>
          </cell>
          <cell r="BS8">
            <v>55</v>
          </cell>
          <cell r="BT8">
            <v>206</v>
          </cell>
        </row>
        <row r="9">
          <cell r="AO9" t="str">
            <v>Saturday</v>
          </cell>
          <cell r="AQ9">
            <v>390</v>
          </cell>
          <cell r="AR9">
            <v>91</v>
          </cell>
          <cell r="AS9">
            <v>430</v>
          </cell>
          <cell r="AT9">
            <v>35</v>
          </cell>
          <cell r="AU9">
            <v>1057</v>
          </cell>
          <cell r="AV9">
            <v>188</v>
          </cell>
          <cell r="AW9">
            <v>76</v>
          </cell>
          <cell r="AX9">
            <v>20</v>
          </cell>
          <cell r="AY9">
            <v>3</v>
          </cell>
          <cell r="AZ9">
            <v>15</v>
          </cell>
          <cell r="BA9">
            <v>10</v>
          </cell>
          <cell r="BB9">
            <v>58</v>
          </cell>
          <cell r="BC9">
            <v>12</v>
          </cell>
          <cell r="BD9">
            <v>0</v>
          </cell>
          <cell r="BG9">
            <v>0</v>
          </cell>
          <cell r="BH9">
            <v>0</v>
          </cell>
          <cell r="BI9">
            <v>0</v>
          </cell>
          <cell r="BJ9">
            <v>0</v>
          </cell>
          <cell r="BK9">
            <v>0</v>
          </cell>
          <cell r="BL9">
            <v>0</v>
          </cell>
          <cell r="BM9">
            <v>375</v>
          </cell>
          <cell r="BN9">
            <v>65</v>
          </cell>
          <cell r="BO9">
            <v>172</v>
          </cell>
          <cell r="BP9">
            <v>53</v>
          </cell>
          <cell r="BQ9">
            <v>10</v>
          </cell>
          <cell r="BR9">
            <v>45</v>
          </cell>
          <cell r="BS9">
            <v>13</v>
          </cell>
          <cell r="BT9">
            <v>235</v>
          </cell>
        </row>
        <row r="10">
          <cell r="AP10" t="str">
            <v>SUM</v>
          </cell>
          <cell r="AQ10">
            <v>4696</v>
          </cell>
          <cell r="AR10">
            <v>835</v>
          </cell>
          <cell r="AS10">
            <v>3088</v>
          </cell>
          <cell r="AT10">
            <v>342</v>
          </cell>
          <cell r="AU10">
            <v>4824</v>
          </cell>
          <cell r="AV10">
            <v>1430.5</v>
          </cell>
          <cell r="AW10">
            <v>603</v>
          </cell>
          <cell r="AX10">
            <v>170</v>
          </cell>
          <cell r="AY10">
            <v>201</v>
          </cell>
          <cell r="AZ10">
            <v>231</v>
          </cell>
          <cell r="BA10">
            <v>80</v>
          </cell>
          <cell r="BB10">
            <v>225</v>
          </cell>
          <cell r="BC10">
            <v>184</v>
          </cell>
          <cell r="BD10">
            <v>90</v>
          </cell>
          <cell r="BG10">
            <v>72</v>
          </cell>
          <cell r="BH10">
            <v>85</v>
          </cell>
          <cell r="BI10">
            <v>27</v>
          </cell>
          <cell r="BJ10">
            <v>7</v>
          </cell>
          <cell r="BK10">
            <v>155</v>
          </cell>
          <cell r="BL10">
            <v>567</v>
          </cell>
          <cell r="BM10">
            <v>1902</v>
          </cell>
          <cell r="BN10">
            <v>665</v>
          </cell>
          <cell r="BO10">
            <v>597</v>
          </cell>
          <cell r="BP10">
            <v>558</v>
          </cell>
          <cell r="BQ10">
            <v>148</v>
          </cell>
          <cell r="BR10">
            <v>365</v>
          </cell>
          <cell r="BS10">
            <v>183</v>
          </cell>
          <cell r="BT10">
            <v>1320</v>
          </cell>
        </row>
        <row r="11">
          <cell r="AP11" t="str">
            <v>AVG</v>
          </cell>
          <cell r="AR11">
            <v>0.17781090289608179</v>
          </cell>
          <cell r="AT11">
            <v>0.11075129533678757</v>
          </cell>
          <cell r="AV11">
            <v>0.29653814262023215</v>
          </cell>
          <cell r="AX11">
            <v>0.28192371475953565</v>
          </cell>
          <cell r="AZ11">
            <v>1.1492537313432836</v>
          </cell>
          <cell r="BC11">
            <v>0.81777777777777783</v>
          </cell>
          <cell r="BK11">
            <v>22.142857142857142</v>
          </cell>
          <cell r="BM11">
            <v>3.3544973544973544</v>
          </cell>
        </row>
        <row r="12">
          <cell r="AP12" t="str">
            <v>% Hrs per week off desk tasks</v>
          </cell>
          <cell r="AR12" t="str">
            <v>shelver</v>
          </cell>
          <cell r="AT12" t="str">
            <v>shelver</v>
          </cell>
          <cell r="AV12" t="str">
            <v>shelver</v>
          </cell>
          <cell r="AX12" t="str">
            <v>shelver</v>
          </cell>
          <cell r="AZ12">
            <v>9.6250000000000002E-2</v>
          </cell>
          <cell r="BA12">
            <v>3.3333333333333333E-2</v>
          </cell>
          <cell r="BC12">
            <v>7.6666666666666661E-2</v>
          </cell>
          <cell r="BD12">
            <v>3.7499999999999999E-2</v>
          </cell>
          <cell r="BG12">
            <v>0.03</v>
          </cell>
          <cell r="BH12">
            <v>3.5416666666666666E-2</v>
          </cell>
          <cell r="BI12">
            <v>1.125E-2</v>
          </cell>
          <cell r="BK12">
            <v>6.458333333333334E-2</v>
          </cell>
          <cell r="BM12">
            <v>0.79249999999999998</v>
          </cell>
          <cell r="BN12">
            <v>0.27708333333333335</v>
          </cell>
          <cell r="BO12">
            <v>0.24875</v>
          </cell>
          <cell r="BP12">
            <v>0.23250000000000001</v>
          </cell>
          <cell r="BQ12">
            <v>6.1666666666666668E-2</v>
          </cell>
          <cell r="BR12">
            <v>0.15208333333333332</v>
          </cell>
          <cell r="BS12">
            <v>7.6249999999999998E-2</v>
          </cell>
          <cell r="BT12">
            <v>0.55000000000000004</v>
          </cell>
        </row>
      </sheetData>
      <sheetData sheetId="7" refreshError="1"/>
      <sheetData sheetId="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Log - Open Count"/>
      <sheetName val="Customer Activity Summary Log"/>
      <sheetName val="Summary Log_Observation"/>
      <sheetName val="PatronMovement per 30 mins"/>
      <sheetName val="Observation Notes"/>
      <sheetName val="Staff On Desk Summary Log"/>
      <sheetName val="Staff Off Desk Summary Log"/>
      <sheetName val="Shelver Summary Log"/>
      <sheetName val="Volunteer Summary Log"/>
    </sheetNames>
    <sheetDataSet>
      <sheetData sheetId="0" refreshError="1"/>
      <sheetData sheetId="1" refreshError="1"/>
      <sheetData sheetId="2" refreshError="1"/>
      <sheetData sheetId="3" refreshError="1"/>
      <sheetData sheetId="4" refreshError="1"/>
      <sheetData sheetId="5">
        <row r="1">
          <cell r="AK1" t="str">
            <v>Hours open per week</v>
          </cell>
          <cell r="AL1" t="str">
            <v>Hrs open per yr</v>
          </cell>
          <cell r="AM1" t="str">
            <v>Mins open per week</v>
          </cell>
        </row>
        <row r="2">
          <cell r="AK2">
            <v>36</v>
          </cell>
          <cell r="AL2">
            <v>1800</v>
          </cell>
          <cell r="AM2">
            <v>2160</v>
          </cell>
        </row>
        <row r="4">
          <cell r="AH4" t="str">
            <v>VAL - On Desk Log</v>
          </cell>
          <cell r="AK4" t="str">
            <v>informational / directional</v>
          </cell>
          <cell r="AL4" t="str">
            <v>informational / directional</v>
          </cell>
          <cell r="AM4" t="str">
            <v>reference</v>
          </cell>
          <cell r="AN4" t="str">
            <v>reference</v>
          </cell>
          <cell r="AO4" t="str">
            <v>technology</v>
          </cell>
          <cell r="AP4" t="str">
            <v>technology</v>
          </cell>
          <cell r="AQ4" t="str">
            <v>library card</v>
          </cell>
          <cell r="AR4" t="str">
            <v>library card</v>
          </cell>
          <cell r="AS4" t="str">
            <v>checkin</v>
          </cell>
          <cell r="AT4" t="str">
            <v>checkin</v>
          </cell>
          <cell r="AU4" t="str">
            <v>checkout/ renew at desk</v>
          </cell>
          <cell r="AV4" t="str">
            <v>checkout/ renew at desk</v>
          </cell>
          <cell r="AY4" t="str">
            <v>fine/fee</v>
          </cell>
          <cell r="AZ4" t="str">
            <v>fine/fee</v>
          </cell>
          <cell r="BA4" t="str">
            <v>print management</v>
          </cell>
          <cell r="BB4" t="str">
            <v>check email/spl@</v>
          </cell>
          <cell r="BC4" t="str">
            <v>lend laptop</v>
          </cell>
          <cell r="BD4" t="str">
            <v>lend laptop</v>
          </cell>
          <cell r="BE4" t="str">
            <v>self check</v>
          </cell>
          <cell r="BF4" t="str">
            <v>self check</v>
          </cell>
          <cell r="BG4" t="str">
            <v>weeding</v>
          </cell>
          <cell r="BH4" t="str">
            <v>weeding</v>
          </cell>
          <cell r="BI4" t="str">
            <v>opening procedures and desk set up</v>
          </cell>
          <cell r="BJ4" t="str">
            <v>closing procedures</v>
          </cell>
          <cell r="BK4" t="str">
            <v>other</v>
          </cell>
        </row>
        <row r="5">
          <cell r="AK5" t="str">
            <v># of patrons</v>
          </cell>
          <cell r="AL5" t="str">
            <v>and the avg time</v>
          </cell>
          <cell r="AM5" t="str">
            <v># of patrons</v>
          </cell>
          <cell r="AN5" t="str">
            <v>and the avg time</v>
          </cell>
          <cell r="AO5" t="str">
            <v># of patrons</v>
          </cell>
          <cell r="AP5" t="str">
            <v>and the avg time</v>
          </cell>
          <cell r="AQ5" t="str">
            <v># of patrons</v>
          </cell>
          <cell r="AR5" t="str">
            <v>and the avg time</v>
          </cell>
          <cell r="AS5" t="str">
            <v># of items</v>
          </cell>
          <cell r="AT5" t="str">
            <v>and  actual time</v>
          </cell>
          <cell r="AU5" t="str">
            <v># of patrons</v>
          </cell>
          <cell r="AV5" t="str">
            <v>and the avg time</v>
          </cell>
          <cell r="AY5" t="str">
            <v># of patrons</v>
          </cell>
          <cell r="AZ5" t="str">
            <v>and the avg time</v>
          </cell>
          <cell r="BA5" t="str">
            <v># of interactions</v>
          </cell>
          <cell r="BB5" t="str">
            <v>Actual time spent</v>
          </cell>
          <cell r="BC5" t="str">
            <v># of patrons</v>
          </cell>
          <cell r="BD5" t="str">
            <v>and the avg time</v>
          </cell>
          <cell r="BE5" t="str">
            <v># of patrons</v>
          </cell>
          <cell r="BF5" t="str">
            <v>and the avg time</v>
          </cell>
          <cell r="BG5" t="str">
            <v># of items</v>
          </cell>
          <cell r="BH5" t="str">
            <v>and  actual time</v>
          </cell>
          <cell r="BI5" t="str">
            <v>Avg time (in mins)</v>
          </cell>
          <cell r="BJ5" t="str">
            <v>Avg time (in mins)</v>
          </cell>
          <cell r="BK5" t="str">
            <v>Avg time (in mins)</v>
          </cell>
        </row>
        <row r="6">
          <cell r="AH6" t="str">
            <v>DAY</v>
          </cell>
          <cell r="AI6" t="str">
            <v>DATE</v>
          </cell>
        </row>
        <row r="7">
          <cell r="AH7" t="str">
            <v xml:space="preserve">Tuesday </v>
          </cell>
          <cell r="AK7">
            <v>101</v>
          </cell>
          <cell r="AL7">
            <v>140</v>
          </cell>
          <cell r="AM7">
            <v>33</v>
          </cell>
          <cell r="AN7">
            <v>59</v>
          </cell>
          <cell r="AO7">
            <v>46</v>
          </cell>
          <cell r="AP7">
            <v>60</v>
          </cell>
          <cell r="AQ7">
            <v>44</v>
          </cell>
          <cell r="AR7">
            <v>107</v>
          </cell>
          <cell r="AS7">
            <v>246</v>
          </cell>
          <cell r="AT7">
            <v>106</v>
          </cell>
          <cell r="AU7">
            <v>181</v>
          </cell>
          <cell r="AV7">
            <v>186.5</v>
          </cell>
          <cell r="AY7">
            <v>20</v>
          </cell>
          <cell r="AZ7">
            <v>39</v>
          </cell>
          <cell r="BA7">
            <v>15</v>
          </cell>
          <cell r="BB7">
            <v>5</v>
          </cell>
          <cell r="BC7">
            <v>0</v>
          </cell>
          <cell r="BD7">
            <v>10</v>
          </cell>
          <cell r="BE7">
            <v>21</v>
          </cell>
          <cell r="BF7">
            <v>23</v>
          </cell>
          <cell r="BG7">
            <v>0</v>
          </cell>
          <cell r="BH7">
            <v>0</v>
          </cell>
          <cell r="BI7">
            <v>10</v>
          </cell>
          <cell r="BJ7">
            <v>35</v>
          </cell>
          <cell r="BK7">
            <v>534</v>
          </cell>
        </row>
        <row r="8">
          <cell r="AH8" t="str">
            <v xml:space="preserve">Wednesday </v>
          </cell>
          <cell r="AK8">
            <v>51</v>
          </cell>
          <cell r="AL8">
            <v>81</v>
          </cell>
          <cell r="AM8">
            <v>42</v>
          </cell>
          <cell r="AN8">
            <v>129</v>
          </cell>
          <cell r="AO8">
            <v>23</v>
          </cell>
          <cell r="AP8">
            <v>32</v>
          </cell>
          <cell r="AQ8">
            <v>44</v>
          </cell>
          <cell r="AR8">
            <v>150.5</v>
          </cell>
          <cell r="AS8">
            <v>171</v>
          </cell>
          <cell r="AT8">
            <v>79</v>
          </cell>
          <cell r="AU8">
            <v>294</v>
          </cell>
          <cell r="AV8">
            <v>428.5</v>
          </cell>
          <cell r="AY8">
            <v>8</v>
          </cell>
          <cell r="AZ8">
            <v>28</v>
          </cell>
          <cell r="BA8">
            <v>10</v>
          </cell>
          <cell r="BB8">
            <v>15</v>
          </cell>
          <cell r="BC8">
            <v>0</v>
          </cell>
          <cell r="BD8">
            <v>0</v>
          </cell>
          <cell r="BE8">
            <v>11</v>
          </cell>
          <cell r="BF8">
            <v>0</v>
          </cell>
          <cell r="BG8">
            <v>0</v>
          </cell>
          <cell r="BH8">
            <v>0</v>
          </cell>
          <cell r="BI8">
            <v>15</v>
          </cell>
          <cell r="BJ8">
            <v>10</v>
          </cell>
          <cell r="BK8">
            <v>242</v>
          </cell>
        </row>
        <row r="9">
          <cell r="AH9" t="str">
            <v xml:space="preserve">Thursday </v>
          </cell>
          <cell r="AK9">
            <v>93</v>
          </cell>
          <cell r="AL9">
            <v>200</v>
          </cell>
          <cell r="AM9">
            <v>19</v>
          </cell>
          <cell r="AN9">
            <v>73</v>
          </cell>
          <cell r="AO9">
            <v>23</v>
          </cell>
          <cell r="AP9">
            <v>16</v>
          </cell>
          <cell r="AQ9">
            <v>43</v>
          </cell>
          <cell r="AR9">
            <v>159</v>
          </cell>
          <cell r="AS9">
            <v>309</v>
          </cell>
          <cell r="AT9">
            <v>174</v>
          </cell>
          <cell r="AU9">
            <v>185</v>
          </cell>
          <cell r="AV9">
            <v>353.5</v>
          </cell>
          <cell r="AY9">
            <v>11</v>
          </cell>
          <cell r="AZ9">
            <v>26.5</v>
          </cell>
          <cell r="BA9">
            <v>12</v>
          </cell>
          <cell r="BB9">
            <v>20</v>
          </cell>
          <cell r="BC9">
            <v>0</v>
          </cell>
          <cell r="BD9">
            <v>0</v>
          </cell>
          <cell r="BE9">
            <v>7</v>
          </cell>
          <cell r="BF9">
            <v>15</v>
          </cell>
          <cell r="BG9">
            <v>0</v>
          </cell>
          <cell r="BH9">
            <v>0</v>
          </cell>
          <cell r="BI9">
            <v>5</v>
          </cell>
          <cell r="BJ9">
            <v>0</v>
          </cell>
          <cell r="BK9">
            <v>320</v>
          </cell>
        </row>
        <row r="10">
          <cell r="AH10" t="str">
            <v xml:space="preserve">Friday </v>
          </cell>
          <cell r="AK10">
            <v>40</v>
          </cell>
          <cell r="AL10">
            <v>87.5</v>
          </cell>
          <cell r="AM10">
            <v>17</v>
          </cell>
          <cell r="AN10">
            <v>64</v>
          </cell>
          <cell r="AO10">
            <v>17</v>
          </cell>
          <cell r="AP10">
            <v>13</v>
          </cell>
          <cell r="AQ10">
            <v>52.5</v>
          </cell>
          <cell r="AR10">
            <v>169.5</v>
          </cell>
          <cell r="AS10">
            <v>170</v>
          </cell>
          <cell r="AT10">
            <v>95.5</v>
          </cell>
          <cell r="AU10">
            <v>144</v>
          </cell>
          <cell r="AV10">
            <v>358.5</v>
          </cell>
          <cell r="AY10">
            <v>10</v>
          </cell>
          <cell r="AZ10">
            <v>32.5</v>
          </cell>
          <cell r="BA10">
            <v>12</v>
          </cell>
          <cell r="BB10">
            <v>12</v>
          </cell>
          <cell r="BC10">
            <v>0</v>
          </cell>
          <cell r="BD10">
            <v>0</v>
          </cell>
          <cell r="BE10">
            <v>12</v>
          </cell>
          <cell r="BF10">
            <v>36</v>
          </cell>
          <cell r="BG10">
            <v>0</v>
          </cell>
          <cell r="BH10">
            <v>0</v>
          </cell>
          <cell r="BI10">
            <v>35</v>
          </cell>
          <cell r="BJ10">
            <v>15</v>
          </cell>
          <cell r="BK10">
            <v>241</v>
          </cell>
        </row>
        <row r="11">
          <cell r="AH11" t="str">
            <v xml:space="preserve">Saturday </v>
          </cell>
          <cell r="AK11">
            <v>77</v>
          </cell>
          <cell r="AL11">
            <v>121</v>
          </cell>
          <cell r="AM11">
            <v>20</v>
          </cell>
          <cell r="AN11">
            <v>34</v>
          </cell>
          <cell r="AO11">
            <v>15</v>
          </cell>
          <cell r="AP11">
            <v>15</v>
          </cell>
          <cell r="AQ11">
            <v>56</v>
          </cell>
          <cell r="AR11">
            <v>165.5</v>
          </cell>
          <cell r="AS11">
            <v>156</v>
          </cell>
          <cell r="AT11">
            <v>149</v>
          </cell>
          <cell r="AU11">
            <v>245</v>
          </cell>
          <cell r="AV11">
            <v>484</v>
          </cell>
          <cell r="AY11">
            <v>12</v>
          </cell>
          <cell r="AZ11">
            <v>24.5</v>
          </cell>
          <cell r="BA11">
            <v>4</v>
          </cell>
          <cell r="BB11">
            <v>35</v>
          </cell>
          <cell r="BC11">
            <v>0</v>
          </cell>
          <cell r="BD11">
            <v>0</v>
          </cell>
          <cell r="BE11">
            <v>13</v>
          </cell>
          <cell r="BF11">
            <v>35</v>
          </cell>
          <cell r="BG11">
            <v>0</v>
          </cell>
          <cell r="BH11">
            <v>0</v>
          </cell>
          <cell r="BI11">
            <v>35</v>
          </cell>
          <cell r="BJ11">
            <v>20</v>
          </cell>
          <cell r="BK11">
            <v>206</v>
          </cell>
        </row>
        <row r="15">
          <cell r="AI15" t="str">
            <v>SUM</v>
          </cell>
          <cell r="AK15">
            <v>362</v>
          </cell>
          <cell r="AL15">
            <v>629.5</v>
          </cell>
          <cell r="AM15">
            <v>131</v>
          </cell>
          <cell r="AN15">
            <v>359</v>
          </cell>
          <cell r="AO15">
            <v>124</v>
          </cell>
          <cell r="AP15">
            <v>136</v>
          </cell>
          <cell r="AQ15">
            <v>239.5</v>
          </cell>
          <cell r="AR15">
            <v>751.5</v>
          </cell>
          <cell r="AS15">
            <v>1052</v>
          </cell>
          <cell r="AT15">
            <v>603.5</v>
          </cell>
          <cell r="AU15">
            <v>1049</v>
          </cell>
          <cell r="AV15">
            <v>1811</v>
          </cell>
          <cell r="AY15">
            <v>61</v>
          </cell>
          <cell r="AZ15">
            <v>150.5</v>
          </cell>
          <cell r="BA15">
            <v>53</v>
          </cell>
          <cell r="BB15">
            <v>87</v>
          </cell>
          <cell r="BC15">
            <v>0</v>
          </cell>
          <cell r="BD15">
            <v>10</v>
          </cell>
          <cell r="BE15">
            <v>64</v>
          </cell>
          <cell r="BF15">
            <v>109</v>
          </cell>
          <cell r="BG15">
            <v>0</v>
          </cell>
          <cell r="BH15">
            <v>0</v>
          </cell>
          <cell r="BI15">
            <v>100</v>
          </cell>
          <cell r="BJ15">
            <v>80</v>
          </cell>
          <cell r="BK15">
            <v>1543</v>
          </cell>
        </row>
        <row r="16">
          <cell r="AI16" t="str">
            <v>Avg</v>
          </cell>
          <cell r="AL16">
            <v>1.738950276243094</v>
          </cell>
          <cell r="AN16">
            <v>2.7404580152671754</v>
          </cell>
          <cell r="AP16">
            <v>1.096774193548387</v>
          </cell>
          <cell r="AR16">
            <v>3.1377870563674319</v>
          </cell>
          <cell r="AT16">
            <v>0.5736692015209125</v>
          </cell>
          <cell r="AV16">
            <v>1.7264061010486178</v>
          </cell>
          <cell r="AZ16">
            <v>2.4672131147540983</v>
          </cell>
          <cell r="BB16">
            <v>1.6415094339622642</v>
          </cell>
          <cell r="BF16">
            <v>1.703125</v>
          </cell>
          <cell r="BI16">
            <v>11.111111111111111</v>
          </cell>
          <cell r="BJ16">
            <v>8.8888888888888893</v>
          </cell>
        </row>
        <row r="17">
          <cell r="AI17" t="str">
            <v>% mins of all on-desk tasks per week</v>
          </cell>
          <cell r="AL17">
            <v>0.29143518518518519</v>
          </cell>
          <cell r="AN17">
            <v>0.16620370370370371</v>
          </cell>
          <cell r="AP17">
            <v>6.2962962962962957E-2</v>
          </cell>
          <cell r="AR17">
            <v>0.34791666666666665</v>
          </cell>
          <cell r="AT17">
            <v>0.27939814814814817</v>
          </cell>
          <cell r="AV17">
            <v>0.83842592592592591</v>
          </cell>
          <cell r="AZ17">
            <v>6.9675925925925933E-2</v>
          </cell>
          <cell r="BA17">
            <v>2.4537037037037038E-2</v>
          </cell>
          <cell r="BB17">
            <v>4.027777777777778E-2</v>
          </cell>
          <cell r="BD17">
            <v>4.6296296296296294E-3</v>
          </cell>
          <cell r="BF17">
            <v>5.0462962962962966E-2</v>
          </cell>
          <cell r="BI17">
            <v>4.6296296296296294E-2</v>
          </cell>
          <cell r="BJ17">
            <v>3.7037037037037035E-2</v>
          </cell>
          <cell r="BK17">
            <v>0.7143518518518519</v>
          </cell>
        </row>
      </sheetData>
      <sheetData sheetId="6">
        <row r="1">
          <cell r="AQ1" t="str">
            <v>Hours per week Staff Max</v>
          </cell>
          <cell r="AR1" t="str">
            <v>Mins per week staff max</v>
          </cell>
          <cell r="AS1" t="str">
            <v>Hours/year Staff Max</v>
          </cell>
        </row>
        <row r="2">
          <cell r="AQ2">
            <v>40</v>
          </cell>
          <cell r="AR2">
            <v>2400</v>
          </cell>
          <cell r="AS2">
            <v>2080</v>
          </cell>
        </row>
        <row r="3">
          <cell r="AO3" t="str">
            <v>VAL- Off Desk Log</v>
          </cell>
          <cell r="AQ3" t="str">
            <v>Bookdrop</v>
          </cell>
          <cell r="AS3" t="str">
            <v>Delivery</v>
          </cell>
          <cell r="AU3" t="str">
            <v xml:space="preserve">Checkin </v>
          </cell>
          <cell r="AW3" t="str">
            <v>Shelving</v>
          </cell>
          <cell r="AY3" t="str">
            <v>Circ Issues: missing and damaged items, etc.</v>
          </cell>
          <cell r="BA3" t="str">
            <v>Collection Management (describe activity)</v>
          </cell>
          <cell r="BB3" t="str">
            <v>Picklist, ILL, LinkPLUS</v>
          </cell>
          <cell r="BD3" t="str">
            <v>Magazines (describe activity)</v>
          </cell>
          <cell r="BG3" t="str">
            <v>Meeting Room Bookings: new requests, review, confirm, etc.</v>
          </cell>
          <cell r="BH3" t="str">
            <v>Outreach: School, Rotary, etc. (keep detailed calendar and attach to off desk log)</v>
          </cell>
          <cell r="BI3" t="str">
            <v>Community Information: posting new, restocking bookmarks, program brochures, notices</v>
          </cell>
          <cell r="BJ3" t="str">
            <v>By appointment with patron; 1 on 1; small group training</v>
          </cell>
          <cell r="BM3" t="str">
            <v>Programs (set up, delivery and tear down) Attach evanced calendar)</v>
          </cell>
          <cell r="BP3" t="str">
            <v>Programs (planning)</v>
          </cell>
          <cell r="BR3" t="str">
            <v xml:space="preserve">Special assignments or projects </v>
          </cell>
          <cell r="BT3" t="str">
            <v>Check email/spl@</v>
          </cell>
          <cell r="BU3" t="str">
            <v>Cash Count</v>
          </cell>
          <cell r="BV3" t="str">
            <v>Staff Meetings</v>
          </cell>
          <cell r="BX3" t="str">
            <v>Closing Procedures</v>
          </cell>
          <cell r="BY3" t="str">
            <v>Other (describe)</v>
          </cell>
        </row>
        <row r="5">
          <cell r="AO5" t="str">
            <v xml:space="preserve">Tuesday </v>
          </cell>
          <cell r="AQ5">
            <v>655</v>
          </cell>
          <cell r="AR5">
            <v>88</v>
          </cell>
          <cell r="AS5">
            <v>223</v>
          </cell>
          <cell r="AT5">
            <v>120</v>
          </cell>
          <cell r="AU5">
            <v>1320</v>
          </cell>
          <cell r="AV5">
            <v>260</v>
          </cell>
          <cell r="AW5">
            <v>60</v>
          </cell>
          <cell r="AX5">
            <v>15</v>
          </cell>
          <cell r="AY5">
            <v>26</v>
          </cell>
          <cell r="AZ5">
            <v>120</v>
          </cell>
          <cell r="BA5">
            <v>47</v>
          </cell>
          <cell r="BB5">
            <v>42</v>
          </cell>
          <cell r="BC5">
            <v>50</v>
          </cell>
          <cell r="BD5">
            <v>10</v>
          </cell>
          <cell r="BG5">
            <v>25</v>
          </cell>
          <cell r="BH5">
            <v>125</v>
          </cell>
          <cell r="BI5">
            <v>30</v>
          </cell>
          <cell r="BK5">
            <v>2</v>
          </cell>
          <cell r="BL5">
            <v>30</v>
          </cell>
          <cell r="BN5">
            <v>0</v>
          </cell>
          <cell r="BO5">
            <v>0</v>
          </cell>
          <cell r="BQ5">
            <v>20</v>
          </cell>
          <cell r="BS5">
            <v>60</v>
          </cell>
          <cell r="BT5">
            <v>110</v>
          </cell>
          <cell r="BU5">
            <v>45</v>
          </cell>
          <cell r="BW5">
            <v>110</v>
          </cell>
          <cell r="BX5">
            <v>10</v>
          </cell>
          <cell r="BY5">
            <v>660</v>
          </cell>
        </row>
        <row r="6">
          <cell r="AO6" t="str">
            <v xml:space="preserve">Wednesday </v>
          </cell>
          <cell r="AQ6">
            <v>623</v>
          </cell>
          <cell r="AR6">
            <v>135</v>
          </cell>
          <cell r="AS6">
            <v>320</v>
          </cell>
          <cell r="AT6">
            <v>20</v>
          </cell>
          <cell r="AU6">
            <v>561</v>
          </cell>
          <cell r="AV6">
            <v>102</v>
          </cell>
          <cell r="AW6">
            <v>257</v>
          </cell>
          <cell r="AX6">
            <v>30</v>
          </cell>
          <cell r="AY6">
            <v>13</v>
          </cell>
          <cell r="AZ6">
            <v>24</v>
          </cell>
          <cell r="BA6">
            <v>55</v>
          </cell>
          <cell r="BB6">
            <v>262</v>
          </cell>
          <cell r="BC6">
            <v>60</v>
          </cell>
          <cell r="BD6">
            <v>35</v>
          </cell>
          <cell r="BG6">
            <v>10</v>
          </cell>
          <cell r="BH6">
            <v>0</v>
          </cell>
          <cell r="BI6">
            <v>15</v>
          </cell>
          <cell r="BK6">
            <v>0</v>
          </cell>
          <cell r="BL6">
            <v>0</v>
          </cell>
          <cell r="BN6">
            <v>12</v>
          </cell>
          <cell r="BO6">
            <v>210</v>
          </cell>
          <cell r="BQ6">
            <v>0</v>
          </cell>
          <cell r="BS6">
            <v>0</v>
          </cell>
          <cell r="BT6">
            <v>75</v>
          </cell>
          <cell r="BU6">
            <v>20</v>
          </cell>
          <cell r="BW6">
            <v>15</v>
          </cell>
          <cell r="BX6">
            <v>10</v>
          </cell>
          <cell r="BY6">
            <v>470</v>
          </cell>
        </row>
        <row r="7">
          <cell r="AO7" t="str">
            <v xml:space="preserve">Thursday </v>
          </cell>
          <cell r="AQ7">
            <v>545</v>
          </cell>
          <cell r="AR7">
            <v>185</v>
          </cell>
          <cell r="AS7">
            <v>623</v>
          </cell>
          <cell r="AT7">
            <v>85</v>
          </cell>
          <cell r="AU7">
            <v>892</v>
          </cell>
          <cell r="AV7">
            <v>237</v>
          </cell>
          <cell r="AW7">
            <v>247</v>
          </cell>
          <cell r="AX7">
            <v>40</v>
          </cell>
          <cell r="AY7">
            <v>24</v>
          </cell>
          <cell r="AZ7">
            <v>57</v>
          </cell>
          <cell r="BA7">
            <v>117</v>
          </cell>
          <cell r="BB7">
            <v>0</v>
          </cell>
          <cell r="BC7">
            <v>2</v>
          </cell>
          <cell r="BD7">
            <v>27</v>
          </cell>
          <cell r="BG7">
            <v>15</v>
          </cell>
          <cell r="BH7">
            <v>0</v>
          </cell>
          <cell r="BI7">
            <v>26</v>
          </cell>
          <cell r="BK7">
            <v>0</v>
          </cell>
          <cell r="BL7">
            <v>0</v>
          </cell>
          <cell r="BN7">
            <v>0</v>
          </cell>
          <cell r="BO7">
            <v>0</v>
          </cell>
          <cell r="BQ7">
            <v>10</v>
          </cell>
          <cell r="BS7">
            <v>60</v>
          </cell>
          <cell r="BT7">
            <v>125</v>
          </cell>
          <cell r="BU7">
            <v>45</v>
          </cell>
          <cell r="BW7">
            <v>10</v>
          </cell>
          <cell r="BX7">
            <v>25</v>
          </cell>
          <cell r="BY7">
            <v>700</v>
          </cell>
        </row>
        <row r="8">
          <cell r="AO8" t="str">
            <v xml:space="preserve">Friday </v>
          </cell>
          <cell r="AQ8">
            <v>624</v>
          </cell>
          <cell r="AR8">
            <v>70</v>
          </cell>
          <cell r="AS8">
            <v>459</v>
          </cell>
          <cell r="AT8">
            <v>0</v>
          </cell>
          <cell r="AU8">
            <v>668</v>
          </cell>
          <cell r="AV8">
            <v>155</v>
          </cell>
          <cell r="AW8">
            <v>0</v>
          </cell>
          <cell r="AX8">
            <v>0</v>
          </cell>
          <cell r="AY8">
            <v>13</v>
          </cell>
          <cell r="AZ8">
            <v>30</v>
          </cell>
          <cell r="BA8">
            <v>45</v>
          </cell>
          <cell r="BB8">
            <v>0</v>
          </cell>
          <cell r="BC8">
            <v>5</v>
          </cell>
          <cell r="BD8">
            <v>20</v>
          </cell>
          <cell r="BG8">
            <v>20</v>
          </cell>
          <cell r="BH8">
            <v>0</v>
          </cell>
          <cell r="BI8">
            <v>0</v>
          </cell>
          <cell r="BK8">
            <v>0</v>
          </cell>
          <cell r="BL8">
            <v>0</v>
          </cell>
          <cell r="BN8">
            <v>0</v>
          </cell>
          <cell r="BO8">
            <v>135</v>
          </cell>
          <cell r="BQ8">
            <v>0</v>
          </cell>
          <cell r="BS8">
            <v>0</v>
          </cell>
          <cell r="BT8">
            <v>65</v>
          </cell>
          <cell r="BU8">
            <v>10</v>
          </cell>
          <cell r="BW8">
            <v>10</v>
          </cell>
          <cell r="BX8">
            <v>15</v>
          </cell>
          <cell r="BY8">
            <v>750</v>
          </cell>
        </row>
        <row r="9">
          <cell r="AO9" t="str">
            <v xml:space="preserve">Saturday </v>
          </cell>
          <cell r="AQ9">
            <v>604</v>
          </cell>
          <cell r="AR9">
            <v>79</v>
          </cell>
          <cell r="AS9">
            <v>644</v>
          </cell>
          <cell r="AT9">
            <v>112</v>
          </cell>
          <cell r="AU9">
            <v>899</v>
          </cell>
          <cell r="AV9">
            <v>361.5</v>
          </cell>
          <cell r="AW9">
            <v>0</v>
          </cell>
          <cell r="AX9">
            <v>0</v>
          </cell>
          <cell r="AY9">
            <v>8</v>
          </cell>
          <cell r="AZ9">
            <v>30</v>
          </cell>
          <cell r="BA9">
            <v>77</v>
          </cell>
          <cell r="BB9">
            <v>65</v>
          </cell>
          <cell r="BC9">
            <v>32</v>
          </cell>
          <cell r="BD9">
            <v>25</v>
          </cell>
          <cell r="BG9">
            <v>10</v>
          </cell>
          <cell r="BH9">
            <v>0</v>
          </cell>
          <cell r="BI9">
            <v>0</v>
          </cell>
          <cell r="BK9">
            <v>0</v>
          </cell>
          <cell r="BL9">
            <v>0</v>
          </cell>
          <cell r="BN9">
            <v>0</v>
          </cell>
          <cell r="BO9">
            <v>0</v>
          </cell>
          <cell r="BQ9">
            <v>0</v>
          </cell>
          <cell r="BS9">
            <v>15</v>
          </cell>
          <cell r="BT9">
            <v>70</v>
          </cell>
          <cell r="BU9">
            <v>20</v>
          </cell>
          <cell r="BW9">
            <v>30</v>
          </cell>
          <cell r="BX9">
            <v>10</v>
          </cell>
          <cell r="BY9">
            <v>317</v>
          </cell>
        </row>
        <row r="15">
          <cell r="AP15" t="str">
            <v>SUM</v>
          </cell>
          <cell r="AQ15">
            <v>3051</v>
          </cell>
          <cell r="AR15">
            <v>557</v>
          </cell>
          <cell r="AS15">
            <v>2269</v>
          </cell>
          <cell r="AT15">
            <v>337</v>
          </cell>
          <cell r="AU15">
            <v>4340</v>
          </cell>
          <cell r="AV15">
            <v>1115.5</v>
          </cell>
          <cell r="AW15">
            <v>564</v>
          </cell>
          <cell r="AX15">
            <v>85</v>
          </cell>
          <cell r="AY15">
            <v>84</v>
          </cell>
          <cell r="AZ15">
            <v>261</v>
          </cell>
          <cell r="BA15">
            <v>341</v>
          </cell>
          <cell r="BB15">
            <v>369</v>
          </cell>
          <cell r="BC15">
            <v>149</v>
          </cell>
          <cell r="BD15">
            <v>117</v>
          </cell>
          <cell r="BG15">
            <v>80</v>
          </cell>
          <cell r="BH15">
            <v>125</v>
          </cell>
          <cell r="BI15">
            <v>71</v>
          </cell>
          <cell r="BK15">
            <v>2</v>
          </cell>
          <cell r="BL15">
            <v>30</v>
          </cell>
          <cell r="BN15">
            <v>12</v>
          </cell>
          <cell r="BO15">
            <v>345</v>
          </cell>
          <cell r="BQ15">
            <v>30</v>
          </cell>
          <cell r="BS15">
            <v>135</v>
          </cell>
          <cell r="BT15">
            <v>445</v>
          </cell>
          <cell r="BU15">
            <v>140</v>
          </cell>
          <cell r="BW15">
            <v>175</v>
          </cell>
          <cell r="BX15">
            <v>70</v>
          </cell>
          <cell r="BY15">
            <v>2897</v>
          </cell>
        </row>
        <row r="16">
          <cell r="AP16" t="str">
            <v>AVG</v>
          </cell>
          <cell r="AR16">
            <v>0.18256309406751883</v>
          </cell>
          <cell r="AT16">
            <v>0.14852357866901719</v>
          </cell>
          <cell r="AV16">
            <v>0.25702764976958525</v>
          </cell>
          <cell r="AZ16">
            <v>3.1071428571428572</v>
          </cell>
          <cell r="BC16">
            <v>0.40379403794037938</v>
          </cell>
          <cell r="BL16">
            <v>15</v>
          </cell>
          <cell r="BO16">
            <v>28.75</v>
          </cell>
        </row>
        <row r="17">
          <cell r="AP17" t="str">
            <v>% Hrs per week off desk tasks</v>
          </cell>
          <cell r="AR17" t="str">
            <v>shelver</v>
          </cell>
          <cell r="AT17" t="str">
            <v>shelver</v>
          </cell>
          <cell r="AV17" t="str">
            <v>shelver</v>
          </cell>
          <cell r="AX17" t="str">
            <v>shelver</v>
          </cell>
          <cell r="AZ17">
            <v>0.10875</v>
          </cell>
          <cell r="BA17">
            <v>0.14208333333333334</v>
          </cell>
          <cell r="BC17">
            <v>6.2083333333333331E-2</v>
          </cell>
          <cell r="BD17">
            <v>4.8750000000000002E-2</v>
          </cell>
          <cell r="BG17">
            <v>3.3333333333333333E-2</v>
          </cell>
          <cell r="BH17">
            <v>5.2083333333333336E-2</v>
          </cell>
          <cell r="BI17">
            <v>2.9583333333333333E-2</v>
          </cell>
          <cell r="BL17">
            <v>1.2500000000000001E-2</v>
          </cell>
          <cell r="BO17">
            <v>0.14374999999999999</v>
          </cell>
          <cell r="BQ17">
            <v>1.2500000000000001E-2</v>
          </cell>
          <cell r="BS17">
            <v>5.6250000000000001E-2</v>
          </cell>
          <cell r="BT17">
            <v>0.18541666666666667</v>
          </cell>
          <cell r="BU17">
            <v>5.8333333333333334E-2</v>
          </cell>
          <cell r="BW17">
            <v>7.2916666666666671E-2</v>
          </cell>
          <cell r="BX17">
            <v>2.9166666666666667E-2</v>
          </cell>
          <cell r="BY17">
            <v>1.2070833333333333</v>
          </cell>
        </row>
      </sheetData>
      <sheetData sheetId="7" refreshError="1"/>
      <sheetData sheetId="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Log - Open Count"/>
      <sheetName val="Customer Activity Summary Log"/>
      <sheetName val="Summary Log_Observation"/>
      <sheetName val="PatronMovement per 30 mins"/>
      <sheetName val="Observation Notes"/>
      <sheetName val="Staff On Desk Summary Log"/>
      <sheetName val="Staff Off Desk Summary Log"/>
      <sheetName val="Shelver Summary Log"/>
      <sheetName val="Volunteer Summary Log"/>
    </sheetNames>
    <sheetDataSet>
      <sheetData sheetId="0" refreshError="1"/>
      <sheetData sheetId="1" refreshError="1"/>
      <sheetData sheetId="2" refreshError="1"/>
      <sheetData sheetId="3" refreshError="1"/>
      <sheetData sheetId="4" refreshError="1"/>
      <sheetData sheetId="5">
        <row r="1">
          <cell r="AM1" t="str">
            <v>Hours open per week</v>
          </cell>
          <cell r="AN1" t="str">
            <v>Hrs open per yr</v>
          </cell>
          <cell r="AO1" t="str">
            <v>Mins open per week</v>
          </cell>
        </row>
        <row r="2">
          <cell r="AM2">
            <v>25</v>
          </cell>
          <cell r="AN2">
            <v>1250</v>
          </cell>
          <cell r="AO2">
            <v>1500</v>
          </cell>
        </row>
        <row r="4">
          <cell r="AM4" t="str">
            <v>informational / directional</v>
          </cell>
          <cell r="AO4" t="str">
            <v>reference</v>
          </cell>
          <cell r="AQ4" t="str">
            <v>technology</v>
          </cell>
          <cell r="AS4" t="str">
            <v>library card</v>
          </cell>
          <cell r="AU4" t="str">
            <v>checkin</v>
          </cell>
          <cell r="AW4" t="str">
            <v>checkout/ renew at desk</v>
          </cell>
          <cell r="AY4" t="str">
            <v>fine/fee</v>
          </cell>
          <cell r="BC4" t="str">
            <v>print management</v>
          </cell>
          <cell r="BD4" t="str">
            <v>check email/spl@</v>
          </cell>
          <cell r="BE4" t="str">
            <v>lend laptop</v>
          </cell>
          <cell r="BG4" t="str">
            <v>self check</v>
          </cell>
          <cell r="BI4" t="str">
            <v>weeding</v>
          </cell>
          <cell r="BK4" t="str">
            <v>opening procedures and desk set up</v>
          </cell>
          <cell r="BL4" t="str">
            <v>closing procedures</v>
          </cell>
          <cell r="BM4" t="str">
            <v>other</v>
          </cell>
        </row>
        <row r="5">
          <cell r="AJ5" t="str">
            <v>DAY</v>
          </cell>
          <cell r="AK5" t="str">
            <v>DATE</v>
          </cell>
          <cell r="AM5" t="str">
            <v xml:space="preserve"># </v>
          </cell>
          <cell r="AN5" t="str">
            <v>avg time</v>
          </cell>
          <cell r="AO5" t="str">
            <v xml:space="preserve"># </v>
          </cell>
          <cell r="AP5" t="str">
            <v>avg time</v>
          </cell>
          <cell r="AQ5" t="str">
            <v xml:space="preserve"># </v>
          </cell>
          <cell r="AR5" t="str">
            <v>avg time</v>
          </cell>
          <cell r="AS5" t="str">
            <v xml:space="preserve"># </v>
          </cell>
          <cell r="AT5" t="str">
            <v>avg time</v>
          </cell>
          <cell r="AU5" t="str">
            <v xml:space="preserve"># </v>
          </cell>
          <cell r="AV5" t="str">
            <v>actual time</v>
          </cell>
          <cell r="AW5" t="str">
            <v xml:space="preserve"># </v>
          </cell>
          <cell r="AX5" t="str">
            <v>avg time</v>
          </cell>
          <cell r="AY5" t="str">
            <v xml:space="preserve"># </v>
          </cell>
          <cell r="AZ5" t="str">
            <v>avg time</v>
          </cell>
          <cell r="BC5" t="str">
            <v xml:space="preserve"># </v>
          </cell>
          <cell r="BD5" t="str">
            <v>actual time</v>
          </cell>
          <cell r="BE5" t="str">
            <v xml:space="preserve"># </v>
          </cell>
          <cell r="BF5" t="str">
            <v>avg time</v>
          </cell>
          <cell r="BG5" t="str">
            <v xml:space="preserve"># </v>
          </cell>
          <cell r="BH5" t="str">
            <v>avg time</v>
          </cell>
          <cell r="BI5" t="str">
            <v xml:space="preserve"># </v>
          </cell>
          <cell r="BJ5" t="str">
            <v>actual time</v>
          </cell>
          <cell r="BK5" t="str">
            <v>avg time</v>
          </cell>
          <cell r="BL5" t="str">
            <v>avg time</v>
          </cell>
          <cell r="BM5" t="str">
            <v>avg time</v>
          </cell>
        </row>
        <row r="7">
          <cell r="AJ7" t="str">
            <v>Tuesday</v>
          </cell>
          <cell r="AM7">
            <v>4</v>
          </cell>
          <cell r="AN7">
            <v>6</v>
          </cell>
          <cell r="AO7">
            <v>4</v>
          </cell>
          <cell r="AP7">
            <v>6</v>
          </cell>
          <cell r="AQ7">
            <v>3</v>
          </cell>
          <cell r="AR7">
            <v>30</v>
          </cell>
          <cell r="AS7">
            <v>1</v>
          </cell>
          <cell r="AT7">
            <v>5</v>
          </cell>
          <cell r="AU7">
            <v>109</v>
          </cell>
          <cell r="AV7">
            <v>104</v>
          </cell>
          <cell r="AW7">
            <v>31</v>
          </cell>
          <cell r="AX7">
            <v>101</v>
          </cell>
          <cell r="AY7">
            <v>2</v>
          </cell>
          <cell r="AZ7">
            <v>4</v>
          </cell>
          <cell r="BC7">
            <v>0</v>
          </cell>
          <cell r="BD7">
            <v>10</v>
          </cell>
          <cell r="BE7">
            <v>0</v>
          </cell>
          <cell r="BF7">
            <v>0</v>
          </cell>
          <cell r="BG7">
            <v>0</v>
          </cell>
          <cell r="BH7">
            <v>0</v>
          </cell>
          <cell r="BI7">
            <v>0</v>
          </cell>
          <cell r="BJ7">
            <v>0</v>
          </cell>
          <cell r="BK7">
            <v>4</v>
          </cell>
          <cell r="BL7">
            <v>0</v>
          </cell>
          <cell r="BM7">
            <v>27</v>
          </cell>
        </row>
        <row r="8">
          <cell r="AJ8" t="str">
            <v>Wednesday</v>
          </cell>
          <cell r="AM8">
            <v>3</v>
          </cell>
          <cell r="AN8">
            <v>5</v>
          </cell>
          <cell r="AO8">
            <v>7</v>
          </cell>
          <cell r="AP8">
            <v>27</v>
          </cell>
          <cell r="AQ8">
            <v>1</v>
          </cell>
          <cell r="AR8">
            <v>10</v>
          </cell>
          <cell r="AS8">
            <v>0</v>
          </cell>
          <cell r="AT8">
            <v>0</v>
          </cell>
          <cell r="AU8">
            <v>9</v>
          </cell>
          <cell r="AV8">
            <v>5</v>
          </cell>
          <cell r="AW8">
            <v>9</v>
          </cell>
          <cell r="AX8">
            <v>5</v>
          </cell>
          <cell r="AY8">
            <v>0</v>
          </cell>
          <cell r="AZ8">
            <v>0</v>
          </cell>
          <cell r="BC8">
            <v>1</v>
          </cell>
          <cell r="BD8">
            <v>85</v>
          </cell>
          <cell r="BE8">
            <v>0</v>
          </cell>
          <cell r="BF8">
            <v>0</v>
          </cell>
          <cell r="BG8">
            <v>0</v>
          </cell>
          <cell r="BH8">
            <v>0</v>
          </cell>
          <cell r="BI8">
            <v>0</v>
          </cell>
          <cell r="BJ8">
            <v>0</v>
          </cell>
          <cell r="BK8">
            <v>0</v>
          </cell>
          <cell r="BL8">
            <v>10</v>
          </cell>
          <cell r="BM8">
            <v>55</v>
          </cell>
        </row>
        <row r="9">
          <cell r="AJ9" t="str">
            <v>Thursday</v>
          </cell>
          <cell r="AM9">
            <v>1</v>
          </cell>
          <cell r="AN9">
            <v>5</v>
          </cell>
          <cell r="AO9">
            <v>1</v>
          </cell>
          <cell r="AP9">
            <v>10</v>
          </cell>
          <cell r="AQ9">
            <v>0</v>
          </cell>
          <cell r="AR9">
            <v>0</v>
          </cell>
          <cell r="AS9">
            <v>0</v>
          </cell>
          <cell r="AT9">
            <v>0</v>
          </cell>
          <cell r="AU9">
            <v>88</v>
          </cell>
          <cell r="AV9">
            <v>10</v>
          </cell>
          <cell r="AW9">
            <v>40</v>
          </cell>
          <cell r="AX9">
            <v>54</v>
          </cell>
          <cell r="AY9">
            <v>2</v>
          </cell>
          <cell r="AZ9">
            <v>2</v>
          </cell>
          <cell r="BC9">
            <v>0</v>
          </cell>
          <cell r="BD9">
            <v>0</v>
          </cell>
          <cell r="BE9">
            <v>0</v>
          </cell>
          <cell r="BF9">
            <v>0</v>
          </cell>
          <cell r="BG9">
            <v>0</v>
          </cell>
          <cell r="BH9">
            <v>0</v>
          </cell>
          <cell r="BI9">
            <v>0</v>
          </cell>
          <cell r="BJ9">
            <v>30</v>
          </cell>
          <cell r="BK9">
            <v>5</v>
          </cell>
          <cell r="BL9">
            <v>0</v>
          </cell>
          <cell r="BM9">
            <v>65</v>
          </cell>
        </row>
        <row r="10">
          <cell r="AJ10" t="str">
            <v>Friday</v>
          </cell>
          <cell r="AM10">
            <v>3</v>
          </cell>
          <cell r="AN10">
            <v>1</v>
          </cell>
          <cell r="AO10">
            <v>5</v>
          </cell>
          <cell r="AP10">
            <v>1</v>
          </cell>
          <cell r="AQ10">
            <v>0</v>
          </cell>
          <cell r="AR10">
            <v>0</v>
          </cell>
          <cell r="AS10">
            <v>0</v>
          </cell>
          <cell r="AT10">
            <v>0</v>
          </cell>
          <cell r="AU10">
            <v>45</v>
          </cell>
          <cell r="AV10">
            <v>23</v>
          </cell>
          <cell r="AW10">
            <v>44</v>
          </cell>
          <cell r="AX10">
            <v>9</v>
          </cell>
          <cell r="AY10">
            <v>0</v>
          </cell>
          <cell r="AZ10">
            <v>0</v>
          </cell>
          <cell r="BC10">
            <v>0</v>
          </cell>
          <cell r="BD10">
            <v>90</v>
          </cell>
          <cell r="BE10">
            <v>0</v>
          </cell>
          <cell r="BF10">
            <v>0</v>
          </cell>
          <cell r="BG10">
            <v>0</v>
          </cell>
          <cell r="BH10">
            <v>0</v>
          </cell>
          <cell r="BI10">
            <v>0</v>
          </cell>
          <cell r="BJ10">
            <v>0</v>
          </cell>
          <cell r="BK10">
            <v>10</v>
          </cell>
          <cell r="BL10">
            <v>10</v>
          </cell>
          <cell r="BM10">
            <v>30</v>
          </cell>
        </row>
        <row r="11">
          <cell r="AJ11" t="str">
            <v>Saturday</v>
          </cell>
          <cell r="AM11">
            <v>10</v>
          </cell>
          <cell r="AN11">
            <v>27</v>
          </cell>
          <cell r="AO11">
            <v>0</v>
          </cell>
          <cell r="AP11">
            <v>0</v>
          </cell>
          <cell r="AQ11">
            <v>0</v>
          </cell>
          <cell r="AR11">
            <v>0</v>
          </cell>
          <cell r="AS11">
            <v>3</v>
          </cell>
          <cell r="AT11">
            <v>10</v>
          </cell>
          <cell r="AU11">
            <v>3</v>
          </cell>
          <cell r="AV11">
            <v>1</v>
          </cell>
          <cell r="AW11">
            <v>12</v>
          </cell>
          <cell r="AX11">
            <v>7</v>
          </cell>
          <cell r="AY11">
            <v>0</v>
          </cell>
          <cell r="AZ11">
            <v>0</v>
          </cell>
          <cell r="BC11">
            <v>0</v>
          </cell>
          <cell r="BD11">
            <v>110</v>
          </cell>
          <cell r="BE11">
            <v>0</v>
          </cell>
          <cell r="BF11">
            <v>0</v>
          </cell>
          <cell r="BG11">
            <v>0</v>
          </cell>
          <cell r="BH11">
            <v>0</v>
          </cell>
          <cell r="BI11">
            <v>0</v>
          </cell>
          <cell r="BJ11">
            <v>20</v>
          </cell>
          <cell r="BK11">
            <v>5</v>
          </cell>
          <cell r="BL11">
            <v>10</v>
          </cell>
          <cell r="BM11">
            <v>95</v>
          </cell>
        </row>
        <row r="12">
          <cell r="AK12" t="str">
            <v>SUM</v>
          </cell>
          <cell r="AM12">
            <v>21</v>
          </cell>
          <cell r="AN12">
            <v>44</v>
          </cell>
          <cell r="AO12">
            <v>17</v>
          </cell>
          <cell r="AP12">
            <v>44</v>
          </cell>
          <cell r="AQ12">
            <v>4</v>
          </cell>
          <cell r="AR12">
            <v>40</v>
          </cell>
          <cell r="AS12">
            <v>4</v>
          </cell>
          <cell r="AT12">
            <v>15</v>
          </cell>
          <cell r="AU12">
            <v>254</v>
          </cell>
          <cell r="AV12">
            <v>143</v>
          </cell>
          <cell r="AW12">
            <v>136</v>
          </cell>
          <cell r="AX12">
            <v>176</v>
          </cell>
          <cell r="AY12">
            <v>4</v>
          </cell>
          <cell r="AZ12">
            <v>6</v>
          </cell>
          <cell r="BC12">
            <v>1</v>
          </cell>
          <cell r="BD12">
            <v>295</v>
          </cell>
          <cell r="BE12">
            <v>0</v>
          </cell>
          <cell r="BF12">
            <v>0</v>
          </cell>
          <cell r="BG12">
            <v>0</v>
          </cell>
          <cell r="BH12">
            <v>0</v>
          </cell>
          <cell r="BI12">
            <v>0</v>
          </cell>
          <cell r="BJ12">
            <v>50</v>
          </cell>
          <cell r="BK12">
            <v>24</v>
          </cell>
          <cell r="BL12">
            <v>30</v>
          </cell>
          <cell r="BM12">
            <v>272</v>
          </cell>
        </row>
        <row r="13">
          <cell r="AK13" t="str">
            <v>AVG</v>
          </cell>
          <cell r="AN13">
            <v>2.0952380952380953</v>
          </cell>
          <cell r="AP13">
            <v>2.5882352941176472</v>
          </cell>
          <cell r="AR13">
            <v>10</v>
          </cell>
          <cell r="AT13">
            <v>3.75</v>
          </cell>
          <cell r="AV13">
            <v>0.56299212598425197</v>
          </cell>
          <cell r="AX13">
            <v>1.2941176470588236</v>
          </cell>
          <cell r="AZ13">
            <v>1.5</v>
          </cell>
        </row>
        <row r="14">
          <cell r="AK14" t="str">
            <v>% mins of all on-desk tasks per week</v>
          </cell>
          <cell r="AN14">
            <v>2.9333333333333333E-2</v>
          </cell>
          <cell r="AP14">
            <v>2.9333333333333333E-2</v>
          </cell>
          <cell r="AR14">
            <v>2.6666666666666668E-2</v>
          </cell>
          <cell r="AT14">
            <v>0.01</v>
          </cell>
          <cell r="AV14">
            <v>9.5333333333333339E-2</v>
          </cell>
          <cell r="AX14">
            <v>0.11733333333333333</v>
          </cell>
          <cell r="AZ14">
            <v>4.0000000000000001E-3</v>
          </cell>
          <cell r="BC14">
            <v>6.6666666666666664E-4</v>
          </cell>
          <cell r="BD14">
            <v>0.19666666666666666</v>
          </cell>
          <cell r="BJ14">
            <v>3.3333333333333333E-2</v>
          </cell>
          <cell r="BK14">
            <v>1.6E-2</v>
          </cell>
          <cell r="BL14">
            <v>0.02</v>
          </cell>
          <cell r="BM14">
            <v>0.18133333333333335</v>
          </cell>
        </row>
      </sheetData>
      <sheetData sheetId="6">
        <row r="1">
          <cell r="AO1" t="str">
            <v>Hours per week Staff Max</v>
          </cell>
          <cell r="AP1" t="str">
            <v>Mins per week staff max</v>
          </cell>
          <cell r="AQ1" t="str">
            <v>Hours/year Staff Max</v>
          </cell>
        </row>
        <row r="2">
          <cell r="AO2">
            <v>40</v>
          </cell>
          <cell r="AP2">
            <v>2400</v>
          </cell>
          <cell r="AQ2">
            <v>2080</v>
          </cell>
        </row>
        <row r="3">
          <cell r="AM3" t="str">
            <v>WAL - Off Desk Log</v>
          </cell>
          <cell r="AO3" t="str">
            <v>Bookdrop</v>
          </cell>
          <cell r="AQ3" t="str">
            <v>Delivery</v>
          </cell>
          <cell r="AS3" t="str">
            <v xml:space="preserve">Checkin </v>
          </cell>
          <cell r="AU3" t="str">
            <v>Shelving</v>
          </cell>
          <cell r="AW3" t="str">
            <v>Circ Issues: missing and damaged items, etc.</v>
          </cell>
          <cell r="AY3" t="str">
            <v>Collection Management (describe activity)</v>
          </cell>
          <cell r="AZ3" t="str">
            <v>Picklist, ILL, LinkPLUS</v>
          </cell>
          <cell r="BB3" t="str">
            <v>Magazines (describe activity)</v>
          </cell>
          <cell r="BE3" t="str">
            <v>Meeting Room Bookings: new requests, review, confirm, etc.</v>
          </cell>
          <cell r="BF3" t="str">
            <v>Outreach: School, Rotary, etc. (keep detailed calendar and attach to off desk log)</v>
          </cell>
          <cell r="BG3" t="str">
            <v>Community Information: posting new, restocking bookmarks, program brochures, notices</v>
          </cell>
          <cell r="BH3" t="str">
            <v>By appointment with patron; 1 on 1; small group training</v>
          </cell>
          <cell r="BJ3" t="str">
            <v>Programs (set up, delivery and tear down) Attach evanced calendar)</v>
          </cell>
          <cell r="BL3" t="str">
            <v>Programs (planning)</v>
          </cell>
          <cell r="BM3" t="str">
            <v xml:space="preserve">Special assignments or projects </v>
          </cell>
          <cell r="BN3" t="str">
            <v>Check email/spl@</v>
          </cell>
          <cell r="BO3" t="str">
            <v>Cash Count</v>
          </cell>
          <cell r="BP3" t="str">
            <v>Staff Meetings</v>
          </cell>
          <cell r="BQ3" t="str">
            <v>Opening/   Closing Procedures</v>
          </cell>
          <cell r="BR3" t="str">
            <v>Other (describe)</v>
          </cell>
        </row>
        <row r="4">
          <cell r="AM4" t="str">
            <v>DAY</v>
          </cell>
          <cell r="AN4" t="str">
            <v>DATE</v>
          </cell>
          <cell r="AO4" t="str">
            <v xml:space="preserve"># </v>
          </cell>
          <cell r="AP4" t="str">
            <v>actual time</v>
          </cell>
          <cell r="AQ4" t="str">
            <v xml:space="preserve"># </v>
          </cell>
          <cell r="AR4" t="str">
            <v>actual time (sorting)</v>
          </cell>
          <cell r="AS4" t="str">
            <v xml:space="preserve"># </v>
          </cell>
          <cell r="AT4" t="str">
            <v>actual time</v>
          </cell>
          <cell r="AU4" t="str">
            <v xml:space="preserve"># </v>
          </cell>
          <cell r="AV4" t="str">
            <v>actual time</v>
          </cell>
          <cell r="AW4" t="str">
            <v xml:space="preserve"># </v>
          </cell>
          <cell r="AX4" t="str">
            <v>actual time</v>
          </cell>
          <cell r="AY4" t="str">
            <v>avg time</v>
          </cell>
          <cell r="AZ4" t="str">
            <v xml:space="preserve"># </v>
          </cell>
          <cell r="BA4" t="str">
            <v>actual time</v>
          </cell>
          <cell r="BB4" t="str">
            <v>avg time</v>
          </cell>
          <cell r="BE4" t="str">
            <v>avg time</v>
          </cell>
          <cell r="BF4" t="str">
            <v>avg time</v>
          </cell>
          <cell r="BG4" t="str">
            <v>avg time</v>
          </cell>
          <cell r="BH4" t="str">
            <v xml:space="preserve"># </v>
          </cell>
          <cell r="BI4" t="str">
            <v>avg time</v>
          </cell>
          <cell r="BJ4" t="str">
            <v xml:space="preserve"># </v>
          </cell>
          <cell r="BK4" t="str">
            <v>avg time</v>
          </cell>
          <cell r="BL4" t="str">
            <v>actual time</v>
          </cell>
          <cell r="BM4" t="str">
            <v>actual time</v>
          </cell>
          <cell r="BN4" t="str">
            <v>avg time</v>
          </cell>
          <cell r="BO4" t="str">
            <v>avg time</v>
          </cell>
          <cell r="BP4" t="str">
            <v>actual time</v>
          </cell>
          <cell r="BQ4" t="str">
            <v>avg time</v>
          </cell>
          <cell r="BR4" t="str">
            <v>avg time</v>
          </cell>
        </row>
        <row r="5">
          <cell r="AM5" t="str">
            <v>Tuesday</v>
          </cell>
          <cell r="AO5">
            <v>16</v>
          </cell>
          <cell r="AP5">
            <v>1</v>
          </cell>
          <cell r="AQ5">
            <v>0</v>
          </cell>
          <cell r="AR5">
            <v>45</v>
          </cell>
          <cell r="AS5">
            <v>3</v>
          </cell>
          <cell r="AT5">
            <v>1</v>
          </cell>
          <cell r="AU5">
            <v>0</v>
          </cell>
          <cell r="AV5">
            <v>15</v>
          </cell>
          <cell r="AW5">
            <v>6</v>
          </cell>
          <cell r="AX5">
            <v>8</v>
          </cell>
          <cell r="AY5">
            <v>30</v>
          </cell>
          <cell r="AZ5">
            <v>46</v>
          </cell>
          <cell r="BA5">
            <v>25</v>
          </cell>
          <cell r="BB5">
            <v>5</v>
          </cell>
          <cell r="BE5">
            <v>5</v>
          </cell>
          <cell r="BF5">
            <v>15</v>
          </cell>
          <cell r="BG5">
            <v>10</v>
          </cell>
          <cell r="BH5">
            <v>0</v>
          </cell>
          <cell r="BI5">
            <v>0</v>
          </cell>
          <cell r="BJ5">
            <v>0</v>
          </cell>
          <cell r="BK5">
            <v>60</v>
          </cell>
          <cell r="BL5">
            <v>0</v>
          </cell>
          <cell r="BM5">
            <v>0</v>
          </cell>
          <cell r="BN5">
            <v>121</v>
          </cell>
          <cell r="BO5">
            <v>0</v>
          </cell>
          <cell r="BP5">
            <v>66</v>
          </cell>
          <cell r="BQ5">
            <v>0</v>
          </cell>
          <cell r="BR5">
            <v>187</v>
          </cell>
        </row>
        <row r="6">
          <cell r="AM6" t="str">
            <v>Wednesday</v>
          </cell>
          <cell r="AO6">
            <v>0</v>
          </cell>
          <cell r="AP6">
            <v>0</v>
          </cell>
          <cell r="AQ6">
            <v>0</v>
          </cell>
          <cell r="AR6">
            <v>0</v>
          </cell>
          <cell r="AS6">
            <v>5</v>
          </cell>
          <cell r="AT6">
            <v>2.5</v>
          </cell>
          <cell r="AU6">
            <v>0</v>
          </cell>
          <cell r="AV6">
            <v>0</v>
          </cell>
          <cell r="AW6">
            <v>0</v>
          </cell>
          <cell r="AX6">
            <v>0</v>
          </cell>
          <cell r="AY6">
            <v>0</v>
          </cell>
          <cell r="AZ6">
            <v>0</v>
          </cell>
          <cell r="BA6">
            <v>0</v>
          </cell>
          <cell r="BB6">
            <v>0</v>
          </cell>
          <cell r="BE6">
            <v>0</v>
          </cell>
          <cell r="BF6">
            <v>60</v>
          </cell>
          <cell r="BG6">
            <v>0</v>
          </cell>
          <cell r="BH6">
            <v>0</v>
          </cell>
          <cell r="BI6">
            <v>0</v>
          </cell>
          <cell r="BJ6">
            <v>0</v>
          </cell>
          <cell r="BK6">
            <v>0</v>
          </cell>
          <cell r="BL6">
            <v>0</v>
          </cell>
          <cell r="BM6">
            <v>0</v>
          </cell>
          <cell r="BN6">
            <v>20</v>
          </cell>
          <cell r="BO6">
            <v>0</v>
          </cell>
          <cell r="BP6">
            <v>50</v>
          </cell>
          <cell r="BQ6">
            <v>10</v>
          </cell>
          <cell r="BR6">
            <v>60</v>
          </cell>
        </row>
        <row r="7">
          <cell r="AM7" t="str">
            <v>Thursday</v>
          </cell>
          <cell r="AO7">
            <v>8</v>
          </cell>
          <cell r="AP7">
            <v>0</v>
          </cell>
          <cell r="AQ7">
            <v>0</v>
          </cell>
          <cell r="AR7">
            <v>0</v>
          </cell>
          <cell r="AS7">
            <v>11</v>
          </cell>
          <cell r="AT7">
            <v>1</v>
          </cell>
          <cell r="AU7">
            <v>0</v>
          </cell>
          <cell r="AV7">
            <v>0</v>
          </cell>
          <cell r="AW7">
            <v>1</v>
          </cell>
          <cell r="AX7">
            <v>0</v>
          </cell>
          <cell r="AY7">
            <v>135</v>
          </cell>
          <cell r="AZ7">
            <v>6</v>
          </cell>
          <cell r="BA7">
            <v>15</v>
          </cell>
          <cell r="BB7">
            <v>0</v>
          </cell>
          <cell r="BE7">
            <v>10</v>
          </cell>
          <cell r="BF7">
            <v>0</v>
          </cell>
          <cell r="BG7">
            <v>0</v>
          </cell>
          <cell r="BH7">
            <v>0</v>
          </cell>
          <cell r="BI7">
            <v>0</v>
          </cell>
          <cell r="BJ7">
            <v>0</v>
          </cell>
          <cell r="BK7">
            <v>60</v>
          </cell>
          <cell r="BL7">
            <v>0</v>
          </cell>
          <cell r="BM7">
            <v>30</v>
          </cell>
          <cell r="BN7">
            <v>190</v>
          </cell>
          <cell r="BO7">
            <v>0</v>
          </cell>
          <cell r="BP7">
            <v>25</v>
          </cell>
          <cell r="BQ7">
            <v>10</v>
          </cell>
          <cell r="BR7">
            <v>162</v>
          </cell>
        </row>
        <row r="8">
          <cell r="AM8" t="str">
            <v>Friday</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E8">
            <v>0</v>
          </cell>
          <cell r="BF8">
            <v>0</v>
          </cell>
          <cell r="BG8">
            <v>0</v>
          </cell>
          <cell r="BH8">
            <v>0</v>
          </cell>
          <cell r="BI8">
            <v>0</v>
          </cell>
          <cell r="BJ8">
            <v>0</v>
          </cell>
          <cell r="BK8">
            <v>0</v>
          </cell>
          <cell r="BL8">
            <v>0</v>
          </cell>
          <cell r="BM8">
            <v>0</v>
          </cell>
          <cell r="BN8">
            <v>10</v>
          </cell>
          <cell r="BO8">
            <v>0</v>
          </cell>
          <cell r="BP8">
            <v>0</v>
          </cell>
          <cell r="BQ8">
            <v>0</v>
          </cell>
          <cell r="BR8">
            <v>60</v>
          </cell>
        </row>
        <row r="9">
          <cell r="AM9" t="str">
            <v>Saturday</v>
          </cell>
          <cell r="AO9">
            <v>5</v>
          </cell>
          <cell r="AP9">
            <v>2</v>
          </cell>
          <cell r="AQ9">
            <v>0</v>
          </cell>
          <cell r="AR9">
            <v>0</v>
          </cell>
          <cell r="AS9">
            <v>4</v>
          </cell>
          <cell r="AT9">
            <v>1</v>
          </cell>
          <cell r="AU9">
            <v>0</v>
          </cell>
          <cell r="AV9">
            <v>0</v>
          </cell>
          <cell r="AW9">
            <v>0</v>
          </cell>
          <cell r="AX9">
            <v>11</v>
          </cell>
          <cell r="AY9">
            <v>0</v>
          </cell>
          <cell r="AZ9">
            <v>0</v>
          </cell>
          <cell r="BA9">
            <v>15</v>
          </cell>
          <cell r="BB9">
            <v>0</v>
          </cell>
          <cell r="BE9">
            <v>5</v>
          </cell>
          <cell r="BF9">
            <v>0</v>
          </cell>
          <cell r="BG9">
            <v>30</v>
          </cell>
          <cell r="BH9">
            <v>0</v>
          </cell>
          <cell r="BI9">
            <v>0</v>
          </cell>
          <cell r="BJ9">
            <v>0</v>
          </cell>
          <cell r="BK9">
            <v>0</v>
          </cell>
          <cell r="BL9">
            <v>46</v>
          </cell>
          <cell r="BM9">
            <v>0</v>
          </cell>
          <cell r="BN9">
            <v>25</v>
          </cell>
          <cell r="BO9">
            <v>15</v>
          </cell>
          <cell r="BP9">
            <v>0</v>
          </cell>
          <cell r="BQ9">
            <v>15</v>
          </cell>
          <cell r="BR9">
            <v>60</v>
          </cell>
        </row>
        <row r="10">
          <cell r="AN10" t="str">
            <v>SUM</v>
          </cell>
          <cell r="AO10">
            <v>29</v>
          </cell>
          <cell r="AP10">
            <v>3</v>
          </cell>
          <cell r="AQ10">
            <v>0</v>
          </cell>
          <cell r="AR10">
            <v>45</v>
          </cell>
          <cell r="AS10">
            <v>23</v>
          </cell>
          <cell r="AT10">
            <v>5.5</v>
          </cell>
          <cell r="AU10">
            <v>0</v>
          </cell>
          <cell r="AV10">
            <v>15</v>
          </cell>
          <cell r="AW10">
            <v>7</v>
          </cell>
          <cell r="AX10">
            <v>19</v>
          </cell>
          <cell r="AY10">
            <v>165</v>
          </cell>
          <cell r="AZ10">
            <v>52</v>
          </cell>
          <cell r="BA10">
            <v>55</v>
          </cell>
          <cell r="BB10">
            <v>5</v>
          </cell>
          <cell r="BE10">
            <v>20</v>
          </cell>
          <cell r="BF10">
            <v>75</v>
          </cell>
          <cell r="BG10">
            <v>40</v>
          </cell>
          <cell r="BH10">
            <v>0</v>
          </cell>
          <cell r="BI10">
            <v>0</v>
          </cell>
          <cell r="BJ10">
            <v>0</v>
          </cell>
          <cell r="BK10">
            <v>120</v>
          </cell>
          <cell r="BL10">
            <v>46</v>
          </cell>
          <cell r="BM10">
            <v>30</v>
          </cell>
          <cell r="BN10">
            <v>366</v>
          </cell>
          <cell r="BO10">
            <v>15</v>
          </cell>
          <cell r="BP10">
            <v>141</v>
          </cell>
          <cell r="BQ10">
            <v>35</v>
          </cell>
          <cell r="BR10">
            <v>529</v>
          </cell>
        </row>
        <row r="11">
          <cell r="AN11" t="str">
            <v>AVG</v>
          </cell>
          <cell r="AP11">
            <v>0.10344827586206896</v>
          </cell>
          <cell r="AR11" t="str">
            <v xml:space="preserve"> </v>
          </cell>
          <cell r="AT11">
            <v>0.2391304347826087</v>
          </cell>
          <cell r="AV11" t="str">
            <v xml:space="preserve"> </v>
          </cell>
          <cell r="AX11">
            <v>2.7142857142857144</v>
          </cell>
          <cell r="BA11">
            <v>1.0576923076923077</v>
          </cell>
        </row>
        <row r="12">
          <cell r="AN12" t="str">
            <v>% Hrs per week off desk tasks</v>
          </cell>
          <cell r="AP12" t="str">
            <v>shelver</v>
          </cell>
          <cell r="AR12" t="str">
            <v>shelver</v>
          </cell>
          <cell r="AT12" t="str">
            <v>shelver</v>
          </cell>
          <cell r="AV12" t="str">
            <v>shelver</v>
          </cell>
          <cell r="AX12">
            <v>7.9166666666666673E-3</v>
          </cell>
          <cell r="AY12">
            <v>6.8750000000000006E-2</v>
          </cell>
          <cell r="BA12">
            <v>2.2916666666666665E-2</v>
          </cell>
          <cell r="BB12">
            <v>2.0833333333333333E-3</v>
          </cell>
          <cell r="BE12">
            <v>8.3333333333333332E-3</v>
          </cell>
          <cell r="BF12">
            <v>3.125E-2</v>
          </cell>
          <cell r="BG12">
            <v>1.6666666666666666E-2</v>
          </cell>
          <cell r="BK12">
            <v>0.05</v>
          </cell>
          <cell r="BL12">
            <v>1.9166666666666665E-2</v>
          </cell>
          <cell r="BM12">
            <v>1.2500000000000001E-2</v>
          </cell>
          <cell r="BN12">
            <v>0.1525</v>
          </cell>
          <cell r="BO12">
            <v>6.2500000000000003E-3</v>
          </cell>
          <cell r="BP12">
            <v>5.8749999999999997E-2</v>
          </cell>
          <cell r="BQ12">
            <v>1.4583333333333334E-2</v>
          </cell>
          <cell r="BR12">
            <v>0.22041666666666668</v>
          </cell>
        </row>
      </sheetData>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workbookViewId="0">
      <selection activeCell="Y12" sqref="Y12"/>
    </sheetView>
  </sheetViews>
  <sheetFormatPr defaultRowHeight="15" x14ac:dyDescent="0.25"/>
  <sheetData>
    <row r="1" spans="1:23" ht="75" x14ac:dyDescent="0.25">
      <c r="A1" s="1" t="s">
        <v>0</v>
      </c>
      <c r="B1" s="1" t="s">
        <v>1</v>
      </c>
      <c r="C1" s="2" t="s">
        <v>2</v>
      </c>
      <c r="D1" s="3" t="s">
        <v>3</v>
      </c>
      <c r="E1" s="4" t="s">
        <v>4</v>
      </c>
      <c r="F1" s="4" t="s">
        <v>5</v>
      </c>
      <c r="G1" s="4" t="s">
        <v>6</v>
      </c>
      <c r="H1" s="5"/>
      <c r="I1" s="1" t="s">
        <v>0</v>
      </c>
      <c r="J1" s="1" t="s">
        <v>7</v>
      </c>
      <c r="K1" s="6" t="s">
        <v>2</v>
      </c>
      <c r="L1" s="6" t="s">
        <v>3</v>
      </c>
      <c r="M1" s="7" t="s">
        <v>4</v>
      </c>
      <c r="N1" s="4" t="s">
        <v>5</v>
      </c>
      <c r="O1" s="4" t="s">
        <v>6</v>
      </c>
      <c r="P1" s="5"/>
      <c r="Q1" s="1" t="s">
        <v>0</v>
      </c>
      <c r="R1" s="1" t="s">
        <v>8</v>
      </c>
      <c r="S1" s="2" t="s">
        <v>2</v>
      </c>
      <c r="T1" s="2" t="s">
        <v>3</v>
      </c>
      <c r="U1" s="4" t="s">
        <v>4</v>
      </c>
      <c r="V1" s="7" t="s">
        <v>5</v>
      </c>
      <c r="W1" s="4" t="s">
        <v>6</v>
      </c>
    </row>
    <row r="2" spans="1:23" x14ac:dyDescent="0.25">
      <c r="A2" s="2">
        <v>1</v>
      </c>
      <c r="B2" s="2">
        <v>1</v>
      </c>
      <c r="C2" s="8" t="s">
        <v>9</v>
      </c>
      <c r="D2" s="9">
        <v>1700</v>
      </c>
      <c r="E2" s="10">
        <f>M4</f>
        <v>23223</v>
      </c>
      <c r="F2" s="10">
        <v>28325</v>
      </c>
      <c r="G2" s="9">
        <v>1152.5953284529644</v>
      </c>
      <c r="I2" s="2">
        <v>1</v>
      </c>
      <c r="J2" s="2">
        <v>1</v>
      </c>
      <c r="K2" s="11" t="str">
        <f>[1]Assessment1!A13</f>
        <v>Courtland</v>
      </c>
      <c r="L2" s="11">
        <f>[1]Assessment1!B13</f>
        <v>2325</v>
      </c>
      <c r="M2" s="11">
        <f>[1]Assessment1!C13</f>
        <v>21802</v>
      </c>
      <c r="N2" s="11">
        <f>[1]Assessment1!D13</f>
        <v>20259</v>
      </c>
      <c r="O2" s="11">
        <f>[1]Assessment1!E13</f>
        <v>1576.3436109724364</v>
      </c>
      <c r="Q2" s="2">
        <v>1</v>
      </c>
      <c r="R2" s="2">
        <v>1</v>
      </c>
      <c r="S2" s="11" t="str">
        <f>[1]Assessment1!A13</f>
        <v>Courtland</v>
      </c>
      <c r="T2" s="11">
        <f>[1]Assessment1!B13</f>
        <v>2325</v>
      </c>
      <c r="U2" s="11">
        <f>[1]Assessment1!C13</f>
        <v>21802</v>
      </c>
      <c r="V2" s="11">
        <f>[1]Assessment1!D13</f>
        <v>20259</v>
      </c>
      <c r="W2" s="11">
        <f>[1]Assessment1!E13</f>
        <v>1576.3436109724364</v>
      </c>
    </row>
    <row r="3" spans="1:23" ht="30" x14ac:dyDescent="0.25">
      <c r="A3" s="2">
        <v>1</v>
      </c>
      <c r="B3" s="2">
        <v>1</v>
      </c>
      <c r="C3" s="8" t="s">
        <v>10</v>
      </c>
      <c r="D3" s="9">
        <v>2325</v>
      </c>
      <c r="E3" s="10">
        <f>M2</f>
        <v>21802</v>
      </c>
      <c r="F3" s="10">
        <v>20259</v>
      </c>
      <c r="G3" s="9">
        <v>1576.3436109724364</v>
      </c>
      <c r="I3" s="2">
        <v>1</v>
      </c>
      <c r="J3" s="2">
        <v>1</v>
      </c>
      <c r="K3" s="11" t="str">
        <f>[1]Assessment1!A19</f>
        <v>Isleton</v>
      </c>
      <c r="L3" s="11">
        <f>[1]Assessment1!B19</f>
        <v>1700</v>
      </c>
      <c r="M3" s="11">
        <f>[1]Assessment1!C19</f>
        <v>22347</v>
      </c>
      <c r="N3" s="11">
        <f>[1]Assessment1!D19</f>
        <v>28325</v>
      </c>
      <c r="O3" s="11">
        <f>[1]Assessment1!E19</f>
        <v>1152.5953284529644</v>
      </c>
      <c r="Q3" s="2">
        <v>1</v>
      </c>
      <c r="R3" s="2">
        <v>1</v>
      </c>
      <c r="S3" s="11" t="str">
        <f>[1]Assessment1!A34</f>
        <v>Walnut Grove</v>
      </c>
      <c r="T3" s="11">
        <f>[1]Assessment1!B34</f>
        <v>3580</v>
      </c>
      <c r="U3" s="11">
        <f>[1]Assessment1!C34</f>
        <v>23223</v>
      </c>
      <c r="V3" s="11">
        <f>[1]Assessment1!D34</f>
        <v>22735</v>
      </c>
      <c r="W3" s="11">
        <f>[1]Assessment1!E34</f>
        <v>2427.2301622715368</v>
      </c>
    </row>
    <row r="4" spans="1:23" ht="30" x14ac:dyDescent="0.25">
      <c r="A4" s="2">
        <v>1</v>
      </c>
      <c r="B4" s="2">
        <v>1</v>
      </c>
      <c r="C4" s="8" t="s">
        <v>11</v>
      </c>
      <c r="D4" s="9">
        <v>2972</v>
      </c>
      <c r="E4" s="10">
        <f>M6</f>
        <v>48161</v>
      </c>
      <c r="F4" s="10">
        <v>88685</v>
      </c>
      <c r="G4" s="9">
        <v>2015.0078330365941</v>
      </c>
      <c r="I4" s="2">
        <v>1</v>
      </c>
      <c r="J4" s="2">
        <v>1</v>
      </c>
      <c r="K4" s="11" t="str">
        <f>[1]Assessment1!A34</f>
        <v>Walnut Grove</v>
      </c>
      <c r="L4" s="11">
        <f>[1]Assessment1!B34</f>
        <v>3580</v>
      </c>
      <c r="M4" s="11">
        <f>[1]Assessment1!C34</f>
        <v>23223</v>
      </c>
      <c r="N4" s="11">
        <f>[1]Assessment1!D34</f>
        <v>22735</v>
      </c>
      <c r="O4" s="11">
        <f>[1]Assessment1!E34</f>
        <v>2427.2301622715368</v>
      </c>
      <c r="Q4" s="2">
        <v>1</v>
      </c>
      <c r="R4" s="2">
        <v>1</v>
      </c>
      <c r="S4" s="11" t="str">
        <f>[1]Assessment1!A19</f>
        <v>Isleton</v>
      </c>
      <c r="T4" s="11">
        <f>[1]Assessment1!B19</f>
        <v>1700</v>
      </c>
      <c r="U4" s="11">
        <f>[1]Assessment1!C19</f>
        <v>22347</v>
      </c>
      <c r="V4" s="11">
        <f>[1]Assessment1!D19</f>
        <v>28325</v>
      </c>
      <c r="W4" s="11">
        <f>[1]Assessment1!E19</f>
        <v>1152.5953284529644</v>
      </c>
    </row>
    <row r="5" spans="1:23" ht="30" x14ac:dyDescent="0.25">
      <c r="A5" s="2">
        <v>1</v>
      </c>
      <c r="B5" s="2">
        <v>1</v>
      </c>
      <c r="C5" s="8" t="s">
        <v>12</v>
      </c>
      <c r="D5" s="9">
        <v>3580</v>
      </c>
      <c r="E5" s="10">
        <f>M3</f>
        <v>22347</v>
      </c>
      <c r="F5" s="12">
        <v>22735</v>
      </c>
      <c r="G5" s="9">
        <v>2427.2301622715368</v>
      </c>
      <c r="I5" s="2">
        <v>1</v>
      </c>
      <c r="J5" s="2">
        <v>1</v>
      </c>
      <c r="K5" s="11" t="str">
        <f>[1]Assessment1!A29</f>
        <v>Rio Linda</v>
      </c>
      <c r="L5" s="11">
        <f>[1]Assessment1!B29</f>
        <v>7778</v>
      </c>
      <c r="M5" s="11">
        <f>[1]Assessment1!C29</f>
        <v>36021</v>
      </c>
      <c r="N5" s="11">
        <f>[1]Assessment1!D29</f>
        <v>45080</v>
      </c>
      <c r="O5" s="11">
        <f>[1]Assessment1!E29</f>
        <v>5273.4626262983275</v>
      </c>
      <c r="Q5" s="2">
        <v>1</v>
      </c>
      <c r="R5" s="2">
        <v>1</v>
      </c>
      <c r="S5" s="11" t="str">
        <f>[1]Assessment1!A29</f>
        <v>Rio Linda</v>
      </c>
      <c r="T5" s="11">
        <f>[1]Assessment1!B29</f>
        <v>7778</v>
      </c>
      <c r="U5" s="11">
        <f>[1]Assessment1!C29</f>
        <v>36021</v>
      </c>
      <c r="V5" s="11">
        <f>[1]Assessment1!D29</f>
        <v>45080</v>
      </c>
      <c r="W5" s="11">
        <f>[1]Assessment1!E29</f>
        <v>5273.4626262983275</v>
      </c>
    </row>
    <row r="6" spans="1:23" ht="45" x14ac:dyDescent="0.25">
      <c r="A6" s="2">
        <v>1</v>
      </c>
      <c r="B6" s="2">
        <v>1</v>
      </c>
      <c r="C6" s="8" t="s">
        <v>13</v>
      </c>
      <c r="D6" s="9">
        <v>4000</v>
      </c>
      <c r="E6" s="10">
        <f>M24</f>
        <v>175507</v>
      </c>
      <c r="F6" s="10">
        <v>60912</v>
      </c>
      <c r="G6" s="9">
        <v>2711.9890081246217</v>
      </c>
      <c r="I6" s="2">
        <v>1</v>
      </c>
      <c r="J6" s="2">
        <v>1</v>
      </c>
      <c r="K6" s="11" t="str">
        <f>[1]Assessment1!A21</f>
        <v>McClatchy</v>
      </c>
      <c r="L6" s="11">
        <f>[1]Assessment1!B21</f>
        <v>2972</v>
      </c>
      <c r="M6" s="11">
        <f>[1]Assessment1!C21</f>
        <v>48161</v>
      </c>
      <c r="N6" s="11">
        <f>[1]Assessment1!D21</f>
        <v>88685</v>
      </c>
      <c r="O6" s="11">
        <f>[1]Assessment1!E21</f>
        <v>2015.0078330365941</v>
      </c>
      <c r="Q6" s="2">
        <v>1</v>
      </c>
      <c r="R6" s="2">
        <v>1</v>
      </c>
      <c r="S6" s="11" t="str">
        <f>[1]Assessment1!A14</f>
        <v>Del Paso Heights</v>
      </c>
      <c r="T6" s="11">
        <f>[1]Assessment1!B14</f>
        <v>5425</v>
      </c>
      <c r="U6" s="11">
        <f>[1]Assessment1!C14</f>
        <v>74314</v>
      </c>
      <c r="V6" s="11">
        <f>[1]Assessment1!D14</f>
        <v>48007</v>
      </c>
      <c r="W6" s="11">
        <f>[1]Assessment1!E14</f>
        <v>3678.1350922690185</v>
      </c>
    </row>
    <row r="7" spans="1:23" x14ac:dyDescent="0.25">
      <c r="A7" s="2">
        <v>1</v>
      </c>
      <c r="B7" s="2">
        <v>1</v>
      </c>
      <c r="C7" s="8" t="s">
        <v>14</v>
      </c>
      <c r="D7" s="9">
        <v>4225</v>
      </c>
      <c r="E7" s="10">
        <f>M8</f>
        <v>74314</v>
      </c>
      <c r="F7" s="10">
        <v>129119</v>
      </c>
      <c r="G7" s="9">
        <v>2864.5383898316318</v>
      </c>
      <c r="I7" s="2">
        <v>2</v>
      </c>
      <c r="J7" s="2">
        <v>2</v>
      </c>
      <c r="K7" s="13" t="str">
        <f>[1]Assessment1!A26</f>
        <v>Orangevale</v>
      </c>
      <c r="L7" s="13">
        <f>[1]Assessment1!B26</f>
        <v>4320</v>
      </c>
      <c r="M7" s="13">
        <f>[1]Assessment1!C26</f>
        <v>70971</v>
      </c>
      <c r="N7" s="13">
        <f>[1]Assessment1!D26</f>
        <v>101994</v>
      </c>
      <c r="O7" s="13">
        <f>[1]Assessment1!E26</f>
        <v>2928.9481287745916</v>
      </c>
      <c r="Q7" s="2">
        <v>1</v>
      </c>
      <c r="R7" s="2">
        <v>1</v>
      </c>
      <c r="S7" s="11" t="str">
        <f>[1]Assessment1!A25</f>
        <v>North Sacramento</v>
      </c>
      <c r="T7" s="11">
        <f>[1]Assessment1!B25</f>
        <v>4000</v>
      </c>
      <c r="U7" s="11">
        <f>[1]Assessment1!C25</f>
        <v>87818</v>
      </c>
      <c r="V7" s="11">
        <f>[1]Assessment1!D25</f>
        <v>60912</v>
      </c>
      <c r="W7" s="11">
        <f>[1]Assessment1!E25</f>
        <v>2711.9890081246217</v>
      </c>
    </row>
    <row r="8" spans="1:23" ht="30" x14ac:dyDescent="0.25">
      <c r="A8" s="2">
        <v>1</v>
      </c>
      <c r="B8" s="2">
        <v>1</v>
      </c>
      <c r="C8" s="8" t="s">
        <v>15</v>
      </c>
      <c r="D8" s="9">
        <v>4320</v>
      </c>
      <c r="E8" s="10">
        <f>M9</f>
        <v>75835</v>
      </c>
      <c r="F8" s="10">
        <v>101994</v>
      </c>
      <c r="G8" s="9">
        <v>2928.9481287745916</v>
      </c>
      <c r="I8" s="2">
        <v>2</v>
      </c>
      <c r="J8" s="2">
        <v>2</v>
      </c>
      <c r="K8" s="13" t="str">
        <f>[1]Assessment1!A14</f>
        <v>Del Paso Heights</v>
      </c>
      <c r="L8" s="13">
        <f>[1]Assessment1!B14</f>
        <v>5425</v>
      </c>
      <c r="M8" s="13">
        <f>[1]Assessment1!C14</f>
        <v>74314</v>
      </c>
      <c r="N8" s="13">
        <f>[1]Assessment1!D14</f>
        <v>48007</v>
      </c>
      <c r="O8" s="13">
        <f>[1]Assessment1!E14</f>
        <v>3678.1350922690185</v>
      </c>
      <c r="Q8" s="2">
        <v>1</v>
      </c>
      <c r="R8" s="2">
        <v>1</v>
      </c>
      <c r="S8" s="11" t="str">
        <f>[1]Assessment1!A21</f>
        <v>McClatchy</v>
      </c>
      <c r="T8" s="11">
        <f>[1]Assessment1!B21</f>
        <v>2972</v>
      </c>
      <c r="U8" s="11">
        <f>[1]Assessment1!C21</f>
        <v>48161</v>
      </c>
      <c r="V8" s="11">
        <f>[1]Assessment1!D21</f>
        <v>88685</v>
      </c>
      <c r="W8" s="11">
        <f>[1]Assessment1!E21</f>
        <v>2015.0078330365941</v>
      </c>
    </row>
    <row r="9" spans="1:23" x14ac:dyDescent="0.25">
      <c r="A9" s="2">
        <v>2</v>
      </c>
      <c r="B9" s="2">
        <v>1</v>
      </c>
      <c r="C9" s="8" t="s">
        <v>16</v>
      </c>
      <c r="D9" s="9">
        <v>4681</v>
      </c>
      <c r="E9" s="10">
        <f>M11</f>
        <v>102105</v>
      </c>
      <c r="F9" s="10">
        <v>139979</v>
      </c>
      <c r="G9" s="9">
        <v>3173.7051367578388</v>
      </c>
      <c r="I9" s="2">
        <v>2</v>
      </c>
      <c r="J9" s="2">
        <v>2</v>
      </c>
      <c r="K9" s="13" t="str">
        <f>[1]Assessment1!A18</f>
        <v>Galt</v>
      </c>
      <c r="L9" s="13">
        <f>[1]Assessment1!B18</f>
        <v>4225</v>
      </c>
      <c r="M9" s="13">
        <f>[1]Assessment1!C18</f>
        <v>75835</v>
      </c>
      <c r="N9" s="13">
        <f>[1]Assessment1!D18</f>
        <v>129119</v>
      </c>
      <c r="O9" s="13">
        <f>[1]Assessment1!E18</f>
        <v>2864.5383898316318</v>
      </c>
      <c r="Q9" s="2">
        <v>2</v>
      </c>
      <c r="R9" s="2">
        <v>2</v>
      </c>
      <c r="S9" s="13" t="str">
        <f>[1]Assessment1!A26</f>
        <v>Orangevale</v>
      </c>
      <c r="T9" s="13">
        <f>[1]Assessment1!B26</f>
        <v>4320</v>
      </c>
      <c r="U9" s="13">
        <f>[1]Assessment1!C26</f>
        <v>70971</v>
      </c>
      <c r="V9" s="13">
        <f>[1]Assessment1!D26</f>
        <v>101994</v>
      </c>
      <c r="W9" s="13">
        <f>[1]Assessment1!E26</f>
        <v>2928.9481287745916</v>
      </c>
    </row>
    <row r="10" spans="1:23" ht="30" x14ac:dyDescent="0.25">
      <c r="A10" s="2">
        <v>2</v>
      </c>
      <c r="B10" s="2">
        <v>1</v>
      </c>
      <c r="C10" s="8" t="s">
        <v>17</v>
      </c>
      <c r="D10" s="9">
        <v>5425</v>
      </c>
      <c r="E10" s="10">
        <f>M7</f>
        <v>70971</v>
      </c>
      <c r="F10" s="10">
        <v>48007</v>
      </c>
      <c r="G10" s="9">
        <v>3678.1350922690185</v>
      </c>
      <c r="I10" s="2">
        <v>2</v>
      </c>
      <c r="J10" s="2">
        <v>2</v>
      </c>
      <c r="K10" s="13" t="str">
        <f>[1]Assessment1!A25</f>
        <v>North Sacramento</v>
      </c>
      <c r="L10" s="13">
        <f>[1]Assessment1!B25</f>
        <v>4000</v>
      </c>
      <c r="M10" s="13">
        <f>[1]Assessment1!C25</f>
        <v>87818</v>
      </c>
      <c r="N10" s="13">
        <f>[1]Assessment1!D25</f>
        <v>60912</v>
      </c>
      <c r="O10" s="13">
        <f>[1]Assessment1!E25</f>
        <v>2711.9890081246217</v>
      </c>
      <c r="Q10" s="2">
        <v>2</v>
      </c>
      <c r="R10" s="2">
        <v>2</v>
      </c>
      <c r="S10" s="13" t="str">
        <f>[1]Assessment1!A20</f>
        <v>Martin Luther King, Jr.</v>
      </c>
      <c r="T10" s="13">
        <f>[1]Assessment1!B20</f>
        <v>15078</v>
      </c>
      <c r="U10" s="13">
        <f>[1]Assessment1!C20</f>
        <v>102105</v>
      </c>
      <c r="V10" s="13">
        <f>[1]Assessment1!D20</f>
        <v>103775</v>
      </c>
      <c r="W10" s="13">
        <f>[1]Assessment1!E20</f>
        <v>10222.842566125762</v>
      </c>
    </row>
    <row r="11" spans="1:23" x14ac:dyDescent="0.25">
      <c r="A11" s="2">
        <v>2</v>
      </c>
      <c r="B11" s="2">
        <v>2</v>
      </c>
      <c r="C11" s="14" t="s">
        <v>18</v>
      </c>
      <c r="D11" s="15">
        <v>7778</v>
      </c>
      <c r="E11" s="16">
        <f>M5</f>
        <v>36021</v>
      </c>
      <c r="F11" s="16">
        <v>45080</v>
      </c>
      <c r="G11" s="15">
        <v>5273.4626262983275</v>
      </c>
      <c r="I11" s="2">
        <v>2</v>
      </c>
      <c r="J11" s="2">
        <v>2</v>
      </c>
      <c r="K11" s="13" t="str">
        <f>[1]Assessment1!A20</f>
        <v>Martin Luther King, Jr.</v>
      </c>
      <c r="L11" s="13">
        <f>[1]Assessment1!B20</f>
        <v>15078</v>
      </c>
      <c r="M11" s="13">
        <f>[1]Assessment1!C20</f>
        <v>102105</v>
      </c>
      <c r="N11" s="13">
        <f>[1]Assessment1!D20</f>
        <v>103775</v>
      </c>
      <c r="O11" s="13">
        <f>[1]Assessment1!E20</f>
        <v>10222.842566125762</v>
      </c>
      <c r="Q11" s="2">
        <v>2</v>
      </c>
      <c r="R11" s="2">
        <v>2</v>
      </c>
      <c r="S11" s="13" t="str">
        <f>[1]Assessment1!A18</f>
        <v>Galt</v>
      </c>
      <c r="T11" s="13">
        <f>[1]Assessment1!B18</f>
        <v>4225</v>
      </c>
      <c r="U11" s="13">
        <f>[1]Assessment1!C18</f>
        <v>75835</v>
      </c>
      <c r="V11" s="13">
        <f>[1]Assessment1!D18</f>
        <v>129119</v>
      </c>
      <c r="W11" s="13">
        <f>[1]Assessment1!E18</f>
        <v>2864.5383898316318</v>
      </c>
    </row>
    <row r="12" spans="1:23" ht="30" x14ac:dyDescent="0.25">
      <c r="A12" s="2">
        <v>2</v>
      </c>
      <c r="B12" s="2">
        <v>3</v>
      </c>
      <c r="C12" s="17" t="s">
        <v>19</v>
      </c>
      <c r="D12" s="18">
        <v>11901</v>
      </c>
      <c r="E12" s="19">
        <f>M19</f>
        <v>159748</v>
      </c>
      <c r="F12" s="19">
        <v>297690</v>
      </c>
      <c r="G12" s="18">
        <v>8068.8452964227808</v>
      </c>
      <c r="I12" s="2">
        <v>3</v>
      </c>
      <c r="J12" s="2">
        <v>2</v>
      </c>
      <c r="K12" s="13" t="str">
        <f>[1]Assessment1!A22</f>
        <v>McKinley</v>
      </c>
      <c r="L12" s="13">
        <f>[1]Assessment1!B22</f>
        <v>4681</v>
      </c>
      <c r="M12" s="13">
        <f>[1]Assessment1!C22</f>
        <v>111492</v>
      </c>
      <c r="N12" s="13">
        <f>[1]Assessment1!D22</f>
        <v>139979</v>
      </c>
      <c r="O12" s="13">
        <f>[1]Assessment1!E22</f>
        <v>3173.7051367578388</v>
      </c>
      <c r="Q12" s="2">
        <v>2</v>
      </c>
      <c r="R12" s="2">
        <v>2</v>
      </c>
      <c r="S12" s="13" t="str">
        <f>[1]Assessment1!A22</f>
        <v>McKinley</v>
      </c>
      <c r="T12" s="13">
        <f>[1]Assessment1!B22</f>
        <v>4681</v>
      </c>
      <c r="U12" s="13">
        <f>[1]Assessment1!C22</f>
        <v>111492</v>
      </c>
      <c r="V12" s="13">
        <f>[1]Assessment1!D22</f>
        <v>139979</v>
      </c>
      <c r="W12" s="13">
        <f>[1]Assessment1!E22</f>
        <v>3173.7051367578388</v>
      </c>
    </row>
    <row r="13" spans="1:23" ht="45" x14ac:dyDescent="0.25">
      <c r="A13" s="2">
        <v>2</v>
      </c>
      <c r="B13" s="2">
        <v>3</v>
      </c>
      <c r="C13" s="17" t="s">
        <v>20</v>
      </c>
      <c r="D13" s="18">
        <v>12000</v>
      </c>
      <c r="E13" s="19">
        <f>M20</f>
        <v>160001</v>
      </c>
      <c r="F13" s="19">
        <v>396789</v>
      </c>
      <c r="G13" s="18">
        <v>14027.763144524606</v>
      </c>
      <c r="I13" s="2">
        <v>3</v>
      </c>
      <c r="J13" s="2">
        <v>3</v>
      </c>
      <c r="K13" s="20" t="str">
        <f>[1]Assessment1!A16</f>
        <v xml:space="preserve">Fair Oaks  </v>
      </c>
      <c r="L13" s="20">
        <f>[1]Assessment1!B16</f>
        <v>12000</v>
      </c>
      <c r="M13" s="20">
        <f>[1]Assessment1!C16</f>
        <v>121462</v>
      </c>
      <c r="N13" s="20">
        <f>[1]Assessment1!D16</f>
        <v>246166</v>
      </c>
      <c r="O13" s="20">
        <f>[1]Assessment1!E16</f>
        <v>8135.9670243738656</v>
      </c>
      <c r="Q13" s="2">
        <v>2</v>
      </c>
      <c r="R13" s="2">
        <v>2</v>
      </c>
      <c r="S13" s="13" t="str">
        <f>[1]Assessment1!A31</f>
        <v xml:space="preserve">Southgate  </v>
      </c>
      <c r="T13" s="13">
        <f>[1]Assessment1!B31</f>
        <v>12000</v>
      </c>
      <c r="U13" s="13">
        <f>[1]Assessment1!C31</f>
        <v>142203</v>
      </c>
      <c r="V13" s="13">
        <f>[1]Assessment1!D31</f>
        <v>154278</v>
      </c>
      <c r="W13" s="13">
        <f>[1]Assessment1!E31</f>
        <v>8135.9670243738656</v>
      </c>
    </row>
    <row r="14" spans="1:23" x14ac:dyDescent="0.25">
      <c r="A14" s="2">
        <v>2</v>
      </c>
      <c r="B14" s="2">
        <v>3</v>
      </c>
      <c r="C14" s="17" t="s">
        <v>21</v>
      </c>
      <c r="D14" s="18">
        <v>12000</v>
      </c>
      <c r="E14" s="19">
        <f>M12</f>
        <v>111492</v>
      </c>
      <c r="F14" s="19">
        <v>246166</v>
      </c>
      <c r="G14" s="18">
        <v>8135.9670243738656</v>
      </c>
      <c r="I14" s="2">
        <v>3</v>
      </c>
      <c r="J14" s="2">
        <v>3</v>
      </c>
      <c r="K14" s="20" t="str">
        <f>[1]Assessment1!A11</f>
        <v>Colonial Heights</v>
      </c>
      <c r="L14" s="20">
        <f>[1]Assessment1!B11</f>
        <v>12211</v>
      </c>
      <c r="M14" s="20">
        <f>[1]Assessment1!C11</f>
        <v>135622</v>
      </c>
      <c r="N14" s="20">
        <f>[1]Assessment1!D11</f>
        <v>160811</v>
      </c>
      <c r="O14" s="20">
        <f>[1]Assessment1!E11</f>
        <v>8279.0244445524386</v>
      </c>
      <c r="Q14" s="2">
        <v>2</v>
      </c>
      <c r="R14" s="2">
        <v>2</v>
      </c>
      <c r="S14" s="13" t="str">
        <f>[1]Assessment1!A11</f>
        <v>Colonial Heights</v>
      </c>
      <c r="T14" s="13">
        <f>[1]Assessment1!B11</f>
        <v>12211</v>
      </c>
      <c r="U14" s="13">
        <f>[1]Assessment1!C11</f>
        <v>135622</v>
      </c>
      <c r="V14" s="13">
        <f>[1]Assessment1!D11</f>
        <v>160811</v>
      </c>
      <c r="W14" s="13">
        <f>[1]Assessment1!E11</f>
        <v>8279.0244445524386</v>
      </c>
    </row>
    <row r="15" spans="1:23" ht="30" x14ac:dyDescent="0.25">
      <c r="A15" s="2">
        <v>2</v>
      </c>
      <c r="B15" s="2">
        <v>3</v>
      </c>
      <c r="C15" s="17" t="s">
        <v>22</v>
      </c>
      <c r="D15" s="18">
        <v>12000</v>
      </c>
      <c r="E15" s="19">
        <f>M15</f>
        <v>137467</v>
      </c>
      <c r="F15" s="19">
        <v>154278</v>
      </c>
      <c r="G15" s="18">
        <v>8135.9670243738656</v>
      </c>
      <c r="I15" s="2">
        <v>3</v>
      </c>
      <c r="J15" s="2">
        <v>3</v>
      </c>
      <c r="K15" s="20" t="str">
        <f>[1]Assessment1!A7</f>
        <v xml:space="preserve">Arcade </v>
      </c>
      <c r="L15" s="20">
        <f>[1]Assessment1!B7</f>
        <v>12686</v>
      </c>
      <c r="M15" s="20">
        <f>[1]Assessment1!C7</f>
        <v>137467</v>
      </c>
      <c r="N15" s="20">
        <f>[1]Assessment1!D7</f>
        <v>171157</v>
      </c>
      <c r="O15" s="20">
        <f>[1]Assessment1!E7</f>
        <v>8601.0731392672387</v>
      </c>
      <c r="Q15" s="2">
        <v>2</v>
      </c>
      <c r="R15" s="2">
        <v>2</v>
      </c>
      <c r="S15" s="13" t="str">
        <f>[1]Assessment1!A7</f>
        <v xml:space="preserve">Arcade </v>
      </c>
      <c r="T15" s="13">
        <f>[1]Assessment1!B7</f>
        <v>12686</v>
      </c>
      <c r="U15" s="13">
        <f>[1]Assessment1!C7</f>
        <v>137467</v>
      </c>
      <c r="V15" s="13">
        <f>[1]Assessment1!D7</f>
        <v>171157</v>
      </c>
      <c r="W15" s="13">
        <f>[1]Assessment1!E7</f>
        <v>8601.0731392672387</v>
      </c>
    </row>
    <row r="16" spans="1:23" ht="30" x14ac:dyDescent="0.25">
      <c r="A16" s="2">
        <v>3</v>
      </c>
      <c r="B16" s="2">
        <v>3</v>
      </c>
      <c r="C16" s="17" t="s">
        <v>23</v>
      </c>
      <c r="D16" s="18">
        <v>12211</v>
      </c>
      <c r="E16" s="19">
        <f>M13</f>
        <v>121462</v>
      </c>
      <c r="F16" s="19">
        <v>279126</v>
      </c>
      <c r="G16" s="18">
        <v>8135.9670243738656</v>
      </c>
      <c r="I16" s="2">
        <v>3</v>
      </c>
      <c r="J16" s="2">
        <v>3</v>
      </c>
      <c r="K16" s="20" t="str">
        <f>[1]Assessment1!A31</f>
        <v xml:space="preserve">Southgate  </v>
      </c>
      <c r="L16" s="20">
        <f>[1]Assessment1!B31</f>
        <v>12000</v>
      </c>
      <c r="M16" s="20">
        <f>[1]Assessment1!C31</f>
        <v>142203</v>
      </c>
      <c r="N16" s="20">
        <f>[1]Assessment1!D31</f>
        <v>154278</v>
      </c>
      <c r="O16" s="20">
        <f>[1]Assessment1!E31</f>
        <v>8135.9670243738656</v>
      </c>
      <c r="Q16" s="2">
        <v>3</v>
      </c>
      <c r="R16" s="2">
        <v>2</v>
      </c>
      <c r="S16" s="13" t="str">
        <f>[1]Assessment1!A30</f>
        <v xml:space="preserve">South Natomas </v>
      </c>
      <c r="T16" s="13">
        <f>[1]Assessment1!B30</f>
        <v>13615</v>
      </c>
      <c r="U16" s="13">
        <f>[1]Assessment1!C30</f>
        <v>150374</v>
      </c>
      <c r="V16" s="13">
        <f>[1]Assessment1!D30</f>
        <v>174972</v>
      </c>
      <c r="W16" s="13">
        <f>[1]Assessment1!E30</f>
        <v>9230.9325864041821</v>
      </c>
    </row>
    <row r="17" spans="1:23" ht="30" x14ac:dyDescent="0.25">
      <c r="A17" s="2">
        <v>3</v>
      </c>
      <c r="B17" s="2">
        <v>3</v>
      </c>
      <c r="C17" s="17" t="s">
        <v>24</v>
      </c>
      <c r="D17" s="18">
        <v>12500</v>
      </c>
      <c r="E17" s="19">
        <f>M25</f>
        <v>191144</v>
      </c>
      <c r="F17" s="19">
        <v>289211</v>
      </c>
      <c r="G17" s="18">
        <v>8474.9656503894439</v>
      </c>
      <c r="I17" s="2">
        <v>3</v>
      </c>
      <c r="J17" s="2">
        <v>3</v>
      </c>
      <c r="K17" s="20" t="str">
        <f>[1]Assessment1!A30</f>
        <v xml:space="preserve">South Natomas </v>
      </c>
      <c r="L17" s="20">
        <f>[1]Assessment1!B30</f>
        <v>13615</v>
      </c>
      <c r="M17" s="20">
        <f>[1]Assessment1!C30</f>
        <v>150374</v>
      </c>
      <c r="N17" s="20">
        <f>[1]Assessment1!D30</f>
        <v>174972</v>
      </c>
      <c r="O17" s="20">
        <f>[1]Assessment1!E30</f>
        <v>9230.9325864041821</v>
      </c>
      <c r="Q17" s="2">
        <v>3</v>
      </c>
      <c r="R17" s="2">
        <v>2</v>
      </c>
      <c r="S17" s="13" t="str">
        <f>[1]Assessment1!A27</f>
        <v>Pocket-Greenhaven</v>
      </c>
      <c r="T17" s="13">
        <f>[1]Assessment1!B27</f>
        <v>15000</v>
      </c>
      <c r="U17" s="13">
        <f>[1]Assessment1!C27</f>
        <v>154583</v>
      </c>
      <c r="V17" s="13">
        <f>[1]Assessment1!D27</f>
        <v>179392</v>
      </c>
      <c r="W17" s="13">
        <f>[1]Assessment1!E27</f>
        <v>10169.958780467332</v>
      </c>
    </row>
    <row r="18" spans="1:23" ht="30" x14ac:dyDescent="0.25">
      <c r="A18" s="2">
        <v>3</v>
      </c>
      <c r="B18" s="2">
        <v>3</v>
      </c>
      <c r="C18" s="17" t="s">
        <v>25</v>
      </c>
      <c r="D18" s="18">
        <v>12500</v>
      </c>
      <c r="E18" s="19">
        <f>M21</f>
        <v>164585</v>
      </c>
      <c r="F18" s="19">
        <v>270500</v>
      </c>
      <c r="G18" s="18">
        <v>8474.9656503894439</v>
      </c>
      <c r="I18" s="2">
        <v>3</v>
      </c>
      <c r="J18" s="2">
        <v>3</v>
      </c>
      <c r="K18" s="20" t="str">
        <f>[1]Assessment1!A27</f>
        <v>Pocket-Greenhaven</v>
      </c>
      <c r="L18" s="20">
        <f>[1]Assessment1!B27</f>
        <v>15000</v>
      </c>
      <c r="M18" s="20">
        <f>[1]Assessment1!C27</f>
        <v>154583</v>
      </c>
      <c r="N18" s="20">
        <f>[1]Assessment1!D27</f>
        <v>179392</v>
      </c>
      <c r="O18" s="20">
        <f>[1]Assessment1!E27</f>
        <v>10169.958780467332</v>
      </c>
      <c r="Q18" s="2">
        <v>3</v>
      </c>
      <c r="R18" s="2">
        <v>3</v>
      </c>
      <c r="S18" s="20" t="str">
        <f>[1]Assessment1!A24</f>
        <v xml:space="preserve">North Natomas  </v>
      </c>
      <c r="T18" s="20">
        <f>[1]Assessment1!B24</f>
        <v>22645</v>
      </c>
      <c r="U18" s="20">
        <f>[1]Assessment1!C24</f>
        <v>191144</v>
      </c>
      <c r="V18" s="20">
        <f>[1]Assessment1!D24</f>
        <v>225245</v>
      </c>
      <c r="W18" s="20">
        <f>[1]Assessment1!E24</f>
        <v>15353.247772245515</v>
      </c>
    </row>
    <row r="19" spans="1:23" x14ac:dyDescent="0.25">
      <c r="A19" s="2">
        <v>3</v>
      </c>
      <c r="B19" s="2">
        <v>3</v>
      </c>
      <c r="C19" s="17" t="s">
        <v>26</v>
      </c>
      <c r="D19" s="18">
        <v>12686</v>
      </c>
      <c r="E19" s="19">
        <f>M14</f>
        <v>135622</v>
      </c>
      <c r="F19" s="19">
        <v>171157</v>
      </c>
      <c r="G19" s="18">
        <v>8601.0731392672387</v>
      </c>
      <c r="I19" s="2">
        <v>4</v>
      </c>
      <c r="J19" s="2">
        <v>3</v>
      </c>
      <c r="K19" s="20" t="str">
        <f>[1]Assessment1!A23</f>
        <v xml:space="preserve">North Highlands </v>
      </c>
      <c r="L19" s="20">
        <f>[1]Assessment1!B23</f>
        <v>12890</v>
      </c>
      <c r="M19" s="20">
        <f>[1]Assessment1!C23</f>
        <v>159748</v>
      </c>
      <c r="N19" s="20">
        <f>[1]Assessment1!D23</f>
        <v>247578</v>
      </c>
      <c r="O19" s="20">
        <f>[1]Assessment1!E23</f>
        <v>8739.3845786815946</v>
      </c>
      <c r="Q19" s="2">
        <v>3</v>
      </c>
      <c r="R19" s="2">
        <v>3</v>
      </c>
      <c r="S19" s="20" t="str">
        <f>[1]Assessment1!A16</f>
        <v xml:space="preserve">Fair Oaks  </v>
      </c>
      <c r="T19" s="20">
        <f>[1]Assessment1!B16</f>
        <v>12000</v>
      </c>
      <c r="U19" s="20">
        <f>[1]Assessment1!C16</f>
        <v>121462</v>
      </c>
      <c r="V19" s="20">
        <f>[1]Assessment1!D16</f>
        <v>246166</v>
      </c>
      <c r="W19" s="20">
        <f>[1]Assessment1!E16</f>
        <v>8135.9670243738656</v>
      </c>
    </row>
    <row r="20" spans="1:23" ht="45" x14ac:dyDescent="0.25">
      <c r="A20" s="2">
        <v>3</v>
      </c>
      <c r="B20" s="2">
        <v>3</v>
      </c>
      <c r="C20" s="17" t="s">
        <v>27</v>
      </c>
      <c r="D20" s="18">
        <v>12890</v>
      </c>
      <c r="E20" s="19">
        <f>M18</f>
        <v>154583</v>
      </c>
      <c r="F20" s="19">
        <v>247578</v>
      </c>
      <c r="G20" s="18">
        <v>8739.3845786815946</v>
      </c>
      <c r="I20" s="2">
        <v>4</v>
      </c>
      <c r="J20" s="2">
        <v>3</v>
      </c>
      <c r="K20" s="20" t="str">
        <f>[1]Assessment1!A28</f>
        <v xml:space="preserve">Rancho Cordova </v>
      </c>
      <c r="L20" s="20">
        <f>[1]Assessment1!B28</f>
        <v>12500</v>
      </c>
      <c r="M20" s="20">
        <f>[1]Assessment1!C28</f>
        <v>160001</v>
      </c>
      <c r="N20" s="20">
        <f>[1]Assessment1!D28</f>
        <v>289211</v>
      </c>
      <c r="O20" s="20">
        <f>[1]Assessment1!E28</f>
        <v>8474.9656503894439</v>
      </c>
      <c r="Q20" s="2">
        <v>3</v>
      </c>
      <c r="R20" s="2">
        <v>3</v>
      </c>
      <c r="S20" s="20" t="str">
        <f>[1]Assessment1!A23</f>
        <v xml:space="preserve">North Highlands </v>
      </c>
      <c r="T20" s="20">
        <f>[1]Assessment1!B23</f>
        <v>12890</v>
      </c>
      <c r="U20" s="20">
        <f>[1]Assessment1!C23</f>
        <v>159748</v>
      </c>
      <c r="V20" s="20">
        <f>[1]Assessment1!D23</f>
        <v>247578</v>
      </c>
      <c r="W20" s="20">
        <f>[1]Assessment1!E23</f>
        <v>8739.3845786815946</v>
      </c>
    </row>
    <row r="21" spans="1:23" ht="30" x14ac:dyDescent="0.25">
      <c r="A21" s="2">
        <v>3</v>
      </c>
      <c r="B21" s="2">
        <v>3</v>
      </c>
      <c r="C21" s="17" t="s">
        <v>28</v>
      </c>
      <c r="D21" s="18">
        <v>13615</v>
      </c>
      <c r="E21" s="19">
        <f>M16</f>
        <v>142203</v>
      </c>
      <c r="F21" s="19">
        <v>174972</v>
      </c>
      <c r="G21" s="18">
        <v>9230.9325864041821</v>
      </c>
      <c r="I21" s="2">
        <v>4</v>
      </c>
      <c r="J21" s="2">
        <v>3</v>
      </c>
      <c r="K21" s="20" t="str">
        <f>[1]Assessment1!A8</f>
        <v xml:space="preserve">Arden-Dimick </v>
      </c>
      <c r="L21" s="20">
        <f>[1]Assessment1!B8</f>
        <v>11901</v>
      </c>
      <c r="M21" s="20">
        <f>[1]Assessment1!C8</f>
        <v>164585</v>
      </c>
      <c r="N21" s="20">
        <f>[1]Assessment1!D8</f>
        <v>297690</v>
      </c>
      <c r="O21" s="20">
        <f>[1]Assessment1!E8</f>
        <v>8068.8452964227808</v>
      </c>
      <c r="Q21" s="2">
        <v>3</v>
      </c>
      <c r="R21" s="2">
        <v>3</v>
      </c>
      <c r="S21" s="20" t="str">
        <f>[1]Assessment1!A32</f>
        <v xml:space="preserve">Sylvan Oaks  </v>
      </c>
      <c r="T21" s="20">
        <f>[1]Assessment1!B32</f>
        <v>12500</v>
      </c>
      <c r="U21" s="20">
        <f>[1]Assessment1!C32</f>
        <v>175507</v>
      </c>
      <c r="V21" s="20">
        <f>[1]Assessment1!D32</f>
        <v>270500</v>
      </c>
      <c r="W21" s="20">
        <f>[1]Assessment1!E32</f>
        <v>8474.9656503894439</v>
      </c>
    </row>
    <row r="22" spans="1:23" ht="30" x14ac:dyDescent="0.25">
      <c r="A22" s="2">
        <v>3</v>
      </c>
      <c r="B22" s="2">
        <v>3</v>
      </c>
      <c r="C22" s="17" t="s">
        <v>29</v>
      </c>
      <c r="D22" s="18">
        <v>13850</v>
      </c>
      <c r="E22" s="19">
        <f>M22</f>
        <v>172543</v>
      </c>
      <c r="F22" s="19">
        <v>282531</v>
      </c>
      <c r="G22" s="18">
        <v>9390.2619406315025</v>
      </c>
      <c r="I22" s="2">
        <v>4</v>
      </c>
      <c r="J22" s="2">
        <v>3</v>
      </c>
      <c r="K22" s="20" t="str">
        <f>[1]Assessment1!A15</f>
        <v xml:space="preserve">Elk Grove </v>
      </c>
      <c r="L22" s="20">
        <f>[1]Assessment1!B15</f>
        <v>13850</v>
      </c>
      <c r="M22" s="20">
        <f>[1]Assessment1!C15</f>
        <v>172543</v>
      </c>
      <c r="N22" s="20">
        <f>[1]Assessment1!D15</f>
        <v>282531</v>
      </c>
      <c r="O22" s="20">
        <f>[1]Assessment1!E15</f>
        <v>9390.2619406315025</v>
      </c>
      <c r="Q22" s="2">
        <v>3</v>
      </c>
      <c r="R22" s="2">
        <v>3</v>
      </c>
      <c r="S22" s="20" t="str">
        <f>[1]Assessment1!A12</f>
        <v xml:space="preserve">Belle Cooledge </v>
      </c>
      <c r="T22" s="20">
        <f>[1]Assessment1!B12</f>
        <v>12000</v>
      </c>
      <c r="U22" s="20">
        <f>[1]Assessment1!C12</f>
        <v>173382</v>
      </c>
      <c r="V22" s="20">
        <f>[1]Assessment1!D12</f>
        <v>279126</v>
      </c>
      <c r="W22" s="20">
        <f>[1]Assessment1!E12</f>
        <v>8135.9670243738656</v>
      </c>
    </row>
    <row r="23" spans="1:23" ht="45" x14ac:dyDescent="0.25">
      <c r="A23" s="2">
        <v>4</v>
      </c>
      <c r="B23" s="2">
        <v>3</v>
      </c>
      <c r="C23" s="17" t="s">
        <v>30</v>
      </c>
      <c r="D23" s="18">
        <v>15000</v>
      </c>
      <c r="E23" s="19">
        <f>M17</f>
        <v>150374</v>
      </c>
      <c r="F23" s="19">
        <v>179392</v>
      </c>
      <c r="G23" s="18">
        <v>10169.958780467332</v>
      </c>
      <c r="I23" s="2">
        <v>4</v>
      </c>
      <c r="J23" s="2">
        <v>3</v>
      </c>
      <c r="K23" s="20" t="str">
        <f>[1]Assessment1!A12</f>
        <v xml:space="preserve">Belle Cooledge </v>
      </c>
      <c r="L23" s="20">
        <f>[1]Assessment1!B12</f>
        <v>12000</v>
      </c>
      <c r="M23" s="20">
        <f>[1]Assessment1!C12</f>
        <v>173382</v>
      </c>
      <c r="N23" s="20">
        <f>[1]Assessment1!D12</f>
        <v>279126</v>
      </c>
      <c r="O23" s="20">
        <f>[1]Assessment1!E12</f>
        <v>8135.9670243738656</v>
      </c>
      <c r="Q23" s="2">
        <v>4</v>
      </c>
      <c r="R23" s="2">
        <v>3</v>
      </c>
      <c r="S23" s="20" t="str">
        <f>[1]Assessment1!A15</f>
        <v xml:space="preserve">Elk Grove </v>
      </c>
      <c r="T23" s="20">
        <f>[1]Assessment1!B15</f>
        <v>13850</v>
      </c>
      <c r="U23" s="20">
        <f>[1]Assessment1!C15</f>
        <v>172543</v>
      </c>
      <c r="V23" s="20">
        <f>[1]Assessment1!D15</f>
        <v>282531</v>
      </c>
      <c r="W23" s="20">
        <f>[1]Assessment1!E15</f>
        <v>9390.2619406315025</v>
      </c>
    </row>
    <row r="24" spans="1:23" ht="45" x14ac:dyDescent="0.25">
      <c r="A24" s="2">
        <v>4</v>
      </c>
      <c r="B24" s="2">
        <v>3</v>
      </c>
      <c r="C24" s="17" t="s">
        <v>31</v>
      </c>
      <c r="D24" s="18">
        <v>15078</v>
      </c>
      <c r="E24" s="19">
        <f>M10</f>
        <v>87818</v>
      </c>
      <c r="F24" s="19">
        <v>103775</v>
      </c>
      <c r="G24" s="18">
        <v>10222.842566125762</v>
      </c>
      <c r="I24" s="2">
        <v>4</v>
      </c>
      <c r="J24" s="2">
        <v>4</v>
      </c>
      <c r="K24" s="21" t="str">
        <f>[1]Assessment1!A32</f>
        <v xml:space="preserve">Sylvan Oaks  </v>
      </c>
      <c r="L24" s="21">
        <f>[1]Assessment1!B32</f>
        <v>12500</v>
      </c>
      <c r="M24" s="21">
        <f>[1]Assessment1!C32</f>
        <v>175507</v>
      </c>
      <c r="N24" s="21">
        <f>[1]Assessment1!D32</f>
        <v>270500</v>
      </c>
      <c r="O24" s="21">
        <f>[1]Assessment1!E32</f>
        <v>8474.9656503894439</v>
      </c>
      <c r="Q24" s="2">
        <v>4</v>
      </c>
      <c r="R24" s="2">
        <v>3</v>
      </c>
      <c r="S24" s="20" t="str">
        <f>[1]Assessment1!A33</f>
        <v>Valley Hi-North Laguna</v>
      </c>
      <c r="T24" s="20">
        <f>[1]Assessment1!B33</f>
        <v>20505</v>
      </c>
      <c r="U24" s="20">
        <f>[1]Assessment1!C33</f>
        <v>205843.33333333334</v>
      </c>
      <c r="V24" s="20">
        <f>[1]Assessment1!D33</f>
        <v>286167</v>
      </c>
      <c r="W24" s="20">
        <f>[1]Assessment1!E33</f>
        <v>13902.333652898842</v>
      </c>
    </row>
    <row r="25" spans="1:23" x14ac:dyDescent="0.25">
      <c r="A25" s="2">
        <v>4</v>
      </c>
      <c r="B25" s="2">
        <v>4</v>
      </c>
      <c r="C25" s="22" t="s">
        <v>32</v>
      </c>
      <c r="D25" s="23">
        <v>19621</v>
      </c>
      <c r="E25" s="24">
        <f>M28</f>
        <v>232949</v>
      </c>
      <c r="F25" s="24">
        <v>308830</v>
      </c>
      <c r="G25" s="23">
        <v>13302.984082103301</v>
      </c>
      <c r="I25" s="2">
        <v>4</v>
      </c>
      <c r="J25" s="2">
        <v>4</v>
      </c>
      <c r="K25" s="21" t="str">
        <f>[1]Assessment1!A24</f>
        <v xml:space="preserve">North Natomas  </v>
      </c>
      <c r="L25" s="21">
        <f>[1]Assessment1!B24</f>
        <v>22645</v>
      </c>
      <c r="M25" s="21">
        <f>[1]Assessment1!C24</f>
        <v>191144</v>
      </c>
      <c r="N25" s="21">
        <f>[1]Assessment1!D24</f>
        <v>225245</v>
      </c>
      <c r="O25" s="21">
        <f>[1]Assessment1!E24</f>
        <v>15353.247772245515</v>
      </c>
      <c r="Q25" s="2">
        <v>4</v>
      </c>
      <c r="R25" s="2">
        <v>3</v>
      </c>
      <c r="S25" s="20" t="str">
        <f>[1]Assessment1!A28</f>
        <v xml:space="preserve">Rancho Cordova </v>
      </c>
      <c r="T25" s="20">
        <f>[1]Assessment1!B28</f>
        <v>12500</v>
      </c>
      <c r="U25" s="20">
        <f>[1]Assessment1!C28</f>
        <v>160001</v>
      </c>
      <c r="V25" s="20">
        <f>[1]Assessment1!D28</f>
        <v>289211</v>
      </c>
      <c r="W25" s="20">
        <f>[1]Assessment1!E28</f>
        <v>8474.9656503894439</v>
      </c>
    </row>
    <row r="26" spans="1:23" ht="45" x14ac:dyDescent="0.25">
      <c r="A26" s="2">
        <v>4</v>
      </c>
      <c r="B26" s="2">
        <v>4</v>
      </c>
      <c r="C26" s="22" t="s">
        <v>33</v>
      </c>
      <c r="D26" s="23">
        <v>20505</v>
      </c>
      <c r="E26" s="24">
        <f>M23</f>
        <v>173382</v>
      </c>
      <c r="F26" s="25">
        <v>286167</v>
      </c>
      <c r="G26" s="23">
        <v>13902.333652898842</v>
      </c>
      <c r="I26" s="2">
        <v>4</v>
      </c>
      <c r="J26" s="2">
        <v>4</v>
      </c>
      <c r="K26" s="21" t="str">
        <f>[1]Assessment1!A33</f>
        <v>Valley Hi-North Laguna</v>
      </c>
      <c r="L26" s="21">
        <f>[1]Assessment1!B33</f>
        <v>20505</v>
      </c>
      <c r="M26" s="21">
        <f>[1]Assessment1!C33</f>
        <v>205843.33333333334</v>
      </c>
      <c r="N26" s="21">
        <f>[1]Assessment1!D33</f>
        <v>286167</v>
      </c>
      <c r="O26" s="21">
        <f>[1]Assessment1!E33</f>
        <v>13902.333652898842</v>
      </c>
      <c r="Q26" s="2">
        <v>4</v>
      </c>
      <c r="R26" s="2">
        <v>4</v>
      </c>
      <c r="S26" s="21" t="str">
        <f>[1]Assessment1!A8</f>
        <v xml:space="preserve">Arden-Dimick </v>
      </c>
      <c r="T26" s="21">
        <f>[1]Assessment1!B8</f>
        <v>11901</v>
      </c>
      <c r="U26" s="21">
        <f>[1]Assessment1!C8</f>
        <v>164585</v>
      </c>
      <c r="V26" s="21">
        <f>[1]Assessment1!D8</f>
        <v>297690</v>
      </c>
      <c r="W26" s="21">
        <f>[1]Assessment1!E8</f>
        <v>8068.8452964227808</v>
      </c>
    </row>
    <row r="27" spans="1:23" ht="30" x14ac:dyDescent="0.25">
      <c r="A27" s="2">
        <v>4</v>
      </c>
      <c r="B27" s="2">
        <v>4</v>
      </c>
      <c r="C27" s="22" t="s">
        <v>34</v>
      </c>
      <c r="D27" s="23">
        <v>20690</v>
      </c>
      <c r="E27" s="24">
        <f>M27</f>
        <v>217788</v>
      </c>
      <c r="F27" s="24">
        <v>304535</v>
      </c>
      <c r="G27" s="23">
        <v>108479.56032498488</v>
      </c>
      <c r="I27" s="2">
        <v>4</v>
      </c>
      <c r="J27" s="2">
        <v>4</v>
      </c>
      <c r="K27" s="21" t="str">
        <f>[1]Assessment1!A17</f>
        <v xml:space="preserve">Franklin </v>
      </c>
      <c r="L27" s="21">
        <f>[1]Assessment1!B17</f>
        <v>19621</v>
      </c>
      <c r="M27" s="21">
        <f>[1]Assessment1!C17</f>
        <v>217788</v>
      </c>
      <c r="N27" s="21">
        <f>[1]Assessment1!D17</f>
        <v>308830</v>
      </c>
      <c r="O27" s="21">
        <f>[1]Assessment1!E17</f>
        <v>13302.984082103301</v>
      </c>
      <c r="Q27" s="2">
        <v>4</v>
      </c>
      <c r="R27" s="2">
        <v>4</v>
      </c>
      <c r="S27" s="21" t="str">
        <f>[1]Assessment1!A10</f>
        <v xml:space="preserve">Central </v>
      </c>
      <c r="T27" s="21">
        <f>[1]Assessment1!B10</f>
        <v>160000</v>
      </c>
      <c r="U27" s="21">
        <f>[1]Assessment1!C10</f>
        <v>347673</v>
      </c>
      <c r="V27" s="21">
        <f>[1]Assessment1!D10</f>
        <v>304535</v>
      </c>
      <c r="W27" s="21">
        <f>[1]Assessment1!E10</f>
        <v>108479.56032498488</v>
      </c>
    </row>
    <row r="28" spans="1:23" ht="30" x14ac:dyDescent="0.25">
      <c r="A28" s="2">
        <v>4</v>
      </c>
      <c r="B28" s="2">
        <v>4</v>
      </c>
      <c r="C28" s="22" t="s">
        <v>35</v>
      </c>
      <c r="D28" s="23">
        <v>22645</v>
      </c>
      <c r="E28" s="24">
        <f>M26</f>
        <v>205843.33333333334</v>
      </c>
      <c r="F28" s="24">
        <v>225245</v>
      </c>
      <c r="G28" s="23">
        <v>15353.247772245515</v>
      </c>
      <c r="I28" s="2">
        <v>4</v>
      </c>
      <c r="J28" s="2">
        <v>4</v>
      </c>
      <c r="K28" s="21" t="str">
        <f>[1]Assessment1!A9</f>
        <v>Carmichael</v>
      </c>
      <c r="L28" s="21">
        <f>[1]Assessment1!B9</f>
        <v>20690</v>
      </c>
      <c r="M28" s="21">
        <f>[1]Assessment1!C9</f>
        <v>232949</v>
      </c>
      <c r="N28" s="21">
        <f>[1]Assessment1!D9</f>
        <v>396789</v>
      </c>
      <c r="O28" s="21">
        <f>[1]Assessment1!E9</f>
        <v>14027.763144524606</v>
      </c>
      <c r="Q28" s="2">
        <v>4</v>
      </c>
      <c r="R28" s="2">
        <v>4</v>
      </c>
      <c r="S28" s="21" t="str">
        <f>[1]Assessment1!A17</f>
        <v xml:space="preserve">Franklin </v>
      </c>
      <c r="T28" s="21">
        <f>[1]Assessment1!B17</f>
        <v>19621</v>
      </c>
      <c r="U28" s="21">
        <f>[1]Assessment1!C17</f>
        <v>217788</v>
      </c>
      <c r="V28" s="21">
        <f>[1]Assessment1!D17</f>
        <v>308830</v>
      </c>
      <c r="W28" s="21">
        <f>[1]Assessment1!E17</f>
        <v>13302.984082103301</v>
      </c>
    </row>
    <row r="29" spans="1:23" x14ac:dyDescent="0.25">
      <c r="A29" s="2">
        <v>4</v>
      </c>
      <c r="B29" s="2">
        <v>4</v>
      </c>
      <c r="C29" s="22" t="s">
        <v>36</v>
      </c>
      <c r="D29" s="23">
        <v>160000</v>
      </c>
      <c r="E29" s="24">
        <f>M29</f>
        <v>347673</v>
      </c>
      <c r="F29" s="24">
        <v>160811</v>
      </c>
      <c r="G29" s="23">
        <v>8279.0244445524386</v>
      </c>
      <c r="I29" s="2">
        <v>4</v>
      </c>
      <c r="J29" s="2">
        <v>4</v>
      </c>
      <c r="K29" s="21" t="str">
        <f>[1]Assessment1!A10</f>
        <v xml:space="preserve">Central </v>
      </c>
      <c r="L29" s="21">
        <f>[1]Assessment1!B10</f>
        <v>160000</v>
      </c>
      <c r="M29" s="21">
        <f>[1]Assessment1!C10</f>
        <v>347673</v>
      </c>
      <c r="N29" s="21">
        <f>[1]Assessment1!D10</f>
        <v>304535</v>
      </c>
      <c r="O29" s="21">
        <f>[1]Assessment1!E10</f>
        <v>108479.56032498488</v>
      </c>
      <c r="Q29" s="2">
        <v>4</v>
      </c>
      <c r="R29" s="2">
        <v>4</v>
      </c>
      <c r="S29" s="21" t="str">
        <f>[1]Assessment1!A9</f>
        <v>Carmichael</v>
      </c>
      <c r="T29" s="21">
        <f>[1]Assessment1!B9</f>
        <v>20690</v>
      </c>
      <c r="U29" s="21">
        <f>[1]Assessment1!C9</f>
        <v>232949</v>
      </c>
      <c r="V29" s="21">
        <f>[1]Assessment1!D9</f>
        <v>396789</v>
      </c>
      <c r="W29" s="21">
        <f>[1]Assessment1!E9</f>
        <v>14027.763144524606</v>
      </c>
    </row>
    <row r="30" spans="1:23" x14ac:dyDescent="0.25">
      <c r="A30" s="5"/>
      <c r="B30" s="5"/>
      <c r="J30" s="5"/>
      <c r="R30" s="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6"/>
  <sheetViews>
    <sheetView workbookViewId="0">
      <selection activeCell="F2" sqref="F2:F29"/>
    </sheetView>
  </sheetViews>
  <sheetFormatPr defaultColWidth="16.5703125" defaultRowHeight="15" x14ac:dyDescent="0.25"/>
  <sheetData>
    <row r="1" spans="1:35" ht="45" x14ac:dyDescent="0.25">
      <c r="A1" s="26" t="s">
        <v>37</v>
      </c>
      <c r="B1" s="26" t="s">
        <v>38</v>
      </c>
      <c r="C1" s="26" t="s">
        <v>39</v>
      </c>
      <c r="D1" s="27" t="s">
        <v>40</v>
      </c>
      <c r="E1" s="26" t="s">
        <v>4</v>
      </c>
      <c r="F1" s="26" t="s">
        <v>5</v>
      </c>
      <c r="G1" s="26" t="s">
        <v>41</v>
      </c>
      <c r="H1" s="26" t="s">
        <v>42</v>
      </c>
      <c r="I1" s="27" t="s">
        <v>43</v>
      </c>
      <c r="J1" s="27" t="s">
        <v>44</v>
      </c>
      <c r="K1" s="26" t="s">
        <v>45</v>
      </c>
      <c r="L1" s="27" t="s">
        <v>46</v>
      </c>
      <c r="M1" s="27" t="s">
        <v>79</v>
      </c>
      <c r="N1" s="27" t="s">
        <v>47</v>
      </c>
      <c r="O1" s="27" t="s">
        <v>77</v>
      </c>
      <c r="P1" s="27" t="s">
        <v>48</v>
      </c>
      <c r="Q1" s="27" t="s">
        <v>77</v>
      </c>
      <c r="R1" s="27" t="s">
        <v>49</v>
      </c>
      <c r="S1" s="27" t="s">
        <v>77</v>
      </c>
      <c r="T1" s="27" t="s">
        <v>50</v>
      </c>
      <c r="U1" s="27" t="s">
        <v>77</v>
      </c>
      <c r="V1" s="27" t="s">
        <v>51</v>
      </c>
      <c r="W1" s="27" t="s">
        <v>77</v>
      </c>
      <c r="X1" s="109" t="s">
        <v>80</v>
      </c>
      <c r="Y1" s="109" t="s">
        <v>81</v>
      </c>
      <c r="Z1" s="27" t="s">
        <v>52</v>
      </c>
      <c r="AA1" s="27" t="s">
        <v>77</v>
      </c>
      <c r="AB1" s="27" t="s">
        <v>53</v>
      </c>
      <c r="AC1" s="27" t="s">
        <v>77</v>
      </c>
      <c r="AD1" s="27" t="s">
        <v>54</v>
      </c>
      <c r="AE1" s="27" t="s">
        <v>77</v>
      </c>
      <c r="AF1" s="27" t="s">
        <v>55</v>
      </c>
      <c r="AG1" s="27" t="s">
        <v>77</v>
      </c>
      <c r="AH1" s="27" t="s">
        <v>56</v>
      </c>
      <c r="AI1" s="107" t="s">
        <v>78</v>
      </c>
    </row>
    <row r="2" spans="1:35" x14ac:dyDescent="0.25">
      <c r="A2" s="28" t="s">
        <v>26</v>
      </c>
      <c r="B2" s="28">
        <v>12686</v>
      </c>
      <c r="C2">
        <v>40</v>
      </c>
      <c r="D2">
        <v>1</v>
      </c>
      <c r="E2" s="29">
        <v>137467</v>
      </c>
      <c r="F2" s="29">
        <v>171157</v>
      </c>
      <c r="G2" s="30">
        <v>40068</v>
      </c>
      <c r="H2" s="30">
        <f>6+2+4+3+12</f>
        <v>27</v>
      </c>
      <c r="J2" s="29">
        <v>4331</v>
      </c>
      <c r="K2" s="31">
        <v>6.5</v>
      </c>
      <c r="L2">
        <v>3.5</v>
      </c>
      <c r="M2">
        <f>L2*2080</f>
        <v>7280</v>
      </c>
      <c r="N2">
        <v>1</v>
      </c>
      <c r="O2">
        <f>N2*2080</f>
        <v>2080</v>
      </c>
      <c r="P2">
        <v>1</v>
      </c>
      <c r="Q2">
        <f>P2*2080</f>
        <v>2080</v>
      </c>
      <c r="R2">
        <v>0</v>
      </c>
      <c r="S2">
        <f t="shared" ref="S2:S29" si="0">R2*2080</f>
        <v>0</v>
      </c>
      <c r="T2">
        <v>0</v>
      </c>
      <c r="U2">
        <f t="shared" ref="U2:U29" si="1">T2*2080</f>
        <v>0</v>
      </c>
      <c r="V2">
        <v>0</v>
      </c>
      <c r="W2">
        <f>V2*2080</f>
        <v>0</v>
      </c>
      <c r="X2" s="110">
        <f>L2+V2</f>
        <v>3.5</v>
      </c>
      <c r="Y2" s="110">
        <f>X2*2080</f>
        <v>7280</v>
      </c>
      <c r="Z2">
        <v>0</v>
      </c>
      <c r="AA2">
        <f>Z2*2080</f>
        <v>0</v>
      </c>
      <c r="AB2">
        <v>1</v>
      </c>
      <c r="AC2">
        <f>AB2*2080</f>
        <v>2080</v>
      </c>
      <c r="AD2">
        <v>0</v>
      </c>
      <c r="AE2">
        <f>AD2*2080</f>
        <v>0</v>
      </c>
      <c r="AF2">
        <v>0</v>
      </c>
      <c r="AG2">
        <f>AF2*2080</f>
        <v>0</v>
      </c>
      <c r="AH2">
        <f>'[2]sorted data ocs only'!$G$9</f>
        <v>7</v>
      </c>
      <c r="AI2" s="32">
        <f t="shared" ref="AI2:AI29" si="2">AM2/8</f>
        <v>0</v>
      </c>
    </row>
    <row r="3" spans="1:35" x14ac:dyDescent="0.25">
      <c r="A3" s="28" t="s">
        <v>19</v>
      </c>
      <c r="B3" s="28">
        <v>11901</v>
      </c>
      <c r="C3">
        <v>40</v>
      </c>
      <c r="D3">
        <v>1</v>
      </c>
      <c r="E3" s="29">
        <v>164585</v>
      </c>
      <c r="F3" s="29">
        <v>297690</v>
      </c>
      <c r="G3" s="30">
        <v>23934</v>
      </c>
      <c r="H3" s="30">
        <f>10+2+2+1+10</f>
        <v>25</v>
      </c>
      <c r="J3" s="29">
        <v>6525</v>
      </c>
      <c r="K3" s="31">
        <v>8.5</v>
      </c>
      <c r="L3">
        <v>4.5</v>
      </c>
      <c r="M3">
        <f t="shared" ref="M3:M29" si="3">L3*2080</f>
        <v>9360</v>
      </c>
      <c r="N3">
        <v>1</v>
      </c>
      <c r="O3">
        <f t="shared" ref="O3:O29" si="4">N3*2080</f>
        <v>2080</v>
      </c>
      <c r="P3">
        <v>1</v>
      </c>
      <c r="Q3">
        <f t="shared" ref="Q3:Q29" si="5">P3*2080</f>
        <v>2080</v>
      </c>
      <c r="R3">
        <v>0</v>
      </c>
      <c r="S3">
        <f t="shared" si="0"/>
        <v>0</v>
      </c>
      <c r="T3">
        <v>0</v>
      </c>
      <c r="U3">
        <f t="shared" si="1"/>
        <v>0</v>
      </c>
      <c r="V3">
        <v>0</v>
      </c>
      <c r="W3">
        <f t="shared" ref="W3:W29" si="6">V3*2080</f>
        <v>0</v>
      </c>
      <c r="X3" s="110">
        <f t="shared" ref="X3:X27" si="7">L3+V3</f>
        <v>4.5</v>
      </c>
      <c r="Y3" s="110">
        <f t="shared" ref="Y3:Y29" si="8">X3*2080</f>
        <v>9360</v>
      </c>
      <c r="Z3">
        <v>0</v>
      </c>
      <c r="AA3">
        <f t="shared" ref="AA3:AA29" si="9">Z3*2080</f>
        <v>0</v>
      </c>
      <c r="AB3">
        <v>0</v>
      </c>
      <c r="AC3">
        <f t="shared" ref="AC3:AC29" si="10">AB3*2080</f>
        <v>0</v>
      </c>
      <c r="AD3">
        <v>1</v>
      </c>
      <c r="AE3">
        <f t="shared" ref="AE3:AE29" si="11">AD3*2080</f>
        <v>2080</v>
      </c>
      <c r="AF3">
        <v>0</v>
      </c>
      <c r="AG3">
        <f t="shared" ref="AG3:AG29" si="12">AF3*2080</f>
        <v>0</v>
      </c>
      <c r="AH3">
        <f>'[2]sorted data ocs only'!$G$19</f>
        <v>16</v>
      </c>
      <c r="AI3" s="32">
        <f t="shared" si="2"/>
        <v>0</v>
      </c>
    </row>
    <row r="4" spans="1:35" x14ac:dyDescent="0.25">
      <c r="A4" s="28" t="s">
        <v>34</v>
      </c>
      <c r="B4" s="28">
        <v>20690</v>
      </c>
      <c r="C4">
        <v>45</v>
      </c>
      <c r="D4">
        <v>1</v>
      </c>
      <c r="E4" s="29">
        <v>232949</v>
      </c>
      <c r="F4" s="29">
        <v>396789</v>
      </c>
      <c r="G4" s="30">
        <v>42637</v>
      </c>
      <c r="H4" s="30">
        <f>21+2+4+4</f>
        <v>31</v>
      </c>
      <c r="J4" s="29">
        <v>9890</v>
      </c>
      <c r="K4" s="31">
        <v>10</v>
      </c>
      <c r="L4">
        <v>6</v>
      </c>
      <c r="M4">
        <f t="shared" si="3"/>
        <v>12480</v>
      </c>
      <c r="N4">
        <v>1</v>
      </c>
      <c r="O4">
        <f t="shared" si="4"/>
        <v>2080</v>
      </c>
      <c r="P4">
        <v>2</v>
      </c>
      <c r="Q4">
        <f t="shared" si="5"/>
        <v>4160</v>
      </c>
      <c r="R4">
        <v>0</v>
      </c>
      <c r="S4">
        <f t="shared" si="0"/>
        <v>0</v>
      </c>
      <c r="T4">
        <v>0</v>
      </c>
      <c r="U4">
        <f t="shared" si="1"/>
        <v>0</v>
      </c>
      <c r="V4">
        <v>0</v>
      </c>
      <c r="W4">
        <f t="shared" si="6"/>
        <v>0</v>
      </c>
      <c r="X4" s="110">
        <v>7</v>
      </c>
      <c r="Y4" s="110">
        <f t="shared" si="8"/>
        <v>14560</v>
      </c>
      <c r="Z4">
        <v>0</v>
      </c>
      <c r="AA4">
        <f t="shared" si="9"/>
        <v>0</v>
      </c>
      <c r="AB4">
        <v>0</v>
      </c>
      <c r="AC4">
        <f t="shared" si="10"/>
        <v>0</v>
      </c>
      <c r="AD4">
        <v>1</v>
      </c>
      <c r="AE4">
        <f t="shared" si="11"/>
        <v>2080</v>
      </c>
      <c r="AF4">
        <v>1</v>
      </c>
      <c r="AG4">
        <f t="shared" si="12"/>
        <v>2080</v>
      </c>
      <c r="AH4">
        <f>'[2]sorted data ocs only'!$G$28</f>
        <v>7</v>
      </c>
      <c r="AI4" s="32">
        <f t="shared" si="2"/>
        <v>0</v>
      </c>
    </row>
    <row r="5" spans="1:35" x14ac:dyDescent="0.25">
      <c r="A5" s="28" t="s">
        <v>36</v>
      </c>
      <c r="B5" s="28">
        <v>160000</v>
      </c>
      <c r="C5">
        <v>25</v>
      </c>
      <c r="D5">
        <v>4</v>
      </c>
      <c r="E5" s="29">
        <v>347673</v>
      </c>
      <c r="F5" s="29">
        <v>304535</v>
      </c>
      <c r="G5" s="30">
        <v>78328</v>
      </c>
      <c r="H5" s="30">
        <f>21+4+6+12</f>
        <v>43</v>
      </c>
      <c r="J5" s="29">
        <v>10248</v>
      </c>
      <c r="K5" s="31">
        <v>30.5</v>
      </c>
      <c r="L5">
        <v>9</v>
      </c>
      <c r="M5">
        <f t="shared" si="3"/>
        <v>18720</v>
      </c>
      <c r="N5">
        <v>1</v>
      </c>
      <c r="O5">
        <f t="shared" si="4"/>
        <v>2080</v>
      </c>
      <c r="P5">
        <v>12.5</v>
      </c>
      <c r="Q5">
        <f t="shared" si="5"/>
        <v>26000</v>
      </c>
      <c r="R5">
        <v>1</v>
      </c>
      <c r="S5">
        <f t="shared" si="0"/>
        <v>2080</v>
      </c>
      <c r="T5">
        <v>1</v>
      </c>
      <c r="U5">
        <f t="shared" si="1"/>
        <v>2080</v>
      </c>
      <c r="V5">
        <v>3.5</v>
      </c>
      <c r="W5">
        <f t="shared" si="6"/>
        <v>7280</v>
      </c>
      <c r="X5" s="110">
        <f>11+4</f>
        <v>15</v>
      </c>
      <c r="Y5" s="110">
        <f t="shared" si="8"/>
        <v>31200</v>
      </c>
      <c r="Z5">
        <v>0</v>
      </c>
      <c r="AA5">
        <f t="shared" si="9"/>
        <v>0</v>
      </c>
      <c r="AB5">
        <v>0</v>
      </c>
      <c r="AC5">
        <f t="shared" si="10"/>
        <v>0</v>
      </c>
      <c r="AD5">
        <v>1</v>
      </c>
      <c r="AE5">
        <f t="shared" si="11"/>
        <v>2080</v>
      </c>
      <c r="AF5">
        <v>0</v>
      </c>
      <c r="AG5">
        <f t="shared" si="12"/>
        <v>0</v>
      </c>
      <c r="AH5">
        <f>'[2]sorted data ocs only'!$G$60</f>
        <v>30</v>
      </c>
      <c r="AI5" s="32">
        <f t="shared" si="2"/>
        <v>0</v>
      </c>
    </row>
    <row r="6" spans="1:35" x14ac:dyDescent="0.25">
      <c r="A6" s="28" t="s">
        <v>23</v>
      </c>
      <c r="B6" s="28">
        <v>12211</v>
      </c>
      <c r="C6">
        <v>44</v>
      </c>
      <c r="D6">
        <v>1</v>
      </c>
      <c r="E6" s="29">
        <v>135622</v>
      </c>
      <c r="F6" s="29">
        <v>160811</v>
      </c>
      <c r="G6" s="30">
        <v>28818</v>
      </c>
      <c r="H6" s="30">
        <f>10+2+4+4+19</f>
        <v>39</v>
      </c>
      <c r="J6" s="29">
        <v>6197</v>
      </c>
      <c r="K6" s="31">
        <v>5.5</v>
      </c>
      <c r="L6">
        <v>2</v>
      </c>
      <c r="M6">
        <f t="shared" si="3"/>
        <v>4160</v>
      </c>
      <c r="N6">
        <v>1</v>
      </c>
      <c r="O6">
        <f t="shared" si="4"/>
        <v>2080</v>
      </c>
      <c r="P6">
        <v>1</v>
      </c>
      <c r="Q6">
        <f t="shared" si="5"/>
        <v>2080</v>
      </c>
      <c r="R6">
        <v>0</v>
      </c>
      <c r="S6">
        <f t="shared" si="0"/>
        <v>0</v>
      </c>
      <c r="T6">
        <v>0</v>
      </c>
      <c r="U6">
        <f t="shared" si="1"/>
        <v>0</v>
      </c>
      <c r="V6">
        <v>0.5</v>
      </c>
      <c r="W6">
        <f t="shared" si="6"/>
        <v>1040</v>
      </c>
      <c r="X6" s="110">
        <f t="shared" si="7"/>
        <v>2.5</v>
      </c>
      <c r="Y6" s="110">
        <f t="shared" si="8"/>
        <v>5200</v>
      </c>
      <c r="Z6">
        <v>0</v>
      </c>
      <c r="AA6">
        <f t="shared" si="9"/>
        <v>0</v>
      </c>
      <c r="AB6">
        <v>1</v>
      </c>
      <c r="AC6">
        <f t="shared" si="10"/>
        <v>2080</v>
      </c>
      <c r="AD6">
        <v>0</v>
      </c>
      <c r="AE6">
        <f t="shared" si="11"/>
        <v>0</v>
      </c>
      <c r="AF6">
        <v>0</v>
      </c>
      <c r="AG6">
        <f t="shared" si="12"/>
        <v>0</v>
      </c>
      <c r="AH6">
        <f>'[2]sorted data ocs only'!$G$67</f>
        <v>5</v>
      </c>
      <c r="AI6" s="32">
        <f t="shared" si="2"/>
        <v>0</v>
      </c>
    </row>
    <row r="7" spans="1:35" x14ac:dyDescent="0.25">
      <c r="A7" s="28" t="s">
        <v>20</v>
      </c>
      <c r="B7" s="28">
        <v>12000</v>
      </c>
      <c r="C7">
        <v>36</v>
      </c>
      <c r="D7">
        <v>1</v>
      </c>
      <c r="E7" s="29">
        <v>173382</v>
      </c>
      <c r="F7" s="29">
        <v>279126</v>
      </c>
      <c r="G7" s="30">
        <v>22826</v>
      </c>
      <c r="H7" s="30">
        <f>10+2+2+4+4</f>
        <v>22</v>
      </c>
      <c r="J7" s="29">
        <v>13530</v>
      </c>
      <c r="K7" s="31">
        <v>6.5</v>
      </c>
      <c r="L7">
        <v>2.5</v>
      </c>
      <c r="M7">
        <f t="shared" si="3"/>
        <v>5200</v>
      </c>
      <c r="N7">
        <v>1</v>
      </c>
      <c r="O7">
        <f t="shared" si="4"/>
        <v>2080</v>
      </c>
      <c r="P7">
        <v>1</v>
      </c>
      <c r="Q7">
        <f t="shared" si="5"/>
        <v>2080</v>
      </c>
      <c r="R7">
        <v>0</v>
      </c>
      <c r="S7">
        <f t="shared" si="0"/>
        <v>0</v>
      </c>
      <c r="T7">
        <v>0</v>
      </c>
      <c r="U7">
        <f t="shared" si="1"/>
        <v>0</v>
      </c>
      <c r="V7">
        <v>1</v>
      </c>
      <c r="W7">
        <f t="shared" si="6"/>
        <v>2080</v>
      </c>
      <c r="X7" s="110">
        <f t="shared" si="7"/>
        <v>3.5</v>
      </c>
      <c r="Y7" s="110">
        <f t="shared" si="8"/>
        <v>7280</v>
      </c>
      <c r="Z7">
        <v>0</v>
      </c>
      <c r="AA7">
        <f t="shared" si="9"/>
        <v>0</v>
      </c>
      <c r="AB7">
        <v>0</v>
      </c>
      <c r="AC7">
        <f t="shared" si="10"/>
        <v>0</v>
      </c>
      <c r="AD7">
        <v>1</v>
      </c>
      <c r="AE7">
        <f t="shared" si="11"/>
        <v>2080</v>
      </c>
      <c r="AF7">
        <v>0</v>
      </c>
      <c r="AG7">
        <f t="shared" si="12"/>
        <v>0</v>
      </c>
      <c r="AH7">
        <f>'[2]sorted data ocs only'!$G$78</f>
        <v>9</v>
      </c>
      <c r="AI7" s="32">
        <f t="shared" si="2"/>
        <v>0</v>
      </c>
    </row>
    <row r="8" spans="1:35" x14ac:dyDescent="0.25">
      <c r="A8" s="28" t="s">
        <v>10</v>
      </c>
      <c r="B8" s="28">
        <v>2325</v>
      </c>
      <c r="C8">
        <v>36</v>
      </c>
      <c r="D8">
        <v>1</v>
      </c>
      <c r="E8" s="29">
        <v>21802</v>
      </c>
      <c r="F8" s="29">
        <v>20259</v>
      </c>
      <c r="G8" s="30">
        <v>2740</v>
      </c>
      <c r="H8" s="30">
        <f>4+2</f>
        <v>6</v>
      </c>
      <c r="J8" s="29">
        <v>2510</v>
      </c>
      <c r="K8" s="31">
        <v>1</v>
      </c>
      <c r="L8">
        <v>0</v>
      </c>
      <c r="M8">
        <f t="shared" si="3"/>
        <v>0</v>
      </c>
      <c r="N8">
        <v>0</v>
      </c>
      <c r="O8">
        <f t="shared" si="4"/>
        <v>0</v>
      </c>
      <c r="P8">
        <v>0</v>
      </c>
      <c r="Q8">
        <f t="shared" si="5"/>
        <v>0</v>
      </c>
      <c r="R8">
        <v>0</v>
      </c>
      <c r="S8">
        <f t="shared" si="0"/>
        <v>0</v>
      </c>
      <c r="T8">
        <v>0</v>
      </c>
      <c r="U8">
        <f t="shared" si="1"/>
        <v>0</v>
      </c>
      <c r="V8">
        <v>0</v>
      </c>
      <c r="W8">
        <f t="shared" si="6"/>
        <v>0</v>
      </c>
      <c r="X8" s="110">
        <v>1.5</v>
      </c>
      <c r="Y8" s="110">
        <f t="shared" si="8"/>
        <v>3120</v>
      </c>
      <c r="Z8">
        <v>1</v>
      </c>
      <c r="AA8">
        <f t="shared" si="9"/>
        <v>2080</v>
      </c>
      <c r="AB8">
        <v>0</v>
      </c>
      <c r="AC8">
        <f t="shared" si="10"/>
        <v>0</v>
      </c>
      <c r="AD8">
        <v>0</v>
      </c>
      <c r="AE8">
        <f t="shared" si="11"/>
        <v>0</v>
      </c>
      <c r="AF8">
        <v>0</v>
      </c>
      <c r="AG8">
        <f t="shared" si="12"/>
        <v>0</v>
      </c>
      <c r="AH8">
        <f>'[2]sorted data ocs only'!$G$84</f>
        <v>4</v>
      </c>
      <c r="AI8" s="32">
        <f t="shared" si="2"/>
        <v>0</v>
      </c>
    </row>
    <row r="9" spans="1:35" x14ac:dyDescent="0.25">
      <c r="A9" s="28" t="s">
        <v>17</v>
      </c>
      <c r="B9" s="28">
        <v>5425</v>
      </c>
      <c r="C9">
        <v>36</v>
      </c>
      <c r="D9">
        <v>1</v>
      </c>
      <c r="E9" s="29">
        <v>74314</v>
      </c>
      <c r="F9" s="29">
        <v>48007</v>
      </c>
      <c r="G9" s="30">
        <v>17202</v>
      </c>
      <c r="H9" s="30">
        <f>6+2+2+2</f>
        <v>12</v>
      </c>
      <c r="J9" s="29">
        <v>2947</v>
      </c>
      <c r="K9" s="31">
        <v>3.5</v>
      </c>
      <c r="L9">
        <v>2</v>
      </c>
      <c r="M9">
        <f t="shared" si="3"/>
        <v>4160</v>
      </c>
      <c r="N9">
        <v>0</v>
      </c>
      <c r="O9">
        <f t="shared" si="4"/>
        <v>0</v>
      </c>
      <c r="P9">
        <v>0</v>
      </c>
      <c r="Q9">
        <f t="shared" si="5"/>
        <v>0</v>
      </c>
      <c r="R9">
        <v>0</v>
      </c>
      <c r="S9">
        <f t="shared" si="0"/>
        <v>0</v>
      </c>
      <c r="T9">
        <v>0</v>
      </c>
      <c r="U9">
        <f t="shared" si="1"/>
        <v>0</v>
      </c>
      <c r="V9">
        <v>0.5</v>
      </c>
      <c r="W9">
        <f t="shared" si="6"/>
        <v>1040</v>
      </c>
      <c r="X9" s="110">
        <f t="shared" si="7"/>
        <v>2.5</v>
      </c>
      <c r="Y9" s="110">
        <f t="shared" si="8"/>
        <v>5200</v>
      </c>
      <c r="Z9">
        <v>0</v>
      </c>
      <c r="AA9">
        <f t="shared" si="9"/>
        <v>0</v>
      </c>
      <c r="AB9">
        <v>1</v>
      </c>
      <c r="AC9">
        <f t="shared" si="10"/>
        <v>2080</v>
      </c>
      <c r="AD9">
        <v>0</v>
      </c>
      <c r="AE9">
        <f t="shared" si="11"/>
        <v>0</v>
      </c>
      <c r="AF9">
        <v>0</v>
      </c>
      <c r="AG9">
        <f t="shared" si="12"/>
        <v>0</v>
      </c>
      <c r="AH9">
        <f>'[2]sorted data ocs only'!$G$93</f>
        <v>4</v>
      </c>
      <c r="AI9" s="32">
        <f t="shared" si="2"/>
        <v>0</v>
      </c>
    </row>
    <row r="10" spans="1:35" x14ac:dyDescent="0.25">
      <c r="A10" s="28" t="s">
        <v>29</v>
      </c>
      <c r="B10" s="28">
        <v>13850</v>
      </c>
      <c r="C10">
        <v>40</v>
      </c>
      <c r="D10">
        <v>2</v>
      </c>
      <c r="E10" s="29">
        <v>172543</v>
      </c>
      <c r="F10" s="29">
        <v>282531</v>
      </c>
      <c r="G10" s="30">
        <v>24305</v>
      </c>
      <c r="H10" s="30">
        <f>10+2+6+8</f>
        <v>26</v>
      </c>
      <c r="J10" s="29">
        <v>9364</v>
      </c>
      <c r="K10" s="31">
        <v>9</v>
      </c>
      <c r="L10">
        <v>4.5</v>
      </c>
      <c r="M10">
        <f t="shared" si="3"/>
        <v>9360</v>
      </c>
      <c r="N10">
        <v>1</v>
      </c>
      <c r="O10">
        <f t="shared" si="4"/>
        <v>2080</v>
      </c>
      <c r="P10">
        <v>2</v>
      </c>
      <c r="Q10">
        <f t="shared" si="5"/>
        <v>4160</v>
      </c>
      <c r="R10">
        <v>0</v>
      </c>
      <c r="S10">
        <f t="shared" si="0"/>
        <v>0</v>
      </c>
      <c r="T10">
        <v>0</v>
      </c>
      <c r="U10">
        <f t="shared" si="1"/>
        <v>0</v>
      </c>
      <c r="V10">
        <v>0.5</v>
      </c>
      <c r="W10">
        <f t="shared" si="6"/>
        <v>1040</v>
      </c>
      <c r="X10" s="110">
        <v>5.5</v>
      </c>
      <c r="Y10" s="110">
        <f t="shared" si="8"/>
        <v>11440</v>
      </c>
      <c r="Z10">
        <v>0</v>
      </c>
      <c r="AA10">
        <f t="shared" si="9"/>
        <v>0</v>
      </c>
      <c r="AB10">
        <v>0</v>
      </c>
      <c r="AC10">
        <f t="shared" si="10"/>
        <v>0</v>
      </c>
      <c r="AD10">
        <v>1</v>
      </c>
      <c r="AE10">
        <f t="shared" si="11"/>
        <v>2080</v>
      </c>
      <c r="AF10">
        <v>0</v>
      </c>
      <c r="AG10">
        <f t="shared" si="12"/>
        <v>0</v>
      </c>
      <c r="AH10">
        <f>'[2]sorted data ocs only'!$G$103</f>
        <v>8</v>
      </c>
      <c r="AI10" s="32">
        <f t="shared" si="2"/>
        <v>0</v>
      </c>
    </row>
    <row r="11" spans="1:35" x14ac:dyDescent="0.25">
      <c r="A11" s="28" t="s">
        <v>21</v>
      </c>
      <c r="B11" s="28">
        <v>12000</v>
      </c>
      <c r="C11">
        <v>40</v>
      </c>
      <c r="D11">
        <v>1</v>
      </c>
      <c r="E11" s="29">
        <v>121462</v>
      </c>
      <c r="F11" s="29">
        <v>246166</v>
      </c>
      <c r="G11" s="30">
        <v>13674</v>
      </c>
      <c r="H11" s="30">
        <f>9+2+1+10</f>
        <v>22</v>
      </c>
      <c r="J11" s="29">
        <v>8380</v>
      </c>
      <c r="K11" s="31">
        <v>8</v>
      </c>
      <c r="L11">
        <v>3.5</v>
      </c>
      <c r="M11">
        <f t="shared" si="3"/>
        <v>7280</v>
      </c>
      <c r="N11">
        <v>1</v>
      </c>
      <c r="O11">
        <f t="shared" si="4"/>
        <v>2080</v>
      </c>
      <c r="P11">
        <v>2</v>
      </c>
      <c r="Q11">
        <f t="shared" si="5"/>
        <v>4160</v>
      </c>
      <c r="R11">
        <v>0</v>
      </c>
      <c r="S11">
        <f t="shared" si="0"/>
        <v>0</v>
      </c>
      <c r="T11">
        <v>0</v>
      </c>
      <c r="U11">
        <f t="shared" si="1"/>
        <v>0</v>
      </c>
      <c r="V11">
        <v>0.5</v>
      </c>
      <c r="W11">
        <f t="shared" si="6"/>
        <v>1040</v>
      </c>
      <c r="X11" s="110">
        <v>4.5</v>
      </c>
      <c r="Y11" s="110">
        <f t="shared" si="8"/>
        <v>9360</v>
      </c>
      <c r="Z11">
        <v>0</v>
      </c>
      <c r="AA11">
        <f t="shared" si="9"/>
        <v>0</v>
      </c>
      <c r="AB11">
        <v>0</v>
      </c>
      <c r="AC11">
        <f t="shared" si="10"/>
        <v>0</v>
      </c>
      <c r="AD11">
        <v>1</v>
      </c>
      <c r="AE11">
        <f t="shared" si="11"/>
        <v>2080</v>
      </c>
      <c r="AF11">
        <v>0</v>
      </c>
      <c r="AG11">
        <f t="shared" si="12"/>
        <v>0</v>
      </c>
      <c r="AH11">
        <f>'[2]sorted data ocs only'!$G$122</f>
        <v>11</v>
      </c>
      <c r="AI11" s="32">
        <f t="shared" si="2"/>
        <v>0</v>
      </c>
    </row>
    <row r="12" spans="1:35" x14ac:dyDescent="0.25">
      <c r="A12" s="28" t="s">
        <v>32</v>
      </c>
      <c r="B12" s="28">
        <v>19621</v>
      </c>
      <c r="C12">
        <v>40</v>
      </c>
      <c r="D12">
        <v>1</v>
      </c>
      <c r="E12" s="29">
        <v>217788</v>
      </c>
      <c r="F12" s="29">
        <v>308830</v>
      </c>
      <c r="G12" s="30">
        <v>50380</v>
      </c>
      <c r="H12" s="30">
        <f>56+2</f>
        <v>58</v>
      </c>
      <c r="J12" s="29">
        <v>9715</v>
      </c>
      <c r="K12" s="31">
        <v>6.5</v>
      </c>
      <c r="L12">
        <v>2</v>
      </c>
      <c r="M12">
        <f t="shared" si="3"/>
        <v>4160</v>
      </c>
      <c r="N12">
        <v>1</v>
      </c>
      <c r="O12">
        <f t="shared" si="4"/>
        <v>2080</v>
      </c>
      <c r="P12">
        <v>2</v>
      </c>
      <c r="Q12">
        <f t="shared" si="5"/>
        <v>4160</v>
      </c>
      <c r="R12">
        <v>0</v>
      </c>
      <c r="S12">
        <f t="shared" si="0"/>
        <v>0</v>
      </c>
      <c r="T12">
        <v>0</v>
      </c>
      <c r="U12">
        <f t="shared" si="1"/>
        <v>0</v>
      </c>
      <c r="V12">
        <v>0.5</v>
      </c>
      <c r="W12">
        <f t="shared" si="6"/>
        <v>1040</v>
      </c>
      <c r="X12" s="110">
        <v>3</v>
      </c>
      <c r="Y12" s="110">
        <f t="shared" si="8"/>
        <v>6240</v>
      </c>
      <c r="Z12">
        <v>0</v>
      </c>
      <c r="AA12">
        <f t="shared" si="9"/>
        <v>0</v>
      </c>
      <c r="AB12">
        <v>0</v>
      </c>
      <c r="AC12">
        <f t="shared" si="10"/>
        <v>0</v>
      </c>
      <c r="AD12">
        <v>1</v>
      </c>
      <c r="AE12">
        <f t="shared" si="11"/>
        <v>2080</v>
      </c>
      <c r="AF12">
        <v>0</v>
      </c>
      <c r="AG12">
        <f t="shared" si="12"/>
        <v>0</v>
      </c>
      <c r="AH12">
        <f>'[2]sorted data ocs only'!$G$132</f>
        <v>8</v>
      </c>
      <c r="AI12" s="32">
        <f t="shared" si="2"/>
        <v>0</v>
      </c>
    </row>
    <row r="13" spans="1:35" x14ac:dyDescent="0.25">
      <c r="A13" s="28" t="s">
        <v>14</v>
      </c>
      <c r="B13" s="28">
        <v>4225</v>
      </c>
      <c r="C13">
        <v>36</v>
      </c>
      <c r="D13">
        <v>1</v>
      </c>
      <c r="E13" s="29">
        <v>75835</v>
      </c>
      <c r="F13" s="29">
        <v>129119</v>
      </c>
      <c r="G13" s="30">
        <v>9682</v>
      </c>
      <c r="H13" s="30">
        <f>6+2+1</f>
        <v>9</v>
      </c>
      <c r="J13" s="29">
        <v>5036</v>
      </c>
      <c r="K13" s="31">
        <v>3.5</v>
      </c>
      <c r="L13">
        <v>2.5</v>
      </c>
      <c r="M13">
        <f t="shared" si="3"/>
        <v>5200</v>
      </c>
      <c r="N13">
        <v>0</v>
      </c>
      <c r="O13">
        <f t="shared" si="4"/>
        <v>0</v>
      </c>
      <c r="P13">
        <v>0</v>
      </c>
      <c r="Q13">
        <f t="shared" si="5"/>
        <v>0</v>
      </c>
      <c r="R13">
        <v>0</v>
      </c>
      <c r="S13">
        <f t="shared" si="0"/>
        <v>0</v>
      </c>
      <c r="T13">
        <v>0</v>
      </c>
      <c r="U13">
        <f t="shared" si="1"/>
        <v>0</v>
      </c>
      <c r="V13">
        <v>0</v>
      </c>
      <c r="W13">
        <f t="shared" si="6"/>
        <v>0</v>
      </c>
      <c r="X13" s="110">
        <v>3</v>
      </c>
      <c r="Y13" s="110">
        <f t="shared" si="8"/>
        <v>6240</v>
      </c>
      <c r="Z13">
        <v>0</v>
      </c>
      <c r="AA13">
        <f t="shared" si="9"/>
        <v>0</v>
      </c>
      <c r="AB13">
        <v>1</v>
      </c>
      <c r="AC13">
        <f t="shared" si="10"/>
        <v>2080</v>
      </c>
      <c r="AD13">
        <v>0</v>
      </c>
      <c r="AE13">
        <f t="shared" si="11"/>
        <v>0</v>
      </c>
      <c r="AF13">
        <v>0</v>
      </c>
      <c r="AG13">
        <f t="shared" si="12"/>
        <v>0</v>
      </c>
      <c r="AH13">
        <f>'[2]sorted data ocs only'!$G$138</f>
        <v>4</v>
      </c>
      <c r="AI13" s="32">
        <f t="shared" si="2"/>
        <v>0</v>
      </c>
    </row>
    <row r="14" spans="1:35" x14ac:dyDescent="0.25">
      <c r="A14" s="28" t="s">
        <v>9</v>
      </c>
      <c r="B14" s="28">
        <v>1700</v>
      </c>
      <c r="C14">
        <v>24</v>
      </c>
      <c r="D14">
        <v>1</v>
      </c>
      <c r="E14" s="29">
        <v>22347</v>
      </c>
      <c r="F14" s="29">
        <v>28325</v>
      </c>
      <c r="G14" s="30">
        <v>3999</v>
      </c>
      <c r="H14" s="30">
        <f>3+2+1+3</f>
        <v>9</v>
      </c>
      <c r="J14" s="29">
        <v>3743</v>
      </c>
      <c r="K14" s="31">
        <v>1</v>
      </c>
      <c r="L14">
        <v>0</v>
      </c>
      <c r="M14">
        <f t="shared" si="3"/>
        <v>0</v>
      </c>
      <c r="N14">
        <v>0</v>
      </c>
      <c r="O14">
        <f t="shared" si="4"/>
        <v>0</v>
      </c>
      <c r="P14">
        <v>0</v>
      </c>
      <c r="Q14">
        <f t="shared" si="5"/>
        <v>0</v>
      </c>
      <c r="R14">
        <v>0</v>
      </c>
      <c r="S14">
        <f t="shared" si="0"/>
        <v>0</v>
      </c>
      <c r="T14">
        <v>0</v>
      </c>
      <c r="U14">
        <f t="shared" si="1"/>
        <v>0</v>
      </c>
      <c r="V14">
        <v>0</v>
      </c>
      <c r="W14">
        <f t="shared" si="6"/>
        <v>0</v>
      </c>
      <c r="X14" s="110">
        <f t="shared" si="7"/>
        <v>0</v>
      </c>
      <c r="Y14" s="110">
        <f t="shared" si="8"/>
        <v>0</v>
      </c>
      <c r="Z14">
        <v>1</v>
      </c>
      <c r="AA14">
        <f t="shared" si="9"/>
        <v>2080</v>
      </c>
      <c r="AB14">
        <v>0</v>
      </c>
      <c r="AC14">
        <f t="shared" si="10"/>
        <v>0</v>
      </c>
      <c r="AD14">
        <v>0</v>
      </c>
      <c r="AE14">
        <f t="shared" si="11"/>
        <v>0</v>
      </c>
      <c r="AF14">
        <v>0</v>
      </c>
      <c r="AG14">
        <f t="shared" si="12"/>
        <v>0</v>
      </c>
      <c r="AH14">
        <f>'[2]sorted data ocs only'!$G$142</f>
        <v>2</v>
      </c>
      <c r="AI14" s="32">
        <f t="shared" si="2"/>
        <v>0</v>
      </c>
    </row>
    <row r="15" spans="1:35" ht="30" x14ac:dyDescent="0.25">
      <c r="A15" s="28" t="s">
        <v>31</v>
      </c>
      <c r="B15" s="28">
        <v>15078</v>
      </c>
      <c r="C15">
        <v>36</v>
      </c>
      <c r="D15">
        <v>1</v>
      </c>
      <c r="E15" s="29">
        <v>102105</v>
      </c>
      <c r="F15" s="29">
        <v>103775</v>
      </c>
      <c r="G15" s="30">
        <v>37769</v>
      </c>
      <c r="H15" s="30">
        <f>28+2+4+2</f>
        <v>36</v>
      </c>
      <c r="J15" s="29">
        <v>3580</v>
      </c>
      <c r="K15" s="31">
        <v>5.5</v>
      </c>
      <c r="L15">
        <v>2</v>
      </c>
      <c r="M15">
        <f t="shared" si="3"/>
        <v>4160</v>
      </c>
      <c r="N15">
        <v>1</v>
      </c>
      <c r="O15">
        <f t="shared" si="4"/>
        <v>2080</v>
      </c>
      <c r="P15">
        <v>1</v>
      </c>
      <c r="Q15">
        <f t="shared" si="5"/>
        <v>2080</v>
      </c>
      <c r="R15">
        <v>0</v>
      </c>
      <c r="S15">
        <f t="shared" si="0"/>
        <v>0</v>
      </c>
      <c r="T15">
        <v>0</v>
      </c>
      <c r="U15">
        <f t="shared" si="1"/>
        <v>0</v>
      </c>
      <c r="V15">
        <v>0.5</v>
      </c>
      <c r="W15">
        <f t="shared" si="6"/>
        <v>1040</v>
      </c>
      <c r="X15" s="110">
        <f t="shared" si="7"/>
        <v>2.5</v>
      </c>
      <c r="Y15" s="110">
        <f t="shared" si="8"/>
        <v>5200</v>
      </c>
      <c r="Z15">
        <v>0</v>
      </c>
      <c r="AA15">
        <f t="shared" si="9"/>
        <v>0</v>
      </c>
      <c r="AB15">
        <v>1</v>
      </c>
      <c r="AC15">
        <f t="shared" si="10"/>
        <v>2080</v>
      </c>
      <c r="AD15">
        <v>0</v>
      </c>
      <c r="AE15">
        <f t="shared" si="11"/>
        <v>0</v>
      </c>
      <c r="AF15">
        <v>0</v>
      </c>
      <c r="AG15">
        <f t="shared" si="12"/>
        <v>0</v>
      </c>
      <c r="AH15">
        <f>'[2]sorted data ocs only'!$G$152</f>
        <v>8</v>
      </c>
      <c r="AI15" s="32">
        <f t="shared" si="2"/>
        <v>0</v>
      </c>
    </row>
    <row r="16" spans="1:35" x14ac:dyDescent="0.25">
      <c r="A16" s="28" t="s">
        <v>11</v>
      </c>
      <c r="B16" s="28">
        <v>2972</v>
      </c>
      <c r="C16">
        <v>36</v>
      </c>
      <c r="D16">
        <v>1</v>
      </c>
      <c r="E16" s="29">
        <v>48161</v>
      </c>
      <c r="F16" s="29">
        <v>88685</v>
      </c>
      <c r="G16" s="30">
        <v>2656</v>
      </c>
      <c r="H16" s="30">
        <f>1+1+2</f>
        <v>4</v>
      </c>
      <c r="J16" s="29">
        <v>1718</v>
      </c>
      <c r="K16" s="31">
        <v>3</v>
      </c>
      <c r="L16">
        <v>2</v>
      </c>
      <c r="M16">
        <f t="shared" si="3"/>
        <v>4160</v>
      </c>
      <c r="N16">
        <v>0</v>
      </c>
      <c r="O16">
        <f t="shared" si="4"/>
        <v>0</v>
      </c>
      <c r="P16">
        <v>0</v>
      </c>
      <c r="Q16">
        <f t="shared" si="5"/>
        <v>0</v>
      </c>
      <c r="R16">
        <v>0</v>
      </c>
      <c r="S16">
        <f t="shared" si="0"/>
        <v>0</v>
      </c>
      <c r="T16">
        <v>0</v>
      </c>
      <c r="U16">
        <f t="shared" si="1"/>
        <v>0</v>
      </c>
      <c r="V16">
        <v>0</v>
      </c>
      <c r="W16">
        <f t="shared" si="6"/>
        <v>0</v>
      </c>
      <c r="X16" s="110">
        <f t="shared" si="7"/>
        <v>2</v>
      </c>
      <c r="Y16" s="110">
        <f t="shared" si="8"/>
        <v>4160</v>
      </c>
      <c r="Z16">
        <v>1</v>
      </c>
      <c r="AA16">
        <f t="shared" si="9"/>
        <v>2080</v>
      </c>
      <c r="AB16">
        <v>0</v>
      </c>
      <c r="AC16">
        <f t="shared" si="10"/>
        <v>0</v>
      </c>
      <c r="AD16">
        <v>0</v>
      </c>
      <c r="AE16">
        <f t="shared" si="11"/>
        <v>0</v>
      </c>
      <c r="AF16">
        <v>0</v>
      </c>
      <c r="AG16">
        <f t="shared" si="12"/>
        <v>0</v>
      </c>
      <c r="AH16">
        <f>'[2]sorted data ocs only'!$G$159</f>
        <v>5</v>
      </c>
      <c r="AI16" s="32">
        <f t="shared" si="2"/>
        <v>0</v>
      </c>
    </row>
    <row r="17" spans="1:35" x14ac:dyDescent="0.25">
      <c r="A17" s="28" t="s">
        <v>16</v>
      </c>
      <c r="B17" s="28">
        <v>4681</v>
      </c>
      <c r="C17">
        <v>36</v>
      </c>
      <c r="D17">
        <v>1</v>
      </c>
      <c r="E17" s="29">
        <v>111492</v>
      </c>
      <c r="F17" s="29">
        <v>139979</v>
      </c>
      <c r="G17" s="30">
        <v>8555</v>
      </c>
      <c r="H17" s="30">
        <f>3+2+1+3</f>
        <v>9</v>
      </c>
      <c r="J17" s="29">
        <v>5053</v>
      </c>
      <c r="K17" s="31">
        <v>5</v>
      </c>
      <c r="L17">
        <v>2</v>
      </c>
      <c r="M17">
        <f t="shared" si="3"/>
        <v>4160</v>
      </c>
      <c r="N17">
        <v>0</v>
      </c>
      <c r="O17">
        <f t="shared" si="4"/>
        <v>0</v>
      </c>
      <c r="P17">
        <v>1</v>
      </c>
      <c r="Q17">
        <f t="shared" si="5"/>
        <v>2080</v>
      </c>
      <c r="R17">
        <v>0</v>
      </c>
      <c r="S17">
        <f t="shared" si="0"/>
        <v>0</v>
      </c>
      <c r="T17">
        <v>1</v>
      </c>
      <c r="U17">
        <f t="shared" si="1"/>
        <v>2080</v>
      </c>
      <c r="V17">
        <v>0</v>
      </c>
      <c r="W17">
        <f t="shared" si="6"/>
        <v>0</v>
      </c>
      <c r="X17" s="110">
        <v>3</v>
      </c>
      <c r="Y17" s="110">
        <f t="shared" si="8"/>
        <v>6240</v>
      </c>
      <c r="Z17">
        <v>1</v>
      </c>
      <c r="AA17">
        <f t="shared" si="9"/>
        <v>2080</v>
      </c>
      <c r="AB17">
        <v>0</v>
      </c>
      <c r="AC17">
        <f t="shared" si="10"/>
        <v>0</v>
      </c>
      <c r="AD17">
        <v>0</v>
      </c>
      <c r="AE17">
        <f t="shared" si="11"/>
        <v>0</v>
      </c>
      <c r="AF17">
        <v>0</v>
      </c>
      <c r="AG17">
        <f t="shared" si="12"/>
        <v>0</v>
      </c>
      <c r="AH17">
        <f>'[2]sorted data ocs only'!$G$163</f>
        <v>2</v>
      </c>
      <c r="AI17" s="32">
        <f t="shared" si="2"/>
        <v>0</v>
      </c>
    </row>
    <row r="18" spans="1:35" x14ac:dyDescent="0.25">
      <c r="A18" s="28" t="s">
        <v>27</v>
      </c>
      <c r="B18" s="28">
        <v>12890</v>
      </c>
      <c r="C18">
        <v>40</v>
      </c>
      <c r="D18">
        <v>1</v>
      </c>
      <c r="E18" s="29">
        <v>159748</v>
      </c>
      <c r="F18" s="29">
        <v>247578</v>
      </c>
      <c r="G18" s="30">
        <v>33114</v>
      </c>
      <c r="H18" s="30">
        <f>17+2+2+2+6</f>
        <v>29</v>
      </c>
      <c r="J18" s="29">
        <v>4912</v>
      </c>
      <c r="K18" s="31">
        <v>8</v>
      </c>
      <c r="L18">
        <v>3.5</v>
      </c>
      <c r="M18">
        <f t="shared" si="3"/>
        <v>7280</v>
      </c>
      <c r="N18">
        <v>1</v>
      </c>
      <c r="O18">
        <f t="shared" si="4"/>
        <v>2080</v>
      </c>
      <c r="P18">
        <v>2</v>
      </c>
      <c r="Q18">
        <f t="shared" si="5"/>
        <v>4160</v>
      </c>
      <c r="R18">
        <v>0</v>
      </c>
      <c r="S18">
        <f t="shared" si="0"/>
        <v>0</v>
      </c>
      <c r="T18">
        <v>0</v>
      </c>
      <c r="U18">
        <f t="shared" si="1"/>
        <v>0</v>
      </c>
      <c r="V18">
        <v>0.5</v>
      </c>
      <c r="W18">
        <f t="shared" si="6"/>
        <v>1040</v>
      </c>
      <c r="X18" s="110">
        <v>4.5</v>
      </c>
      <c r="Y18" s="110">
        <f t="shared" si="8"/>
        <v>9360</v>
      </c>
      <c r="Z18">
        <v>0</v>
      </c>
      <c r="AA18">
        <f t="shared" si="9"/>
        <v>0</v>
      </c>
      <c r="AB18">
        <v>0</v>
      </c>
      <c r="AC18">
        <f t="shared" si="10"/>
        <v>0</v>
      </c>
      <c r="AD18">
        <v>1</v>
      </c>
      <c r="AE18">
        <f t="shared" si="11"/>
        <v>2080</v>
      </c>
      <c r="AF18">
        <v>0</v>
      </c>
      <c r="AG18">
        <f t="shared" si="12"/>
        <v>0</v>
      </c>
      <c r="AH18">
        <f>'[2]sorted data ocs only'!$G$178</f>
        <v>6</v>
      </c>
      <c r="AI18" s="32">
        <f t="shared" si="2"/>
        <v>0</v>
      </c>
    </row>
    <row r="19" spans="1:35" x14ac:dyDescent="0.25">
      <c r="A19" s="28" t="s">
        <v>35</v>
      </c>
      <c r="B19" s="28">
        <v>22645</v>
      </c>
      <c r="C19">
        <v>36</v>
      </c>
      <c r="D19">
        <v>1</v>
      </c>
      <c r="E19" s="29">
        <v>191144</v>
      </c>
      <c r="F19" s="29">
        <v>225245</v>
      </c>
      <c r="G19" s="30">
        <v>46887</v>
      </c>
      <c r="H19" s="30">
        <f>22+2+12+8+36+14</f>
        <v>94</v>
      </c>
      <c r="J19" s="29">
        <v>12759</v>
      </c>
      <c r="K19" s="31">
        <v>6</v>
      </c>
      <c r="L19">
        <v>2</v>
      </c>
      <c r="M19">
        <f t="shared" si="3"/>
        <v>4160</v>
      </c>
      <c r="N19">
        <v>1</v>
      </c>
      <c r="O19">
        <f t="shared" si="4"/>
        <v>2080</v>
      </c>
      <c r="P19">
        <v>1</v>
      </c>
      <c r="Q19">
        <f t="shared" si="5"/>
        <v>2080</v>
      </c>
      <c r="R19">
        <v>0</v>
      </c>
      <c r="S19">
        <f t="shared" si="0"/>
        <v>0</v>
      </c>
      <c r="T19">
        <v>0</v>
      </c>
      <c r="U19">
        <f t="shared" si="1"/>
        <v>0</v>
      </c>
      <c r="V19">
        <v>1</v>
      </c>
      <c r="W19">
        <f t="shared" si="6"/>
        <v>2080</v>
      </c>
      <c r="X19" s="110">
        <v>3.5</v>
      </c>
      <c r="Y19" s="110">
        <f t="shared" si="8"/>
        <v>7280</v>
      </c>
      <c r="Z19">
        <v>0</v>
      </c>
      <c r="AA19">
        <f t="shared" si="9"/>
        <v>0</v>
      </c>
      <c r="AB19">
        <v>0</v>
      </c>
      <c r="AC19">
        <f t="shared" si="10"/>
        <v>0</v>
      </c>
      <c r="AD19">
        <v>1</v>
      </c>
      <c r="AE19">
        <f t="shared" si="11"/>
        <v>2080</v>
      </c>
      <c r="AF19">
        <v>0</v>
      </c>
      <c r="AG19">
        <f t="shared" si="12"/>
        <v>0</v>
      </c>
      <c r="AH19">
        <f>'[2]sorted data ocs only'!$G$186</f>
        <v>6</v>
      </c>
      <c r="AI19" s="32">
        <f t="shared" si="2"/>
        <v>0</v>
      </c>
    </row>
    <row r="20" spans="1:35" ht="30" x14ac:dyDescent="0.25">
      <c r="A20" s="28" t="s">
        <v>13</v>
      </c>
      <c r="B20" s="28">
        <v>4000</v>
      </c>
      <c r="C20">
        <v>32</v>
      </c>
      <c r="D20">
        <v>1</v>
      </c>
      <c r="E20" s="29">
        <v>87818</v>
      </c>
      <c r="F20" s="29">
        <v>60912</v>
      </c>
      <c r="G20" s="30">
        <v>11461</v>
      </c>
      <c r="H20" s="30">
        <f>6+2+3</f>
        <v>11</v>
      </c>
      <c r="J20" s="29">
        <v>1587</v>
      </c>
      <c r="K20" s="31">
        <v>3</v>
      </c>
      <c r="L20">
        <v>1.5</v>
      </c>
      <c r="M20">
        <f t="shared" si="3"/>
        <v>3120</v>
      </c>
      <c r="N20">
        <v>0</v>
      </c>
      <c r="O20">
        <f t="shared" si="4"/>
        <v>0</v>
      </c>
      <c r="P20">
        <v>0</v>
      </c>
      <c r="Q20">
        <f t="shared" si="5"/>
        <v>0</v>
      </c>
      <c r="R20">
        <v>0</v>
      </c>
      <c r="S20">
        <f t="shared" si="0"/>
        <v>0</v>
      </c>
      <c r="T20">
        <v>0</v>
      </c>
      <c r="U20">
        <f t="shared" si="1"/>
        <v>0</v>
      </c>
      <c r="V20">
        <v>0.5</v>
      </c>
      <c r="W20">
        <f t="shared" si="6"/>
        <v>1040</v>
      </c>
      <c r="X20" s="110">
        <f t="shared" si="7"/>
        <v>2</v>
      </c>
      <c r="Y20" s="110">
        <f t="shared" si="8"/>
        <v>4160</v>
      </c>
      <c r="Z20">
        <v>1</v>
      </c>
      <c r="AA20">
        <f t="shared" si="9"/>
        <v>2080</v>
      </c>
      <c r="AB20">
        <v>0</v>
      </c>
      <c r="AC20">
        <f t="shared" si="10"/>
        <v>0</v>
      </c>
      <c r="AD20">
        <v>0</v>
      </c>
      <c r="AE20">
        <f t="shared" si="11"/>
        <v>0</v>
      </c>
      <c r="AF20">
        <v>0</v>
      </c>
      <c r="AG20">
        <f t="shared" si="12"/>
        <v>0</v>
      </c>
      <c r="AH20">
        <f>'[2]sorted data ocs only'!$G$190</f>
        <v>2</v>
      </c>
      <c r="AI20" s="32">
        <f t="shared" si="2"/>
        <v>0</v>
      </c>
    </row>
    <row r="21" spans="1:35" x14ac:dyDescent="0.25">
      <c r="A21" s="28" t="s">
        <v>15</v>
      </c>
      <c r="B21" s="28">
        <v>4320</v>
      </c>
      <c r="C21">
        <v>36</v>
      </c>
      <c r="D21">
        <v>1</v>
      </c>
      <c r="E21" s="29">
        <v>70971</v>
      </c>
      <c r="F21" s="29">
        <v>101994</v>
      </c>
      <c r="G21" s="30">
        <v>9878</v>
      </c>
      <c r="H21" s="30">
        <f>6+2+3+3+4</f>
        <v>18</v>
      </c>
      <c r="J21" s="29">
        <v>2954</v>
      </c>
      <c r="K21" s="31">
        <v>3</v>
      </c>
      <c r="L21">
        <v>2</v>
      </c>
      <c r="M21">
        <f t="shared" si="3"/>
        <v>4160</v>
      </c>
      <c r="N21">
        <v>0</v>
      </c>
      <c r="O21">
        <f t="shared" si="4"/>
        <v>0</v>
      </c>
      <c r="P21">
        <v>0</v>
      </c>
      <c r="Q21">
        <f t="shared" si="5"/>
        <v>0</v>
      </c>
      <c r="R21">
        <v>0</v>
      </c>
      <c r="S21">
        <f t="shared" si="0"/>
        <v>0</v>
      </c>
      <c r="T21">
        <v>0</v>
      </c>
      <c r="U21">
        <f t="shared" si="1"/>
        <v>0</v>
      </c>
      <c r="V21">
        <v>0</v>
      </c>
      <c r="W21">
        <f t="shared" si="6"/>
        <v>0</v>
      </c>
      <c r="X21" s="110">
        <f t="shared" si="7"/>
        <v>2</v>
      </c>
      <c r="Y21" s="110">
        <f t="shared" si="8"/>
        <v>4160</v>
      </c>
      <c r="Z21">
        <v>1</v>
      </c>
      <c r="AA21">
        <f t="shared" si="9"/>
        <v>2080</v>
      </c>
      <c r="AB21">
        <v>0</v>
      </c>
      <c r="AC21">
        <f t="shared" si="10"/>
        <v>0</v>
      </c>
      <c r="AD21">
        <v>0</v>
      </c>
      <c r="AE21">
        <f t="shared" si="11"/>
        <v>0</v>
      </c>
      <c r="AF21">
        <v>0</v>
      </c>
      <c r="AG21">
        <f t="shared" si="12"/>
        <v>0</v>
      </c>
      <c r="AH21">
        <f>'[2]sorted data ocs only'!$G$204</f>
        <v>2</v>
      </c>
      <c r="AI21" s="32">
        <f t="shared" si="2"/>
        <v>0</v>
      </c>
    </row>
    <row r="22" spans="1:35" ht="30" x14ac:dyDescent="0.25">
      <c r="A22" s="28" t="s">
        <v>30</v>
      </c>
      <c r="B22" s="28">
        <v>15000</v>
      </c>
      <c r="C22">
        <v>40</v>
      </c>
      <c r="D22">
        <v>1</v>
      </c>
      <c r="E22" s="29">
        <v>154583</v>
      </c>
      <c r="F22" s="29">
        <v>179392</v>
      </c>
      <c r="G22" s="30">
        <v>19607</v>
      </c>
      <c r="H22" s="30">
        <f>7+2+6+5+16</f>
        <v>36</v>
      </c>
      <c r="J22" s="29">
        <v>14728</v>
      </c>
      <c r="K22" s="31">
        <v>6</v>
      </c>
      <c r="L22">
        <v>2</v>
      </c>
      <c r="M22">
        <f t="shared" si="3"/>
        <v>4160</v>
      </c>
      <c r="N22">
        <v>1</v>
      </c>
      <c r="O22">
        <f t="shared" si="4"/>
        <v>2080</v>
      </c>
      <c r="P22">
        <v>1</v>
      </c>
      <c r="Q22">
        <f t="shared" si="5"/>
        <v>2080</v>
      </c>
      <c r="R22">
        <v>0</v>
      </c>
      <c r="S22">
        <f t="shared" si="0"/>
        <v>0</v>
      </c>
      <c r="T22">
        <v>0</v>
      </c>
      <c r="U22">
        <f t="shared" si="1"/>
        <v>0</v>
      </c>
      <c r="V22">
        <v>1</v>
      </c>
      <c r="W22">
        <f t="shared" si="6"/>
        <v>2080</v>
      </c>
      <c r="X22" s="110">
        <f t="shared" si="7"/>
        <v>3</v>
      </c>
      <c r="Y22" s="110">
        <f t="shared" si="8"/>
        <v>6240</v>
      </c>
      <c r="Z22">
        <v>0</v>
      </c>
      <c r="AA22">
        <f t="shared" si="9"/>
        <v>0</v>
      </c>
      <c r="AB22">
        <v>0</v>
      </c>
      <c r="AC22">
        <f t="shared" si="10"/>
        <v>0</v>
      </c>
      <c r="AD22">
        <v>1</v>
      </c>
      <c r="AE22">
        <f t="shared" si="11"/>
        <v>2080</v>
      </c>
      <c r="AF22">
        <v>0</v>
      </c>
      <c r="AG22">
        <f t="shared" si="12"/>
        <v>0</v>
      </c>
      <c r="AH22">
        <f>'[2]sorted data ocs only'!$G$209</f>
        <v>3</v>
      </c>
      <c r="AI22" s="32">
        <f t="shared" si="2"/>
        <v>0</v>
      </c>
    </row>
    <row r="23" spans="1:35" x14ac:dyDescent="0.25">
      <c r="A23" s="28" t="s">
        <v>24</v>
      </c>
      <c r="B23" s="28">
        <v>12500</v>
      </c>
      <c r="C23">
        <v>36</v>
      </c>
      <c r="D23">
        <v>1</v>
      </c>
      <c r="E23" s="29">
        <v>160001</v>
      </c>
      <c r="F23" s="29">
        <v>289211</v>
      </c>
      <c r="G23" s="30">
        <v>29373</v>
      </c>
      <c r="H23" s="30">
        <f>13+2+3</f>
        <v>18</v>
      </c>
      <c r="J23" s="29">
        <v>10147</v>
      </c>
      <c r="K23" s="31">
        <v>6.5</v>
      </c>
      <c r="L23">
        <v>2.5</v>
      </c>
      <c r="M23">
        <f t="shared" si="3"/>
        <v>5200</v>
      </c>
      <c r="N23">
        <v>1</v>
      </c>
      <c r="O23">
        <f t="shared" si="4"/>
        <v>2080</v>
      </c>
      <c r="P23">
        <v>2</v>
      </c>
      <c r="Q23">
        <f t="shared" si="5"/>
        <v>4160</v>
      </c>
      <c r="R23">
        <v>0</v>
      </c>
      <c r="S23">
        <f t="shared" si="0"/>
        <v>0</v>
      </c>
      <c r="T23">
        <v>0</v>
      </c>
      <c r="U23">
        <f t="shared" si="1"/>
        <v>0</v>
      </c>
      <c r="V23">
        <v>0</v>
      </c>
      <c r="W23">
        <f t="shared" si="6"/>
        <v>0</v>
      </c>
      <c r="X23" s="110">
        <f t="shared" si="7"/>
        <v>2.5</v>
      </c>
      <c r="Y23" s="110">
        <f t="shared" si="8"/>
        <v>5200</v>
      </c>
      <c r="Z23">
        <v>0</v>
      </c>
      <c r="AA23">
        <f t="shared" si="9"/>
        <v>0</v>
      </c>
      <c r="AB23">
        <v>0</v>
      </c>
      <c r="AC23">
        <f t="shared" si="10"/>
        <v>0</v>
      </c>
      <c r="AD23">
        <v>1</v>
      </c>
      <c r="AE23">
        <f t="shared" si="11"/>
        <v>2080</v>
      </c>
      <c r="AF23">
        <v>0</v>
      </c>
      <c r="AG23">
        <f t="shared" si="12"/>
        <v>0</v>
      </c>
      <c r="AH23">
        <f>'[2]sorted data ocs only'!$G$216</f>
        <v>5</v>
      </c>
      <c r="AI23" s="32">
        <f t="shared" si="2"/>
        <v>0</v>
      </c>
    </row>
    <row r="24" spans="1:35" x14ac:dyDescent="0.25">
      <c r="A24" s="28" t="s">
        <v>18</v>
      </c>
      <c r="B24" s="28">
        <v>7778</v>
      </c>
      <c r="C24">
        <v>36</v>
      </c>
      <c r="D24">
        <v>1</v>
      </c>
      <c r="E24" s="29">
        <v>36021</v>
      </c>
      <c r="F24" s="29">
        <v>45080</v>
      </c>
      <c r="G24" s="30">
        <v>7935</v>
      </c>
      <c r="H24" s="30">
        <f>14+2+4+2</f>
        <v>22</v>
      </c>
      <c r="J24" s="29">
        <v>3603</v>
      </c>
      <c r="K24" s="31">
        <v>4</v>
      </c>
      <c r="L24">
        <v>2</v>
      </c>
      <c r="M24">
        <f t="shared" si="3"/>
        <v>4160</v>
      </c>
      <c r="N24">
        <v>0</v>
      </c>
      <c r="O24">
        <f t="shared" si="4"/>
        <v>0</v>
      </c>
      <c r="P24">
        <v>0</v>
      </c>
      <c r="Q24">
        <f t="shared" si="5"/>
        <v>0</v>
      </c>
      <c r="R24">
        <v>0</v>
      </c>
      <c r="S24">
        <f t="shared" si="0"/>
        <v>0</v>
      </c>
      <c r="T24">
        <v>0</v>
      </c>
      <c r="U24">
        <f t="shared" si="1"/>
        <v>0</v>
      </c>
      <c r="V24">
        <v>1</v>
      </c>
      <c r="W24">
        <f t="shared" si="6"/>
        <v>2080</v>
      </c>
      <c r="X24" s="110">
        <v>2.5</v>
      </c>
      <c r="Y24" s="110">
        <f t="shared" si="8"/>
        <v>5200</v>
      </c>
      <c r="Z24">
        <v>1</v>
      </c>
      <c r="AA24">
        <f t="shared" si="9"/>
        <v>2080</v>
      </c>
      <c r="AB24">
        <v>0</v>
      </c>
      <c r="AC24">
        <f t="shared" si="10"/>
        <v>0</v>
      </c>
      <c r="AD24">
        <v>0</v>
      </c>
      <c r="AE24">
        <f t="shared" si="11"/>
        <v>0</v>
      </c>
      <c r="AF24">
        <v>0</v>
      </c>
      <c r="AG24">
        <f t="shared" si="12"/>
        <v>0</v>
      </c>
      <c r="AH24">
        <f>'[2]sorted data ocs only'!$G$223</f>
        <v>5</v>
      </c>
      <c r="AI24" s="32">
        <f t="shared" si="2"/>
        <v>0</v>
      </c>
    </row>
    <row r="25" spans="1:35" x14ac:dyDescent="0.25">
      <c r="A25" s="28" t="s">
        <v>28</v>
      </c>
      <c r="B25" s="28">
        <v>13615</v>
      </c>
      <c r="C25">
        <v>36</v>
      </c>
      <c r="D25">
        <v>1</v>
      </c>
      <c r="E25" s="29">
        <v>150374</v>
      </c>
      <c r="F25" s="29">
        <v>174972</v>
      </c>
      <c r="G25" s="30">
        <v>26993</v>
      </c>
      <c r="H25" s="30">
        <f>15+2+3+10</f>
        <v>30</v>
      </c>
      <c r="J25" s="29">
        <v>6040</v>
      </c>
      <c r="K25" s="31">
        <v>5.5</v>
      </c>
      <c r="L25">
        <v>2</v>
      </c>
      <c r="M25">
        <f t="shared" si="3"/>
        <v>4160</v>
      </c>
      <c r="N25">
        <v>1</v>
      </c>
      <c r="O25">
        <f t="shared" si="4"/>
        <v>2080</v>
      </c>
      <c r="P25">
        <v>1</v>
      </c>
      <c r="Q25">
        <f t="shared" si="5"/>
        <v>2080</v>
      </c>
      <c r="R25">
        <v>0</v>
      </c>
      <c r="S25">
        <f t="shared" si="0"/>
        <v>0</v>
      </c>
      <c r="T25">
        <v>0</v>
      </c>
      <c r="U25">
        <f t="shared" si="1"/>
        <v>0</v>
      </c>
      <c r="V25">
        <v>0.5</v>
      </c>
      <c r="W25">
        <f t="shared" si="6"/>
        <v>1040</v>
      </c>
      <c r="X25" s="110">
        <f t="shared" si="7"/>
        <v>2.5</v>
      </c>
      <c r="Y25" s="110">
        <f t="shared" si="8"/>
        <v>5200</v>
      </c>
      <c r="Z25">
        <v>0</v>
      </c>
      <c r="AA25">
        <f t="shared" si="9"/>
        <v>0</v>
      </c>
      <c r="AB25">
        <v>1</v>
      </c>
      <c r="AC25">
        <f t="shared" si="10"/>
        <v>2080</v>
      </c>
      <c r="AD25">
        <v>0</v>
      </c>
      <c r="AE25">
        <f t="shared" si="11"/>
        <v>0</v>
      </c>
      <c r="AF25">
        <v>0</v>
      </c>
      <c r="AG25">
        <f t="shared" si="12"/>
        <v>0</v>
      </c>
      <c r="AH25">
        <f>'[2]sorted data ocs only'!$G$170</f>
        <v>5</v>
      </c>
      <c r="AI25" s="32">
        <f t="shared" si="2"/>
        <v>0</v>
      </c>
    </row>
    <row r="26" spans="1:35" x14ac:dyDescent="0.25">
      <c r="A26" s="28" t="s">
        <v>22</v>
      </c>
      <c r="B26" s="28">
        <v>12000</v>
      </c>
      <c r="C26">
        <v>40</v>
      </c>
      <c r="D26">
        <v>1</v>
      </c>
      <c r="E26" s="29">
        <v>142203</v>
      </c>
      <c r="F26" s="29">
        <v>154278</v>
      </c>
      <c r="G26" s="30">
        <v>27567</v>
      </c>
      <c r="H26" s="30">
        <f>13+2+2+4</f>
        <v>21</v>
      </c>
      <c r="J26" s="29">
        <v>10506</v>
      </c>
      <c r="K26" s="31">
        <v>8</v>
      </c>
      <c r="L26">
        <v>3</v>
      </c>
      <c r="M26">
        <f t="shared" si="3"/>
        <v>6240</v>
      </c>
      <c r="N26">
        <v>1</v>
      </c>
      <c r="O26">
        <f t="shared" si="4"/>
        <v>2080</v>
      </c>
      <c r="P26">
        <v>2</v>
      </c>
      <c r="Q26">
        <f t="shared" si="5"/>
        <v>4160</v>
      </c>
      <c r="R26">
        <v>0</v>
      </c>
      <c r="S26">
        <f t="shared" si="0"/>
        <v>0</v>
      </c>
      <c r="T26">
        <v>1</v>
      </c>
      <c r="U26">
        <f t="shared" si="1"/>
        <v>2080</v>
      </c>
      <c r="V26">
        <v>0</v>
      </c>
      <c r="W26">
        <f t="shared" si="6"/>
        <v>0</v>
      </c>
      <c r="X26" s="110">
        <v>3.5</v>
      </c>
      <c r="Y26" s="110">
        <f t="shared" si="8"/>
        <v>7280</v>
      </c>
      <c r="Z26">
        <v>0</v>
      </c>
      <c r="AA26">
        <f t="shared" si="9"/>
        <v>0</v>
      </c>
      <c r="AB26">
        <v>1</v>
      </c>
      <c r="AC26">
        <f t="shared" si="10"/>
        <v>2080</v>
      </c>
      <c r="AD26">
        <v>0</v>
      </c>
      <c r="AE26">
        <f t="shared" si="11"/>
        <v>0</v>
      </c>
      <c r="AF26">
        <v>0</v>
      </c>
      <c r="AG26">
        <f t="shared" si="12"/>
        <v>0</v>
      </c>
      <c r="AH26">
        <f>'[2]sorted data ocs only'!$G$228</f>
        <v>3</v>
      </c>
      <c r="AI26" s="32">
        <f t="shared" si="2"/>
        <v>0</v>
      </c>
    </row>
    <row r="27" spans="1:35" x14ac:dyDescent="0.25">
      <c r="A27" s="28" t="s">
        <v>25</v>
      </c>
      <c r="B27" s="28">
        <v>12500</v>
      </c>
      <c r="C27">
        <v>42</v>
      </c>
      <c r="D27">
        <v>1</v>
      </c>
      <c r="E27" s="29">
        <v>175507</v>
      </c>
      <c r="F27" s="29">
        <v>270500</v>
      </c>
      <c r="G27" s="30">
        <v>24885</v>
      </c>
      <c r="H27" s="30">
        <f>13+2+1+20</f>
        <v>36</v>
      </c>
      <c r="J27" s="29">
        <v>7165</v>
      </c>
      <c r="K27" s="31">
        <v>8.5</v>
      </c>
      <c r="L27">
        <v>4.5</v>
      </c>
      <c r="M27">
        <f t="shared" si="3"/>
        <v>9360</v>
      </c>
      <c r="N27">
        <v>0</v>
      </c>
      <c r="O27">
        <f t="shared" si="4"/>
        <v>0</v>
      </c>
      <c r="P27">
        <v>2</v>
      </c>
      <c r="Q27">
        <f t="shared" si="5"/>
        <v>4160</v>
      </c>
      <c r="R27">
        <v>0</v>
      </c>
      <c r="S27">
        <f t="shared" si="0"/>
        <v>0</v>
      </c>
      <c r="T27">
        <v>0</v>
      </c>
      <c r="U27">
        <f t="shared" si="1"/>
        <v>0</v>
      </c>
      <c r="V27">
        <v>0</v>
      </c>
      <c r="W27">
        <f t="shared" si="6"/>
        <v>0</v>
      </c>
      <c r="X27" s="110">
        <f t="shared" si="7"/>
        <v>4.5</v>
      </c>
      <c r="Y27" s="110">
        <f t="shared" si="8"/>
        <v>9360</v>
      </c>
      <c r="Z27">
        <v>1</v>
      </c>
      <c r="AA27">
        <f t="shared" si="9"/>
        <v>2080</v>
      </c>
      <c r="AB27">
        <v>0</v>
      </c>
      <c r="AC27">
        <f t="shared" si="10"/>
        <v>0</v>
      </c>
      <c r="AD27">
        <v>1</v>
      </c>
      <c r="AE27">
        <f t="shared" si="11"/>
        <v>2080</v>
      </c>
      <c r="AF27">
        <v>0</v>
      </c>
      <c r="AG27">
        <f t="shared" si="12"/>
        <v>0</v>
      </c>
      <c r="AH27">
        <f>'[2]sorted data ocs only'!$G$236</f>
        <v>6</v>
      </c>
      <c r="AI27" s="32">
        <f t="shared" si="2"/>
        <v>0</v>
      </c>
    </row>
    <row r="28" spans="1:35" ht="30" x14ac:dyDescent="0.25">
      <c r="A28" s="28" t="s">
        <v>33</v>
      </c>
      <c r="B28" s="28">
        <v>20505</v>
      </c>
      <c r="C28">
        <v>36</v>
      </c>
      <c r="D28">
        <v>1</v>
      </c>
      <c r="E28" s="29">
        <v>205843.33333333334</v>
      </c>
      <c r="F28" s="33">
        <v>286167</v>
      </c>
      <c r="G28" s="30">
        <v>42968</v>
      </c>
      <c r="H28" s="30">
        <f>7+2+7+10+19+12</f>
        <v>57</v>
      </c>
      <c r="J28" s="29">
        <v>10223</v>
      </c>
      <c r="K28" s="31">
        <v>6</v>
      </c>
      <c r="L28">
        <v>2.5</v>
      </c>
      <c r="M28">
        <f t="shared" si="3"/>
        <v>5200</v>
      </c>
      <c r="N28">
        <v>0</v>
      </c>
      <c r="O28">
        <f t="shared" si="4"/>
        <v>0</v>
      </c>
      <c r="P28">
        <v>1</v>
      </c>
      <c r="Q28">
        <f t="shared" si="5"/>
        <v>2080</v>
      </c>
      <c r="R28">
        <v>0</v>
      </c>
      <c r="S28">
        <f t="shared" si="0"/>
        <v>0</v>
      </c>
      <c r="T28">
        <v>0</v>
      </c>
      <c r="U28">
        <f t="shared" si="1"/>
        <v>0</v>
      </c>
      <c r="V28">
        <v>0.5</v>
      </c>
      <c r="W28">
        <f t="shared" si="6"/>
        <v>1040</v>
      </c>
      <c r="X28" s="110">
        <v>3.5</v>
      </c>
      <c r="Y28" s="110">
        <f t="shared" si="8"/>
        <v>7280</v>
      </c>
      <c r="Z28">
        <v>1</v>
      </c>
      <c r="AA28">
        <f t="shared" si="9"/>
        <v>2080</v>
      </c>
      <c r="AB28">
        <v>0</v>
      </c>
      <c r="AC28">
        <f t="shared" si="10"/>
        <v>0</v>
      </c>
      <c r="AD28">
        <v>1</v>
      </c>
      <c r="AE28">
        <f t="shared" si="11"/>
        <v>2080</v>
      </c>
      <c r="AF28">
        <v>0</v>
      </c>
      <c r="AG28">
        <f t="shared" si="12"/>
        <v>0</v>
      </c>
      <c r="AH28">
        <f>'[2]sorted data ocs only'!$G$245</f>
        <v>7</v>
      </c>
      <c r="AI28" s="32">
        <f t="shared" si="2"/>
        <v>0</v>
      </c>
    </row>
    <row r="29" spans="1:35" x14ac:dyDescent="0.25">
      <c r="A29" s="28" t="s">
        <v>12</v>
      </c>
      <c r="B29" s="28">
        <v>3580</v>
      </c>
      <c r="C29">
        <v>25</v>
      </c>
      <c r="D29">
        <v>1</v>
      </c>
      <c r="E29" s="29">
        <v>23223</v>
      </c>
      <c r="F29" s="33">
        <v>22735</v>
      </c>
      <c r="G29" s="30">
        <v>4853</v>
      </c>
      <c r="H29" s="30">
        <f>4+2</f>
        <v>6</v>
      </c>
      <c r="J29" s="29">
        <v>2810</v>
      </c>
      <c r="K29" s="31">
        <v>2</v>
      </c>
      <c r="L29">
        <v>1</v>
      </c>
      <c r="M29">
        <f t="shared" si="3"/>
        <v>2080</v>
      </c>
      <c r="N29">
        <v>0</v>
      </c>
      <c r="O29">
        <f t="shared" si="4"/>
        <v>0</v>
      </c>
      <c r="P29">
        <v>0</v>
      </c>
      <c r="Q29">
        <f t="shared" si="5"/>
        <v>0</v>
      </c>
      <c r="R29">
        <v>0</v>
      </c>
      <c r="S29">
        <f t="shared" si="0"/>
        <v>0</v>
      </c>
      <c r="T29">
        <v>0</v>
      </c>
      <c r="U29">
        <f t="shared" si="1"/>
        <v>0</v>
      </c>
      <c r="V29">
        <v>0</v>
      </c>
      <c r="W29">
        <f t="shared" si="6"/>
        <v>0</v>
      </c>
      <c r="X29" s="110">
        <v>0</v>
      </c>
      <c r="Y29" s="110">
        <f t="shared" si="8"/>
        <v>0</v>
      </c>
      <c r="Z29">
        <v>1</v>
      </c>
      <c r="AA29">
        <f t="shared" si="9"/>
        <v>2080</v>
      </c>
      <c r="AB29">
        <v>0</v>
      </c>
      <c r="AC29">
        <f t="shared" si="10"/>
        <v>0</v>
      </c>
      <c r="AD29">
        <v>0</v>
      </c>
      <c r="AE29">
        <f t="shared" si="11"/>
        <v>0</v>
      </c>
      <c r="AF29">
        <v>0</v>
      </c>
      <c r="AG29">
        <f t="shared" si="12"/>
        <v>0</v>
      </c>
      <c r="AH29">
        <f>'[2]sorted data ocs only'!$G$250</f>
        <v>3</v>
      </c>
      <c r="AI29" s="32">
        <f t="shared" si="2"/>
        <v>0</v>
      </c>
    </row>
    <row r="30" spans="1:35" x14ac:dyDescent="0.25">
      <c r="A30" s="34" t="s">
        <v>57</v>
      </c>
      <c r="B30" s="34">
        <f>SUM(B2:B29)</f>
        <v>452698</v>
      </c>
      <c r="C30" s="35">
        <f>SUM(C2:C29)</f>
        <v>1025</v>
      </c>
      <c r="D30" s="35">
        <f t="shared" ref="D30:AH30" si="13">SUM(D2:D29)</f>
        <v>32</v>
      </c>
      <c r="E30" s="35">
        <f t="shared" si="13"/>
        <v>3716963.3333333335</v>
      </c>
      <c r="F30" s="35">
        <f t="shared" si="13"/>
        <v>5063848</v>
      </c>
      <c r="G30" s="35">
        <f t="shared" si="13"/>
        <v>693094</v>
      </c>
      <c r="H30" s="35">
        <f>SUM(H2:H29)</f>
        <v>756</v>
      </c>
      <c r="I30" s="35">
        <v>306928</v>
      </c>
      <c r="J30" s="35">
        <f t="shared" si="13"/>
        <v>190201</v>
      </c>
      <c r="K30" s="35">
        <f t="shared" si="13"/>
        <v>180</v>
      </c>
      <c r="L30" s="36">
        <f t="shared" si="13"/>
        <v>76.5</v>
      </c>
      <c r="M30" s="108">
        <f>SUM(M2:M29)</f>
        <v>159120</v>
      </c>
      <c r="N30" s="36">
        <f t="shared" si="13"/>
        <v>16</v>
      </c>
      <c r="O30" s="108">
        <f>SUM(O2:O29)</f>
        <v>33280</v>
      </c>
      <c r="P30" s="36">
        <f t="shared" si="13"/>
        <v>38.5</v>
      </c>
      <c r="Q30" s="108">
        <f>SUM(Q2:Q29)</f>
        <v>80080</v>
      </c>
      <c r="R30" s="36">
        <f t="shared" si="13"/>
        <v>1</v>
      </c>
      <c r="S30" s="108">
        <f>SUM(S2:S29)</f>
        <v>2080</v>
      </c>
      <c r="T30" s="36">
        <f t="shared" si="13"/>
        <v>3</v>
      </c>
      <c r="U30" s="108">
        <f>SUM(U2:U29)</f>
        <v>6240</v>
      </c>
      <c r="V30" s="36">
        <f t="shared" si="13"/>
        <v>12.5</v>
      </c>
      <c r="W30" s="108">
        <f>SUM(W2:W29)</f>
        <v>26000</v>
      </c>
      <c r="X30" s="111">
        <f>SUM(X2:X29)</f>
        <v>97.5</v>
      </c>
      <c r="Y30" s="111">
        <f>SUM(Y2:Y29)</f>
        <v>202800</v>
      </c>
      <c r="Z30" s="36">
        <f t="shared" si="13"/>
        <v>10</v>
      </c>
      <c r="AA30" s="108">
        <f>SUM(AA2:AA29)</f>
        <v>20800</v>
      </c>
      <c r="AB30" s="36">
        <f t="shared" si="13"/>
        <v>7</v>
      </c>
      <c r="AC30" s="108">
        <f>SUM(AC2:AC29)</f>
        <v>14560</v>
      </c>
      <c r="AD30" s="36">
        <f t="shared" si="13"/>
        <v>13</v>
      </c>
      <c r="AE30" s="108">
        <f>SUM(AE2:AE29)</f>
        <v>27040</v>
      </c>
      <c r="AF30" s="36">
        <f t="shared" si="13"/>
        <v>1</v>
      </c>
      <c r="AG30" s="108">
        <f>SUM(AG2:AG29)</f>
        <v>2080</v>
      </c>
      <c r="AH30" s="36">
        <f t="shared" si="13"/>
        <v>183</v>
      </c>
      <c r="AI30" s="37">
        <v>81878.125</v>
      </c>
    </row>
    <row r="31" spans="1:35" x14ac:dyDescent="0.2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106"/>
    </row>
    <row r="32" spans="1:35" x14ac:dyDescent="0.25">
      <c r="A32" s="38" t="s">
        <v>58</v>
      </c>
      <c r="B32" s="38"/>
      <c r="C32" s="38"/>
      <c r="D32" s="38"/>
      <c r="E32" s="39">
        <f>MIN(E2:E29)</f>
        <v>21802</v>
      </c>
      <c r="F32" s="39">
        <f>MIN(F2:F29)</f>
        <v>20259</v>
      </c>
      <c r="G32" s="39">
        <f>MIN(G2:G29)</f>
        <v>2656</v>
      </c>
      <c r="H32" s="39"/>
      <c r="I32" s="39"/>
      <c r="J32" s="39">
        <f t="shared" ref="J32:AI32" si="14">MIN(J2:J29)</f>
        <v>1587</v>
      </c>
      <c r="K32" s="40">
        <f t="shared" si="14"/>
        <v>1</v>
      </c>
      <c r="L32" s="40">
        <f t="shared" si="14"/>
        <v>0</v>
      </c>
      <c r="M32" s="40"/>
      <c r="N32" s="40">
        <f t="shared" si="14"/>
        <v>0</v>
      </c>
      <c r="O32" s="40"/>
      <c r="P32" s="40">
        <f t="shared" si="14"/>
        <v>0</v>
      </c>
      <c r="Q32" s="40"/>
      <c r="R32" s="40">
        <f t="shared" si="14"/>
        <v>0</v>
      </c>
      <c r="S32" s="40"/>
      <c r="T32" s="40">
        <f t="shared" si="14"/>
        <v>0</v>
      </c>
      <c r="U32" s="40"/>
      <c r="V32" s="40">
        <f t="shared" si="14"/>
        <v>0</v>
      </c>
      <c r="W32" s="40"/>
      <c r="X32" s="40">
        <f t="shared" si="14"/>
        <v>0</v>
      </c>
      <c r="Y32" s="40">
        <f>MIN(Y2:Y29)</f>
        <v>0</v>
      </c>
      <c r="Z32" s="40">
        <f t="shared" si="14"/>
        <v>0</v>
      </c>
      <c r="AA32" s="40"/>
      <c r="AB32" s="40">
        <f t="shared" si="14"/>
        <v>0</v>
      </c>
      <c r="AC32" s="40"/>
      <c r="AD32" s="40">
        <f t="shared" si="14"/>
        <v>0</v>
      </c>
      <c r="AE32" s="40"/>
      <c r="AF32" s="40">
        <f t="shared" si="14"/>
        <v>0</v>
      </c>
      <c r="AG32" s="40"/>
      <c r="AH32" s="40">
        <f t="shared" si="14"/>
        <v>2</v>
      </c>
      <c r="AI32" s="39">
        <f t="shared" si="14"/>
        <v>0</v>
      </c>
    </row>
    <row r="33" spans="1:35" x14ac:dyDescent="0.25">
      <c r="A33" s="38" t="s">
        <v>59</v>
      </c>
      <c r="B33" s="38"/>
      <c r="C33" s="38"/>
      <c r="D33" s="38"/>
      <c r="E33" s="39">
        <f>AVERAGE(E2:E29)</f>
        <v>132748.69047619047</v>
      </c>
      <c r="F33" s="39">
        <f>AVERAGE(F2:F29)</f>
        <v>180851.71428571429</v>
      </c>
      <c r="G33" s="39">
        <f>AVERAGE(G2:G29)</f>
        <v>24753.357142857141</v>
      </c>
      <c r="H33" s="39"/>
      <c r="I33" s="39"/>
      <c r="J33" s="39">
        <f t="shared" ref="J33:AI33" si="15">AVERAGE(J2:J29)</f>
        <v>6792.8928571428569</v>
      </c>
      <c r="K33" s="40">
        <f t="shared" si="15"/>
        <v>6.4285714285714288</v>
      </c>
      <c r="L33" s="40">
        <f t="shared" si="15"/>
        <v>2.7321428571428572</v>
      </c>
      <c r="M33" s="40"/>
      <c r="N33" s="40">
        <f t="shared" si="15"/>
        <v>0.5714285714285714</v>
      </c>
      <c r="O33" s="40"/>
      <c r="P33" s="40">
        <f t="shared" si="15"/>
        <v>1.375</v>
      </c>
      <c r="Q33" s="40"/>
      <c r="R33" s="40">
        <f t="shared" si="15"/>
        <v>3.5714285714285712E-2</v>
      </c>
      <c r="S33" s="40"/>
      <c r="T33" s="40">
        <f t="shared" si="15"/>
        <v>0.10714285714285714</v>
      </c>
      <c r="U33" s="40"/>
      <c r="V33" s="40">
        <f t="shared" si="15"/>
        <v>0.44642857142857145</v>
      </c>
      <c r="W33" s="40"/>
      <c r="X33" s="40">
        <f>AVERAGE(X2:X29)</f>
        <v>3.4821428571428572</v>
      </c>
      <c r="Y33" s="40">
        <f>AVERAGE(Y2:Y29)</f>
        <v>7242.8571428571431</v>
      </c>
      <c r="Z33" s="40">
        <f t="shared" si="15"/>
        <v>0.35714285714285715</v>
      </c>
      <c r="AA33" s="40"/>
      <c r="AB33" s="40">
        <f t="shared" si="15"/>
        <v>0.25</v>
      </c>
      <c r="AC33" s="40"/>
      <c r="AD33" s="40">
        <f t="shared" si="15"/>
        <v>0.4642857142857143</v>
      </c>
      <c r="AE33" s="40"/>
      <c r="AF33" s="40">
        <f t="shared" si="15"/>
        <v>3.5714285714285712E-2</v>
      </c>
      <c r="AG33" s="40"/>
      <c r="AH33" s="40">
        <f t="shared" si="15"/>
        <v>6.5357142857142856</v>
      </c>
      <c r="AI33" s="39">
        <f t="shared" si="15"/>
        <v>0</v>
      </c>
    </row>
    <row r="34" spans="1:35" x14ac:dyDescent="0.25">
      <c r="A34" s="38" t="s">
        <v>60</v>
      </c>
      <c r="B34" s="38"/>
      <c r="C34" s="38"/>
      <c r="D34" s="38"/>
      <c r="E34" s="39">
        <f>MAX(E2:E29)</f>
        <v>347673</v>
      </c>
      <c r="F34" s="39">
        <f>MAX(F2:F29)</f>
        <v>396789</v>
      </c>
      <c r="G34" s="39">
        <f>MAX(G2:G29)</f>
        <v>78328</v>
      </c>
      <c r="H34" s="39"/>
      <c r="I34" s="39"/>
      <c r="J34" s="39">
        <f t="shared" ref="J34:AI34" si="16">MAX(J2:J29)</f>
        <v>14728</v>
      </c>
      <c r="K34" s="40">
        <f t="shared" si="16"/>
        <v>30.5</v>
      </c>
      <c r="L34" s="40">
        <f t="shared" si="16"/>
        <v>9</v>
      </c>
      <c r="M34" s="40"/>
      <c r="N34" s="40">
        <f t="shared" si="16"/>
        <v>1</v>
      </c>
      <c r="O34" s="40"/>
      <c r="P34" s="40">
        <f t="shared" si="16"/>
        <v>12.5</v>
      </c>
      <c r="Q34" s="40"/>
      <c r="R34" s="40">
        <f t="shared" si="16"/>
        <v>1</v>
      </c>
      <c r="S34" s="40"/>
      <c r="T34" s="40">
        <f t="shared" si="16"/>
        <v>1</v>
      </c>
      <c r="U34" s="40"/>
      <c r="V34" s="40">
        <f t="shared" si="16"/>
        <v>3.5</v>
      </c>
      <c r="W34" s="40"/>
      <c r="X34" s="40">
        <f>MAX(X2:X29)</f>
        <v>15</v>
      </c>
      <c r="Y34" s="40">
        <f>MAX(Y2:Y29)</f>
        <v>31200</v>
      </c>
      <c r="Z34" s="40">
        <f t="shared" si="16"/>
        <v>1</v>
      </c>
      <c r="AA34" s="40"/>
      <c r="AB34" s="40">
        <f t="shared" si="16"/>
        <v>1</v>
      </c>
      <c r="AC34" s="40"/>
      <c r="AD34" s="40">
        <f t="shared" si="16"/>
        <v>1</v>
      </c>
      <c r="AE34" s="40"/>
      <c r="AF34" s="40">
        <f t="shared" si="16"/>
        <v>1</v>
      </c>
      <c r="AG34" s="40"/>
      <c r="AH34" s="40">
        <f t="shared" si="16"/>
        <v>30</v>
      </c>
      <c r="AI34" s="39">
        <f t="shared" si="16"/>
        <v>0</v>
      </c>
    </row>
    <row r="35" spans="1:35" x14ac:dyDescent="0.25">
      <c r="A35" s="38" t="s">
        <v>61</v>
      </c>
      <c r="B35" s="38"/>
      <c r="C35" s="38"/>
      <c r="D35" s="38"/>
      <c r="E35" s="39">
        <f>MEDIAN(E2:E29)</f>
        <v>139835</v>
      </c>
      <c r="F35" s="39">
        <f>MEDIAN(F2:F29)</f>
        <v>173064.5</v>
      </c>
      <c r="G35" s="39">
        <f>MEDIAN(G2:G29)</f>
        <v>24119.5</v>
      </c>
      <c r="H35" s="39"/>
      <c r="I35" s="39"/>
      <c r="J35" s="39">
        <f t="shared" ref="J35:AI35" si="17">MEDIAN(J2:J29)</f>
        <v>6118.5</v>
      </c>
      <c r="K35" s="40">
        <f t="shared" si="17"/>
        <v>6</v>
      </c>
      <c r="L35" s="40">
        <f t="shared" si="17"/>
        <v>2</v>
      </c>
      <c r="M35" s="40"/>
      <c r="N35" s="40">
        <f t="shared" si="17"/>
        <v>1</v>
      </c>
      <c r="O35" s="40"/>
      <c r="P35" s="40">
        <f t="shared" si="17"/>
        <v>1</v>
      </c>
      <c r="Q35" s="40"/>
      <c r="R35" s="40">
        <f t="shared" si="17"/>
        <v>0</v>
      </c>
      <c r="S35" s="40"/>
      <c r="T35" s="40">
        <f t="shared" si="17"/>
        <v>0</v>
      </c>
      <c r="U35" s="40"/>
      <c r="V35" s="40">
        <f t="shared" si="17"/>
        <v>0.5</v>
      </c>
      <c r="W35" s="40"/>
      <c r="X35" s="40">
        <f>MEDIAN(X2:X29)</f>
        <v>3</v>
      </c>
      <c r="Y35" s="40">
        <f>MEDIAN(Y2:Y29)</f>
        <v>6240</v>
      </c>
      <c r="Z35" s="40">
        <f t="shared" si="17"/>
        <v>0</v>
      </c>
      <c r="AA35" s="40"/>
      <c r="AB35" s="40">
        <f t="shared" si="17"/>
        <v>0</v>
      </c>
      <c r="AC35" s="40"/>
      <c r="AD35" s="40">
        <f t="shared" si="17"/>
        <v>0</v>
      </c>
      <c r="AE35" s="40"/>
      <c r="AF35" s="40">
        <f t="shared" si="17"/>
        <v>0</v>
      </c>
      <c r="AG35" s="40"/>
      <c r="AH35" s="40">
        <f t="shared" si="17"/>
        <v>5</v>
      </c>
      <c r="AI35" s="39">
        <f t="shared" si="17"/>
        <v>0</v>
      </c>
    </row>
    <row r="36" spans="1:35" x14ac:dyDescent="0.2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106"/>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election activeCell="D32" sqref="D32"/>
    </sheetView>
  </sheetViews>
  <sheetFormatPr defaultRowHeight="15" x14ac:dyDescent="0.25"/>
  <cols>
    <col min="1" max="1" width="21.7109375" bestFit="1" customWidth="1"/>
  </cols>
  <sheetData>
    <row r="1" spans="1:8" ht="45" x14ac:dyDescent="0.25">
      <c r="A1" t="s">
        <v>37</v>
      </c>
      <c r="B1" s="41" t="s">
        <v>39</v>
      </c>
      <c r="C1" s="41" t="s">
        <v>40</v>
      </c>
      <c r="D1" s="41" t="s">
        <v>4</v>
      </c>
      <c r="E1" s="41" t="s">
        <v>5</v>
      </c>
      <c r="F1" s="41" t="s">
        <v>41</v>
      </c>
      <c r="G1" s="41" t="s">
        <v>43</v>
      </c>
      <c r="H1" s="41" t="s">
        <v>44</v>
      </c>
    </row>
    <row r="2" spans="1:8" x14ac:dyDescent="0.25">
      <c r="A2" t="s">
        <v>26</v>
      </c>
      <c r="B2">
        <v>40</v>
      </c>
      <c r="C2">
        <v>1</v>
      </c>
      <c r="D2" s="29">
        <v>138651</v>
      </c>
      <c r="E2" s="29">
        <v>171157</v>
      </c>
      <c r="F2" s="29">
        <v>40068</v>
      </c>
      <c r="G2" s="29"/>
      <c r="H2" s="29">
        <v>4331</v>
      </c>
    </row>
    <row r="3" spans="1:8" x14ac:dyDescent="0.25">
      <c r="A3" t="s">
        <v>19</v>
      </c>
      <c r="B3">
        <v>40</v>
      </c>
      <c r="C3">
        <v>1</v>
      </c>
      <c r="D3" s="29">
        <v>167801</v>
      </c>
      <c r="E3" s="29">
        <v>297690</v>
      </c>
      <c r="F3" s="29">
        <v>23934</v>
      </c>
      <c r="G3" s="29"/>
      <c r="H3" s="29">
        <v>6525</v>
      </c>
    </row>
    <row r="4" spans="1:8" x14ac:dyDescent="0.25">
      <c r="A4" t="s">
        <v>34</v>
      </c>
      <c r="B4">
        <v>45</v>
      </c>
      <c r="C4">
        <v>1</v>
      </c>
      <c r="D4" s="29">
        <v>241010</v>
      </c>
      <c r="E4" s="29">
        <v>396789</v>
      </c>
      <c r="F4" s="29">
        <v>42637</v>
      </c>
      <c r="G4" s="29"/>
      <c r="H4" s="29">
        <v>9890</v>
      </c>
    </row>
    <row r="5" spans="1:8" x14ac:dyDescent="0.25">
      <c r="A5" t="s">
        <v>36</v>
      </c>
      <c r="B5">
        <v>25</v>
      </c>
      <c r="C5">
        <v>4</v>
      </c>
      <c r="D5" s="29">
        <v>370392</v>
      </c>
      <c r="E5" s="29">
        <v>304535</v>
      </c>
      <c r="F5" s="29">
        <v>78328</v>
      </c>
      <c r="G5" s="29"/>
      <c r="H5" s="29">
        <v>10248</v>
      </c>
    </row>
    <row r="6" spans="1:8" x14ac:dyDescent="0.25">
      <c r="A6" t="s">
        <v>23</v>
      </c>
      <c r="B6">
        <v>44</v>
      </c>
      <c r="C6">
        <v>1</v>
      </c>
      <c r="D6" s="29">
        <v>137779</v>
      </c>
      <c r="E6" s="29">
        <v>160811</v>
      </c>
      <c r="F6" s="29">
        <v>28818</v>
      </c>
      <c r="G6" s="29"/>
      <c r="H6" s="29">
        <v>6197</v>
      </c>
    </row>
    <row r="7" spans="1:8" x14ac:dyDescent="0.25">
      <c r="A7" t="s">
        <v>20</v>
      </c>
      <c r="B7">
        <v>36</v>
      </c>
      <c r="C7">
        <v>1</v>
      </c>
      <c r="D7" s="29">
        <v>176237</v>
      </c>
      <c r="E7" s="29">
        <v>279126</v>
      </c>
      <c r="F7" s="29">
        <v>22826</v>
      </c>
      <c r="G7" s="29"/>
      <c r="H7" s="29">
        <v>13530</v>
      </c>
    </row>
    <row r="8" spans="1:8" x14ac:dyDescent="0.25">
      <c r="A8" t="s">
        <v>10</v>
      </c>
      <c r="B8">
        <v>36</v>
      </c>
      <c r="C8">
        <v>1</v>
      </c>
      <c r="D8" s="29">
        <v>27340</v>
      </c>
      <c r="E8" s="29">
        <v>20259</v>
      </c>
      <c r="F8" s="29">
        <v>2740</v>
      </c>
      <c r="G8" s="29"/>
      <c r="H8" s="29">
        <v>2510</v>
      </c>
    </row>
    <row r="9" spans="1:8" x14ac:dyDescent="0.25">
      <c r="A9" t="s">
        <v>17</v>
      </c>
      <c r="B9">
        <v>36</v>
      </c>
      <c r="C9">
        <v>1</v>
      </c>
      <c r="D9" s="29">
        <v>78939</v>
      </c>
      <c r="E9" s="29">
        <v>48007</v>
      </c>
      <c r="F9" s="29">
        <v>17202</v>
      </c>
      <c r="G9" s="29"/>
      <c r="H9" s="29">
        <v>2947</v>
      </c>
    </row>
    <row r="10" spans="1:8" x14ac:dyDescent="0.25">
      <c r="A10" t="s">
        <v>29</v>
      </c>
      <c r="B10">
        <v>40</v>
      </c>
      <c r="C10">
        <v>2</v>
      </c>
      <c r="D10" s="29">
        <v>181712</v>
      </c>
      <c r="E10" s="29">
        <v>282531</v>
      </c>
      <c r="F10" s="29">
        <v>24305</v>
      </c>
      <c r="G10" s="29"/>
      <c r="H10" s="29">
        <v>9364</v>
      </c>
    </row>
    <row r="11" spans="1:8" x14ac:dyDescent="0.25">
      <c r="A11" t="s">
        <v>21</v>
      </c>
      <c r="B11">
        <v>40</v>
      </c>
      <c r="C11">
        <v>1</v>
      </c>
      <c r="D11" s="29">
        <v>132537</v>
      </c>
      <c r="E11" s="29">
        <v>246166</v>
      </c>
      <c r="F11" s="29">
        <v>13674</v>
      </c>
      <c r="G11" s="29"/>
      <c r="H11" s="29">
        <v>8380</v>
      </c>
    </row>
    <row r="12" spans="1:8" x14ac:dyDescent="0.25">
      <c r="A12" t="s">
        <v>32</v>
      </c>
      <c r="B12">
        <v>40</v>
      </c>
      <c r="C12">
        <v>1</v>
      </c>
      <c r="D12" s="29">
        <v>245707</v>
      </c>
      <c r="E12" s="29">
        <v>308830</v>
      </c>
      <c r="F12" s="29">
        <v>50380</v>
      </c>
      <c r="G12" s="29"/>
      <c r="H12" s="29">
        <v>9715</v>
      </c>
    </row>
    <row r="13" spans="1:8" x14ac:dyDescent="0.25">
      <c r="A13" t="s">
        <v>14</v>
      </c>
      <c r="B13">
        <v>36</v>
      </c>
      <c r="C13">
        <v>1</v>
      </c>
      <c r="D13" s="29">
        <v>84692</v>
      </c>
      <c r="E13" s="29">
        <v>129119</v>
      </c>
      <c r="F13" s="29">
        <v>9682</v>
      </c>
      <c r="G13" s="29"/>
      <c r="H13" s="29">
        <v>5036</v>
      </c>
    </row>
    <row r="14" spans="1:8" x14ac:dyDescent="0.25">
      <c r="A14" t="s">
        <v>9</v>
      </c>
      <c r="B14">
        <v>24</v>
      </c>
      <c r="C14">
        <v>1</v>
      </c>
      <c r="D14" s="29">
        <v>34318</v>
      </c>
      <c r="E14" s="29">
        <v>28325</v>
      </c>
      <c r="F14" s="29">
        <v>3999</v>
      </c>
      <c r="G14" s="29"/>
      <c r="H14" s="29">
        <v>3743</v>
      </c>
    </row>
    <row r="15" spans="1:8" x14ac:dyDescent="0.25">
      <c r="A15" t="s">
        <v>31</v>
      </c>
      <c r="B15">
        <v>36</v>
      </c>
      <c r="C15">
        <v>1</v>
      </c>
      <c r="D15" s="29">
        <v>105102</v>
      </c>
      <c r="E15" s="29">
        <v>103775</v>
      </c>
      <c r="F15" s="29">
        <v>37769</v>
      </c>
      <c r="G15" s="29"/>
      <c r="H15" s="29">
        <v>3580</v>
      </c>
    </row>
    <row r="16" spans="1:8" x14ac:dyDescent="0.25">
      <c r="A16" t="s">
        <v>11</v>
      </c>
      <c r="B16">
        <v>36</v>
      </c>
      <c r="C16">
        <v>1</v>
      </c>
      <c r="D16" s="29">
        <v>59530</v>
      </c>
      <c r="E16" s="29">
        <v>88685</v>
      </c>
      <c r="F16" s="29">
        <v>2656</v>
      </c>
      <c r="G16" s="29"/>
      <c r="H16" s="29">
        <v>1718</v>
      </c>
    </row>
    <row r="17" spans="1:8" x14ac:dyDescent="0.25">
      <c r="A17" t="s">
        <v>16</v>
      </c>
      <c r="B17">
        <v>36</v>
      </c>
      <c r="C17">
        <v>1</v>
      </c>
      <c r="D17" s="29">
        <v>114742</v>
      </c>
      <c r="E17" s="29">
        <v>139979</v>
      </c>
      <c r="F17" s="29">
        <v>8555</v>
      </c>
      <c r="G17" s="29"/>
      <c r="H17" s="29">
        <v>5053</v>
      </c>
    </row>
    <row r="18" spans="1:8" x14ac:dyDescent="0.25">
      <c r="A18" t="s">
        <v>27</v>
      </c>
      <c r="B18">
        <v>40</v>
      </c>
      <c r="C18">
        <v>1</v>
      </c>
      <c r="D18" s="29">
        <v>161357</v>
      </c>
      <c r="E18" s="29">
        <v>247578</v>
      </c>
      <c r="F18" s="29">
        <v>33114</v>
      </c>
      <c r="G18" s="29"/>
      <c r="H18" s="29">
        <v>4912</v>
      </c>
    </row>
    <row r="19" spans="1:8" x14ac:dyDescent="0.25">
      <c r="A19" t="s">
        <v>35</v>
      </c>
      <c r="B19">
        <v>36</v>
      </c>
      <c r="C19">
        <v>1</v>
      </c>
      <c r="D19" s="29">
        <v>232645</v>
      </c>
      <c r="E19" s="29">
        <v>225245</v>
      </c>
      <c r="F19" s="29">
        <v>46887</v>
      </c>
      <c r="G19" s="29"/>
      <c r="H19" s="29">
        <v>12759</v>
      </c>
    </row>
    <row r="20" spans="1:8" x14ac:dyDescent="0.25">
      <c r="A20" t="s">
        <v>13</v>
      </c>
      <c r="B20">
        <v>32</v>
      </c>
      <c r="C20">
        <v>1</v>
      </c>
      <c r="D20" s="29">
        <v>190753</v>
      </c>
      <c r="E20" s="29">
        <v>60912</v>
      </c>
      <c r="F20" s="29">
        <v>11461</v>
      </c>
      <c r="G20" s="29"/>
      <c r="H20" s="29">
        <v>1587</v>
      </c>
    </row>
    <row r="21" spans="1:8" x14ac:dyDescent="0.25">
      <c r="A21" t="s">
        <v>15</v>
      </c>
      <c r="B21">
        <v>36</v>
      </c>
      <c r="C21">
        <v>1</v>
      </c>
      <c r="D21" s="29">
        <v>101463</v>
      </c>
      <c r="E21" s="29">
        <v>101994</v>
      </c>
      <c r="F21" s="29">
        <v>9878</v>
      </c>
      <c r="G21" s="29"/>
      <c r="H21" s="29">
        <v>2954</v>
      </c>
    </row>
    <row r="22" spans="1:8" x14ac:dyDescent="0.25">
      <c r="A22" t="s">
        <v>30</v>
      </c>
      <c r="B22">
        <v>40</v>
      </c>
      <c r="C22">
        <v>1</v>
      </c>
      <c r="D22" s="29">
        <v>161248</v>
      </c>
      <c r="E22" s="29">
        <v>179392</v>
      </c>
      <c r="F22" s="29">
        <v>19607</v>
      </c>
      <c r="G22" s="29"/>
      <c r="H22" s="29">
        <v>14728</v>
      </c>
    </row>
    <row r="23" spans="1:8" x14ac:dyDescent="0.25">
      <c r="A23" t="s">
        <v>24</v>
      </c>
      <c r="B23">
        <v>36</v>
      </c>
      <c r="C23">
        <v>1</v>
      </c>
      <c r="D23" s="29">
        <v>196808</v>
      </c>
      <c r="E23" s="29">
        <v>289211</v>
      </c>
      <c r="F23" s="29">
        <v>29373</v>
      </c>
      <c r="G23" s="29"/>
      <c r="H23" s="29">
        <v>10147</v>
      </c>
    </row>
    <row r="24" spans="1:8" x14ac:dyDescent="0.25">
      <c r="A24" t="s">
        <v>18</v>
      </c>
      <c r="B24">
        <v>36</v>
      </c>
      <c r="C24">
        <v>1</v>
      </c>
      <c r="D24" s="29">
        <v>36211</v>
      </c>
      <c r="E24" s="29">
        <v>45080</v>
      </c>
      <c r="F24" s="29">
        <v>7935</v>
      </c>
      <c r="G24" s="29"/>
      <c r="H24" s="29">
        <v>3603</v>
      </c>
    </row>
    <row r="25" spans="1:8" x14ac:dyDescent="0.25">
      <c r="A25" t="s">
        <v>28</v>
      </c>
      <c r="B25">
        <v>36</v>
      </c>
      <c r="C25">
        <v>1</v>
      </c>
      <c r="D25" s="29">
        <v>155436</v>
      </c>
      <c r="E25" s="29">
        <v>174972</v>
      </c>
      <c r="F25" s="29">
        <v>26993</v>
      </c>
      <c r="G25" s="29"/>
      <c r="H25" s="29">
        <v>6040</v>
      </c>
    </row>
    <row r="26" spans="1:8" x14ac:dyDescent="0.25">
      <c r="A26" t="s">
        <v>22</v>
      </c>
      <c r="B26">
        <v>40</v>
      </c>
      <c r="C26">
        <v>1</v>
      </c>
      <c r="D26" s="29">
        <v>145456</v>
      </c>
      <c r="E26" s="29">
        <v>154278</v>
      </c>
      <c r="F26" s="29">
        <v>27567</v>
      </c>
      <c r="G26" s="29"/>
      <c r="H26" s="29">
        <v>10506</v>
      </c>
    </row>
    <row r="27" spans="1:8" x14ac:dyDescent="0.25">
      <c r="A27" t="s">
        <v>25</v>
      </c>
      <c r="B27">
        <v>42</v>
      </c>
      <c r="C27">
        <v>1</v>
      </c>
      <c r="D27" s="29">
        <v>179593</v>
      </c>
      <c r="E27" s="29">
        <v>270500</v>
      </c>
      <c r="F27" s="29">
        <v>24885</v>
      </c>
      <c r="G27" s="29"/>
      <c r="H27" s="29">
        <v>7165</v>
      </c>
    </row>
    <row r="28" spans="1:8" x14ac:dyDescent="0.25">
      <c r="A28" t="s">
        <v>33</v>
      </c>
      <c r="B28">
        <v>36</v>
      </c>
      <c r="C28">
        <v>1</v>
      </c>
      <c r="D28" s="29">
        <v>189364</v>
      </c>
      <c r="E28" s="29">
        <v>286167</v>
      </c>
      <c r="F28" s="29">
        <v>42968</v>
      </c>
      <c r="G28" s="29"/>
      <c r="H28" s="29">
        <v>10223</v>
      </c>
    </row>
    <row r="29" spans="1:8" x14ac:dyDescent="0.25">
      <c r="A29" t="s">
        <v>12</v>
      </c>
      <c r="B29">
        <v>25</v>
      </c>
      <c r="C29">
        <v>1</v>
      </c>
      <c r="D29" s="29">
        <v>29439</v>
      </c>
      <c r="E29" s="29">
        <v>22735</v>
      </c>
      <c r="F29" s="29">
        <v>4853</v>
      </c>
      <c r="G29" s="29"/>
      <c r="H29" s="29">
        <v>2810</v>
      </c>
    </row>
    <row r="30" spans="1:8" x14ac:dyDescent="0.25">
      <c r="A30" t="s">
        <v>57</v>
      </c>
      <c r="B30">
        <v>1025</v>
      </c>
      <c r="C30">
        <v>32</v>
      </c>
      <c r="D30" s="29">
        <v>4076262</v>
      </c>
      <c r="E30" s="29">
        <v>5063848</v>
      </c>
      <c r="F30" s="29">
        <v>693094</v>
      </c>
      <c r="G30" s="29">
        <v>306928</v>
      </c>
      <c r="H30" s="29">
        <v>190201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tabSelected="1" topLeftCell="A37" workbookViewId="0">
      <selection activeCell="L51" sqref="L51"/>
    </sheetView>
  </sheetViews>
  <sheetFormatPr defaultRowHeight="15" x14ac:dyDescent="0.25"/>
  <cols>
    <col min="1" max="1" width="22.42578125" customWidth="1"/>
    <col min="4" max="4" width="11.28515625" customWidth="1"/>
    <col min="13" max="13" width="27.28515625" customWidth="1"/>
  </cols>
  <sheetData>
    <row r="1" spans="1:25" ht="15.75" x14ac:dyDescent="0.25">
      <c r="A1" s="26" t="s">
        <v>62</v>
      </c>
      <c r="B1" s="206" t="s">
        <v>63</v>
      </c>
      <c r="C1" s="207"/>
      <c r="D1" s="207"/>
      <c r="E1" s="208"/>
      <c r="F1" s="42"/>
      <c r="G1" s="206" t="s">
        <v>70</v>
      </c>
      <c r="H1" s="208"/>
      <c r="I1" s="206" t="s">
        <v>71</v>
      </c>
      <c r="J1" s="208"/>
      <c r="M1" s="68" t="s">
        <v>74</v>
      </c>
      <c r="N1" s="42"/>
      <c r="O1" s="42"/>
      <c r="P1" s="206" t="s">
        <v>75</v>
      </c>
      <c r="Q1" s="207"/>
      <c r="R1" s="207"/>
      <c r="S1" s="207"/>
      <c r="T1" s="207"/>
      <c r="U1" s="207"/>
      <c r="V1" s="207"/>
      <c r="W1" s="207"/>
      <c r="X1" s="208"/>
    </row>
    <row r="2" spans="1:25" ht="75" x14ac:dyDescent="0.25">
      <c r="A2" s="43" t="s">
        <v>37</v>
      </c>
      <c r="B2" s="1" t="s">
        <v>38</v>
      </c>
      <c r="C2" s="1" t="s">
        <v>4</v>
      </c>
      <c r="D2" s="1" t="s">
        <v>5</v>
      </c>
      <c r="E2" s="1" t="s">
        <v>6</v>
      </c>
      <c r="F2" s="1"/>
      <c r="G2" s="1" t="s">
        <v>72</v>
      </c>
      <c r="H2" s="1" t="s">
        <v>76</v>
      </c>
      <c r="I2" s="1" t="s">
        <v>73</v>
      </c>
      <c r="J2" s="1" t="s">
        <v>116</v>
      </c>
      <c r="M2" s="43" t="s">
        <v>37</v>
      </c>
      <c r="N2" s="1" t="s">
        <v>115</v>
      </c>
      <c r="O2" s="1"/>
      <c r="P2" s="209" t="s">
        <v>90</v>
      </c>
      <c r="Q2" s="210"/>
      <c r="R2" s="210"/>
      <c r="S2" s="210"/>
      <c r="T2" s="210"/>
      <c r="U2" s="210"/>
      <c r="V2" s="210"/>
      <c r="W2" s="210"/>
      <c r="X2" s="211"/>
    </row>
    <row r="3" spans="1:25" ht="30" x14ac:dyDescent="0.25">
      <c r="A3" s="44"/>
      <c r="B3" s="45"/>
      <c r="C3" s="45"/>
      <c r="D3" s="45"/>
      <c r="E3" s="45"/>
      <c r="F3" s="45"/>
      <c r="G3" s="46" t="s">
        <v>114</v>
      </c>
      <c r="H3" s="46" t="s">
        <v>114</v>
      </c>
      <c r="I3" s="2"/>
      <c r="J3" s="2"/>
      <c r="M3" s="44"/>
      <c r="N3" s="46" t="s">
        <v>114</v>
      </c>
      <c r="O3" s="46"/>
      <c r="P3" s="203" t="s">
        <v>91</v>
      </c>
      <c r="Q3" s="204"/>
      <c r="R3" s="204"/>
      <c r="S3" s="204"/>
      <c r="T3" s="204"/>
      <c r="U3" s="204"/>
      <c r="V3" s="204"/>
      <c r="W3" s="205"/>
      <c r="X3" s="116"/>
      <c r="Y3" s="114"/>
    </row>
    <row r="4" spans="1:25" x14ac:dyDescent="0.25">
      <c r="A4" s="44"/>
      <c r="B4" s="45"/>
      <c r="C4" s="45"/>
      <c r="D4" s="45"/>
      <c r="E4" s="45"/>
      <c r="F4" s="45"/>
      <c r="G4" s="2"/>
      <c r="H4" s="2"/>
      <c r="I4" s="2"/>
      <c r="J4" s="2"/>
      <c r="M4" s="44"/>
      <c r="N4" s="69"/>
      <c r="O4" s="69"/>
      <c r="P4" s="70"/>
      <c r="Q4" s="1"/>
      <c r="R4" s="43"/>
      <c r="S4" s="43"/>
      <c r="T4" s="43"/>
      <c r="U4" s="43"/>
      <c r="V4" s="1"/>
      <c r="W4" s="1"/>
      <c r="X4" s="1"/>
      <c r="Y4" s="43"/>
    </row>
    <row r="5" spans="1:25" ht="30" x14ac:dyDescent="0.25">
      <c r="A5" s="44"/>
      <c r="B5" s="45"/>
      <c r="C5" s="45"/>
      <c r="D5" s="45"/>
      <c r="E5" s="45"/>
      <c r="F5" s="45"/>
      <c r="G5" s="2"/>
      <c r="H5" s="2"/>
      <c r="I5" s="2"/>
      <c r="J5" s="2"/>
      <c r="M5" s="44"/>
      <c r="N5" s="69"/>
      <c r="O5" s="69"/>
      <c r="P5" s="1" t="s">
        <v>82</v>
      </c>
      <c r="Q5" s="1" t="s">
        <v>83</v>
      </c>
      <c r="R5" s="1" t="s">
        <v>84</v>
      </c>
      <c r="S5" s="1" t="s">
        <v>85</v>
      </c>
      <c r="T5" s="1" t="s">
        <v>86</v>
      </c>
      <c r="U5" s="1" t="s">
        <v>87</v>
      </c>
      <c r="V5" s="1" t="s">
        <v>88</v>
      </c>
      <c r="W5" s="1" t="s">
        <v>89</v>
      </c>
      <c r="X5" s="1" t="s">
        <v>57</v>
      </c>
      <c r="Y5" s="44" t="s">
        <v>92</v>
      </c>
    </row>
    <row r="6" spans="1:25" x14ac:dyDescent="0.25">
      <c r="A6" s="44"/>
      <c r="B6" s="45"/>
      <c r="C6" s="45"/>
      <c r="D6" s="45"/>
      <c r="E6" s="45"/>
      <c r="F6" s="45"/>
      <c r="G6" s="2"/>
      <c r="H6" s="2"/>
      <c r="I6" s="2"/>
      <c r="J6" s="2"/>
      <c r="M6" s="44"/>
      <c r="N6" s="69"/>
      <c r="O6" s="69"/>
      <c r="P6" s="71"/>
      <c r="Q6" s="63"/>
      <c r="R6" s="63"/>
      <c r="S6" s="63"/>
      <c r="T6" s="63"/>
      <c r="U6" s="63"/>
      <c r="V6" s="63"/>
      <c r="W6" s="63"/>
      <c r="X6" s="63"/>
      <c r="Y6" s="63"/>
    </row>
    <row r="7" spans="1:25" x14ac:dyDescent="0.25">
      <c r="A7" s="47" t="s">
        <v>26</v>
      </c>
      <c r="B7" s="48">
        <v>12686</v>
      </c>
      <c r="C7" s="49">
        <f>'[1]Summary-ALL'!E2</f>
        <v>137467</v>
      </c>
      <c r="D7" s="49">
        <v>171157</v>
      </c>
      <c r="E7" s="48">
        <f>B7*E36</f>
        <v>8601.0731392672387</v>
      </c>
      <c r="F7" s="48"/>
      <c r="G7" s="50">
        <f>BranchSummary2014!X2</f>
        <v>3.5</v>
      </c>
      <c r="H7" s="49">
        <f>BranchSummary2014!Y2</f>
        <v>7280</v>
      </c>
      <c r="I7" s="49">
        <f t="shared" ref="I7:I18" si="0">D7/G7</f>
        <v>48902</v>
      </c>
      <c r="J7" s="49">
        <f t="shared" ref="J7:J18" si="1">D7/H7</f>
        <v>23.510576923076922</v>
      </c>
      <c r="M7" s="47" t="s">
        <v>26</v>
      </c>
      <c r="N7" s="48">
        <f t="shared" ref="N7:N34" si="2">H7</f>
        <v>7280</v>
      </c>
      <c r="O7" s="48"/>
      <c r="P7" s="72"/>
      <c r="Q7" s="73"/>
      <c r="R7" s="74"/>
      <c r="S7" s="73"/>
      <c r="T7" s="73"/>
      <c r="U7" s="75"/>
      <c r="V7" s="74"/>
      <c r="W7" s="74"/>
      <c r="X7" s="74"/>
      <c r="Y7" s="74"/>
    </row>
    <row r="8" spans="1:25" x14ac:dyDescent="0.25">
      <c r="A8" s="22" t="s">
        <v>19</v>
      </c>
      <c r="B8" s="23">
        <v>11901</v>
      </c>
      <c r="C8" s="24">
        <f>'[1]Summary-ALL'!E3</f>
        <v>164585</v>
      </c>
      <c r="D8" s="24">
        <v>297690</v>
      </c>
      <c r="E8" s="23">
        <f>B8*E36</f>
        <v>8068.8452964227808</v>
      </c>
      <c r="F8" s="23"/>
      <c r="G8" s="51">
        <f>BranchSummary2014!X3</f>
        <v>4.5</v>
      </c>
      <c r="H8" s="24">
        <f>BranchSummary2014!Y3</f>
        <v>9360</v>
      </c>
      <c r="I8" s="24">
        <f t="shared" si="0"/>
        <v>66153.333333333328</v>
      </c>
      <c r="J8" s="24">
        <f t="shared" si="1"/>
        <v>31.804487179487179</v>
      </c>
      <c r="M8" s="22" t="s">
        <v>19</v>
      </c>
      <c r="N8" s="23">
        <f t="shared" si="2"/>
        <v>9360</v>
      </c>
      <c r="O8" s="23"/>
      <c r="P8" s="76"/>
      <c r="Q8" s="77"/>
      <c r="R8" s="78"/>
      <c r="S8" s="77"/>
      <c r="T8" s="77"/>
      <c r="U8" s="79"/>
      <c r="V8" s="78"/>
      <c r="W8" s="78"/>
      <c r="X8" s="78"/>
      <c r="Y8" s="78"/>
    </row>
    <row r="9" spans="1:25" x14ac:dyDescent="0.25">
      <c r="A9" s="22" t="s">
        <v>34</v>
      </c>
      <c r="B9" s="23">
        <v>20690</v>
      </c>
      <c r="C9" s="24">
        <f>'[1]Summary-ALL'!E4</f>
        <v>232949</v>
      </c>
      <c r="D9" s="24">
        <v>396789</v>
      </c>
      <c r="E9" s="23">
        <f>B9*E36</f>
        <v>14027.763144524606</v>
      </c>
      <c r="F9" s="23"/>
      <c r="G9" s="51">
        <v>7</v>
      </c>
      <c r="H9" s="24">
        <f>BranchSummary2014!Y4</f>
        <v>14560</v>
      </c>
      <c r="I9" s="24">
        <f t="shared" si="0"/>
        <v>56684.142857142855</v>
      </c>
      <c r="J9" s="24">
        <f t="shared" si="1"/>
        <v>27.251991758241758</v>
      </c>
      <c r="M9" s="22" t="s">
        <v>34</v>
      </c>
      <c r="N9" s="23">
        <f t="shared" si="2"/>
        <v>14560</v>
      </c>
      <c r="O9" s="23"/>
      <c r="P9" s="76"/>
      <c r="Q9" s="77"/>
      <c r="R9" s="78"/>
      <c r="S9" s="77"/>
      <c r="T9" s="77"/>
      <c r="U9" s="79"/>
      <c r="V9" s="78"/>
      <c r="W9" s="78"/>
      <c r="X9" s="78"/>
      <c r="Y9" s="78"/>
    </row>
    <row r="10" spans="1:25" x14ac:dyDescent="0.25">
      <c r="A10" s="22" t="s">
        <v>36</v>
      </c>
      <c r="B10" s="23">
        <v>160000</v>
      </c>
      <c r="C10" s="24">
        <f>'[1]Summary-ALL'!E5</f>
        <v>347673</v>
      </c>
      <c r="D10" s="24">
        <v>304535</v>
      </c>
      <c r="E10" s="23">
        <f>B10*E36</f>
        <v>108479.56032498488</v>
      </c>
      <c r="F10" s="23"/>
      <c r="G10" s="51">
        <f>11+4</f>
        <v>15</v>
      </c>
      <c r="H10" s="24">
        <f>BranchSummary2014!Y5</f>
        <v>31200</v>
      </c>
      <c r="I10" s="24">
        <f t="shared" si="0"/>
        <v>20302.333333333332</v>
      </c>
      <c r="J10" s="24">
        <f t="shared" si="1"/>
        <v>9.7607371794871796</v>
      </c>
      <c r="M10" s="22" t="s">
        <v>36</v>
      </c>
      <c r="N10" s="23">
        <f t="shared" si="2"/>
        <v>31200</v>
      </c>
      <c r="O10" s="23"/>
      <c r="P10" s="76"/>
      <c r="Q10" s="77"/>
      <c r="R10" s="79"/>
      <c r="S10" s="77"/>
      <c r="T10" s="77"/>
      <c r="U10" s="79"/>
      <c r="V10" s="78"/>
      <c r="W10" s="78"/>
      <c r="X10" s="78"/>
      <c r="Y10" s="79"/>
    </row>
    <row r="11" spans="1:25" x14ac:dyDescent="0.25">
      <c r="A11" s="47" t="s">
        <v>23</v>
      </c>
      <c r="B11" s="48">
        <v>12211</v>
      </c>
      <c r="C11" s="49">
        <f>'[1]Summary-ALL'!E6</f>
        <v>135622</v>
      </c>
      <c r="D11" s="49">
        <v>160811</v>
      </c>
      <c r="E11" s="48">
        <f>B11*E36</f>
        <v>8279.0244445524386</v>
      </c>
      <c r="F11" s="48"/>
      <c r="G11" s="50">
        <f>BranchSummary2014!X6</f>
        <v>2.5</v>
      </c>
      <c r="H11" s="49">
        <f>BranchSummary2014!Y6</f>
        <v>5200</v>
      </c>
      <c r="I11" s="49">
        <f t="shared" si="0"/>
        <v>64324.4</v>
      </c>
      <c r="J11" s="49">
        <f t="shared" si="1"/>
        <v>30.925192307692306</v>
      </c>
      <c r="M11" s="47" t="s">
        <v>23</v>
      </c>
      <c r="N11" s="48">
        <f t="shared" si="2"/>
        <v>5200</v>
      </c>
      <c r="O11" s="48"/>
      <c r="P11" s="72"/>
      <c r="Q11" s="73"/>
      <c r="R11" s="75"/>
      <c r="S11" s="73"/>
      <c r="T11" s="73"/>
      <c r="U11" s="75"/>
      <c r="V11" s="74"/>
      <c r="W11" s="74"/>
      <c r="X11" s="74"/>
      <c r="Y11" s="75"/>
    </row>
    <row r="12" spans="1:25" x14ac:dyDescent="0.25">
      <c r="A12" s="52" t="s">
        <v>20</v>
      </c>
      <c r="B12" s="53">
        <v>12000</v>
      </c>
      <c r="C12" s="54">
        <f>'[1]Summary-ALL'!E7</f>
        <v>173382</v>
      </c>
      <c r="D12" s="54">
        <v>279126</v>
      </c>
      <c r="E12" s="53">
        <f>B12*E36</f>
        <v>8135.9670243738656</v>
      </c>
      <c r="F12" s="53"/>
      <c r="G12" s="55">
        <f>BranchSummary2014!X7</f>
        <v>3.5</v>
      </c>
      <c r="H12" s="54">
        <f>BranchSummary2014!Y7</f>
        <v>7280</v>
      </c>
      <c r="I12" s="54">
        <f t="shared" si="0"/>
        <v>79750.28571428571</v>
      </c>
      <c r="J12" s="54">
        <f t="shared" si="1"/>
        <v>38.341483516483514</v>
      </c>
      <c r="M12" s="52" t="s">
        <v>20</v>
      </c>
      <c r="N12" s="53">
        <f t="shared" si="2"/>
        <v>7280</v>
      </c>
      <c r="O12" s="53"/>
      <c r="P12" s="80"/>
      <c r="Q12" s="81"/>
      <c r="R12" s="82"/>
      <c r="S12" s="81"/>
      <c r="T12" s="81"/>
      <c r="U12" s="82"/>
      <c r="V12" s="83"/>
      <c r="W12" s="83"/>
      <c r="X12" s="83"/>
      <c r="Y12" s="82"/>
    </row>
    <row r="13" spans="1:25" x14ac:dyDescent="0.25">
      <c r="A13" s="8" t="s">
        <v>10</v>
      </c>
      <c r="B13" s="9">
        <v>2325</v>
      </c>
      <c r="C13" s="10">
        <f>'[1]Summary-ALL'!E8</f>
        <v>21802</v>
      </c>
      <c r="D13" s="10">
        <v>20259</v>
      </c>
      <c r="E13" s="9">
        <f>B13*E36</f>
        <v>1576.3436109724364</v>
      </c>
      <c r="F13" s="9"/>
      <c r="G13" s="56">
        <v>1.5</v>
      </c>
      <c r="H13" s="10">
        <f>BranchSummary2014!Y8</f>
        <v>3120</v>
      </c>
      <c r="I13" s="10">
        <f t="shared" si="0"/>
        <v>13506</v>
      </c>
      <c r="J13" s="10">
        <f t="shared" si="1"/>
        <v>6.493269230769231</v>
      </c>
      <c r="M13" s="8" t="s">
        <v>10</v>
      </c>
      <c r="N13" s="9">
        <f t="shared" si="2"/>
        <v>3120</v>
      </c>
      <c r="O13" s="9"/>
      <c r="P13" s="84"/>
      <c r="Q13" s="85"/>
      <c r="R13" s="86"/>
      <c r="S13" s="85"/>
      <c r="T13" s="85"/>
      <c r="U13" s="86"/>
      <c r="V13" s="87"/>
      <c r="W13" s="87"/>
      <c r="X13" s="87"/>
      <c r="Y13" s="86"/>
    </row>
    <row r="14" spans="1:25" x14ac:dyDescent="0.25">
      <c r="A14" s="8" t="s">
        <v>17</v>
      </c>
      <c r="B14" s="9">
        <v>5425</v>
      </c>
      <c r="C14" s="10">
        <f>'[1]Summary-ALL'!E9</f>
        <v>74314</v>
      </c>
      <c r="D14" s="10">
        <v>48007</v>
      </c>
      <c r="E14" s="9">
        <f>B14*E36</f>
        <v>3678.1350922690185</v>
      </c>
      <c r="F14" s="9"/>
      <c r="G14" s="56">
        <f>BranchSummary2014!X9</f>
        <v>2.5</v>
      </c>
      <c r="H14" s="10">
        <f>BranchSummary2014!Y9</f>
        <v>5200</v>
      </c>
      <c r="I14" s="10">
        <f t="shared" si="0"/>
        <v>19202.8</v>
      </c>
      <c r="J14" s="10">
        <f t="shared" si="1"/>
        <v>9.2321153846153852</v>
      </c>
      <c r="M14" s="8" t="s">
        <v>17</v>
      </c>
      <c r="N14" s="9">
        <f t="shared" si="2"/>
        <v>5200</v>
      </c>
      <c r="O14" s="9"/>
      <c r="P14" s="84"/>
      <c r="Q14" s="85"/>
      <c r="R14" s="86"/>
      <c r="S14" s="85"/>
      <c r="T14" s="85"/>
      <c r="U14" s="86"/>
      <c r="V14" s="87"/>
      <c r="W14" s="87"/>
      <c r="X14" s="87"/>
      <c r="Y14" s="86"/>
    </row>
    <row r="15" spans="1:25" x14ac:dyDescent="0.25">
      <c r="A15" s="52" t="s">
        <v>29</v>
      </c>
      <c r="B15" s="53">
        <v>13850</v>
      </c>
      <c r="C15" s="54">
        <f>'[1]Summary-ALL'!E10</f>
        <v>172543</v>
      </c>
      <c r="D15" s="54">
        <v>282531</v>
      </c>
      <c r="E15" s="53">
        <f>B15*E36</f>
        <v>9390.2619406315025</v>
      </c>
      <c r="F15" s="53"/>
      <c r="G15" s="55">
        <f>BranchSummary2014!X10</f>
        <v>5.5</v>
      </c>
      <c r="H15" s="54">
        <f>BranchSummary2014!Y10</f>
        <v>11440</v>
      </c>
      <c r="I15" s="54">
        <f t="shared" si="0"/>
        <v>51369.272727272728</v>
      </c>
      <c r="J15" s="54">
        <f t="shared" si="1"/>
        <v>24.696765734265735</v>
      </c>
      <c r="M15" s="52" t="s">
        <v>29</v>
      </c>
      <c r="N15" s="53">
        <f t="shared" si="2"/>
        <v>11440</v>
      </c>
      <c r="O15" s="53"/>
      <c r="P15" s="80"/>
      <c r="Q15" s="81"/>
      <c r="R15" s="82"/>
      <c r="S15" s="81"/>
      <c r="T15" s="81"/>
      <c r="U15" s="82"/>
      <c r="V15" s="83"/>
      <c r="W15" s="83"/>
      <c r="X15" s="83"/>
      <c r="Y15" s="82"/>
    </row>
    <row r="16" spans="1:25" x14ac:dyDescent="0.25">
      <c r="A16" s="52" t="s">
        <v>21</v>
      </c>
      <c r="B16" s="53">
        <v>12000</v>
      </c>
      <c r="C16" s="54">
        <f>'[1]Summary-ALL'!E11</f>
        <v>121462</v>
      </c>
      <c r="D16" s="54">
        <v>246166</v>
      </c>
      <c r="E16" s="53">
        <f>B16*E36</f>
        <v>8135.9670243738656</v>
      </c>
      <c r="F16" s="53"/>
      <c r="G16" s="55">
        <f>BranchSummary2014!X11</f>
        <v>4.5</v>
      </c>
      <c r="H16" s="54">
        <f>BranchSummary2014!Y11</f>
        <v>9360</v>
      </c>
      <c r="I16" s="54">
        <f t="shared" si="0"/>
        <v>54703.555555555555</v>
      </c>
      <c r="J16" s="54">
        <f t="shared" si="1"/>
        <v>26.299786324786325</v>
      </c>
      <c r="M16" s="52" t="s">
        <v>21</v>
      </c>
      <c r="N16" s="53">
        <f t="shared" si="2"/>
        <v>9360</v>
      </c>
      <c r="O16" s="53"/>
      <c r="P16" s="80"/>
      <c r="Q16" s="81"/>
      <c r="R16" s="82"/>
      <c r="S16" s="81"/>
      <c r="T16" s="81"/>
      <c r="U16" s="82"/>
      <c r="V16" s="83"/>
      <c r="W16" s="83"/>
      <c r="X16" s="83"/>
      <c r="Y16" s="82"/>
    </row>
    <row r="17" spans="1:25" x14ac:dyDescent="0.25">
      <c r="A17" s="22" t="s">
        <v>32</v>
      </c>
      <c r="B17" s="23">
        <v>19621</v>
      </c>
      <c r="C17" s="24">
        <f>'[1]Summary-ALL'!E12</f>
        <v>217788</v>
      </c>
      <c r="D17" s="24">
        <v>308830</v>
      </c>
      <c r="E17" s="23">
        <f>B17*E36</f>
        <v>13302.984082103301</v>
      </c>
      <c r="F17" s="23"/>
      <c r="G17" s="51">
        <f>BranchSummary2014!X12</f>
        <v>3</v>
      </c>
      <c r="H17" s="24">
        <f>BranchSummary2014!Y12</f>
        <v>6240</v>
      </c>
      <c r="I17" s="24">
        <f t="shared" si="0"/>
        <v>102943.33333333333</v>
      </c>
      <c r="J17" s="24">
        <f t="shared" si="1"/>
        <v>49.491987179487182</v>
      </c>
      <c r="M17" s="22" t="s">
        <v>32</v>
      </c>
      <c r="N17" s="23">
        <f t="shared" si="2"/>
        <v>6240</v>
      </c>
      <c r="O17" s="23"/>
      <c r="P17" s="76"/>
      <c r="Q17" s="77"/>
      <c r="R17" s="79"/>
      <c r="S17" s="77"/>
      <c r="T17" s="77"/>
      <c r="U17" s="79"/>
      <c r="V17" s="78"/>
      <c r="W17" s="78"/>
      <c r="X17" s="78"/>
      <c r="Y17" s="79"/>
    </row>
    <row r="18" spans="1:25" x14ac:dyDescent="0.25">
      <c r="A18" s="47" t="s">
        <v>14</v>
      </c>
      <c r="B18" s="48">
        <v>4225</v>
      </c>
      <c r="C18" s="49">
        <f>'[1]Summary-ALL'!E13</f>
        <v>75835</v>
      </c>
      <c r="D18" s="49">
        <v>129119</v>
      </c>
      <c r="E18" s="48">
        <f>B18*E36</f>
        <v>2864.5383898316318</v>
      </c>
      <c r="F18" s="48"/>
      <c r="G18" s="50">
        <f>BranchSummary2014!X13</f>
        <v>3</v>
      </c>
      <c r="H18" s="49">
        <f>BranchSummary2014!Y13</f>
        <v>6240</v>
      </c>
      <c r="I18" s="49">
        <f t="shared" si="0"/>
        <v>43039.666666666664</v>
      </c>
      <c r="J18" s="49">
        <f t="shared" si="1"/>
        <v>20.692147435897436</v>
      </c>
      <c r="M18" s="47" t="s">
        <v>14</v>
      </c>
      <c r="N18" s="48">
        <f t="shared" si="2"/>
        <v>6240</v>
      </c>
      <c r="O18" s="48"/>
      <c r="P18" s="72"/>
      <c r="Q18" s="73"/>
      <c r="R18" s="75"/>
      <c r="S18" s="73"/>
      <c r="T18" s="73"/>
      <c r="U18" s="75"/>
      <c r="V18" s="74"/>
      <c r="W18" s="74"/>
      <c r="X18" s="74"/>
      <c r="Y18" s="75"/>
    </row>
    <row r="19" spans="1:25" x14ac:dyDescent="0.25">
      <c r="A19" s="8" t="s">
        <v>9</v>
      </c>
      <c r="B19" s="9">
        <v>1700</v>
      </c>
      <c r="C19" s="10">
        <f>'[1]Summary-ALL'!E14</f>
        <v>22347</v>
      </c>
      <c r="D19" s="10">
        <v>28325</v>
      </c>
      <c r="E19" s="9">
        <f>B19*E36</f>
        <v>1152.5953284529644</v>
      </c>
      <c r="F19" s="9"/>
      <c r="G19" s="56">
        <f>BranchSummary2014!X14</f>
        <v>0</v>
      </c>
      <c r="H19" s="10">
        <f>BranchSummary2014!Y14</f>
        <v>0</v>
      </c>
      <c r="I19" s="10">
        <v>0</v>
      </c>
      <c r="J19" s="10">
        <v>0</v>
      </c>
      <c r="M19" s="8" t="s">
        <v>9</v>
      </c>
      <c r="N19" s="9">
        <f t="shared" si="2"/>
        <v>0</v>
      </c>
      <c r="O19" s="9"/>
      <c r="P19" s="84"/>
      <c r="Q19" s="85"/>
      <c r="R19" s="86"/>
      <c r="S19" s="85"/>
      <c r="T19" s="85"/>
      <c r="U19" s="86"/>
      <c r="V19" s="87"/>
      <c r="W19" s="87"/>
      <c r="X19" s="87"/>
      <c r="Y19" s="86"/>
    </row>
    <row r="20" spans="1:25" x14ac:dyDescent="0.25">
      <c r="A20" s="47" t="s">
        <v>31</v>
      </c>
      <c r="B20" s="48">
        <v>15078</v>
      </c>
      <c r="C20" s="49">
        <f>'[1]Summary-ALL'!E15</f>
        <v>102105</v>
      </c>
      <c r="D20" s="49">
        <v>103775</v>
      </c>
      <c r="E20" s="48">
        <f>B20*E36</f>
        <v>10222.842566125762</v>
      </c>
      <c r="F20" s="48"/>
      <c r="G20" s="50">
        <f>BranchSummary2014!X15</f>
        <v>2.5</v>
      </c>
      <c r="H20" s="49">
        <f>BranchSummary2014!Y15</f>
        <v>5200</v>
      </c>
      <c r="I20" s="49">
        <f t="shared" ref="I20:I33" si="3">D20/G20</f>
        <v>41510</v>
      </c>
      <c r="J20" s="49">
        <f t="shared" ref="J20:J33" si="4">D20/H20</f>
        <v>19.95673076923077</v>
      </c>
      <c r="M20" s="47" t="s">
        <v>31</v>
      </c>
      <c r="N20" s="48">
        <f t="shared" si="2"/>
        <v>5200</v>
      </c>
      <c r="O20" s="48"/>
      <c r="P20" s="72"/>
      <c r="Q20" s="73"/>
      <c r="R20" s="75"/>
      <c r="S20" s="73"/>
      <c r="T20" s="73"/>
      <c r="U20" s="75"/>
      <c r="V20" s="74"/>
      <c r="W20" s="74"/>
      <c r="X20" s="74"/>
      <c r="Y20" s="75"/>
    </row>
    <row r="21" spans="1:25" x14ac:dyDescent="0.25">
      <c r="A21" s="8" t="s">
        <v>11</v>
      </c>
      <c r="B21" s="9">
        <v>2972</v>
      </c>
      <c r="C21" s="10">
        <f>'[1]Summary-ALL'!E16</f>
        <v>48161</v>
      </c>
      <c r="D21" s="10">
        <v>88685</v>
      </c>
      <c r="E21" s="9">
        <f>B21*E36</f>
        <v>2015.0078330365941</v>
      </c>
      <c r="F21" s="9"/>
      <c r="G21" s="56">
        <f>BranchSummary2014!X16</f>
        <v>2</v>
      </c>
      <c r="H21" s="10">
        <f>BranchSummary2014!Y16</f>
        <v>4160</v>
      </c>
      <c r="I21" s="10">
        <f t="shared" si="3"/>
        <v>44342.5</v>
      </c>
      <c r="J21" s="10">
        <f t="shared" si="4"/>
        <v>21.318509615384617</v>
      </c>
      <c r="M21" s="8" t="s">
        <v>11</v>
      </c>
      <c r="N21" s="9">
        <f t="shared" si="2"/>
        <v>4160</v>
      </c>
      <c r="O21" s="9"/>
      <c r="P21" s="84"/>
      <c r="Q21" s="85"/>
      <c r="R21" s="86"/>
      <c r="S21" s="85"/>
      <c r="T21" s="85"/>
      <c r="U21" s="86"/>
      <c r="V21" s="87"/>
      <c r="W21" s="87"/>
      <c r="X21" s="87"/>
      <c r="Y21" s="86"/>
    </row>
    <row r="22" spans="1:25" x14ac:dyDescent="0.25">
      <c r="A22" s="47" t="s">
        <v>16</v>
      </c>
      <c r="B22" s="48">
        <v>4681</v>
      </c>
      <c r="C22" s="49">
        <f>'[1]Summary-ALL'!E17</f>
        <v>111492</v>
      </c>
      <c r="D22" s="49">
        <v>139979</v>
      </c>
      <c r="E22" s="48">
        <f>B22*E36</f>
        <v>3173.7051367578388</v>
      </c>
      <c r="F22" s="48"/>
      <c r="G22" s="50">
        <f>BranchSummary2014!X17</f>
        <v>3</v>
      </c>
      <c r="H22" s="49">
        <f>BranchSummary2014!Y17</f>
        <v>6240</v>
      </c>
      <c r="I22" s="49">
        <f t="shared" si="3"/>
        <v>46659.666666666664</v>
      </c>
      <c r="J22" s="49">
        <f t="shared" si="4"/>
        <v>22.432532051282053</v>
      </c>
      <c r="M22" s="47" t="s">
        <v>16</v>
      </c>
      <c r="N22" s="48">
        <f t="shared" si="2"/>
        <v>6240</v>
      </c>
      <c r="O22" s="48"/>
      <c r="P22" s="72"/>
      <c r="Q22" s="73"/>
      <c r="R22" s="75"/>
      <c r="S22" s="73"/>
      <c r="T22" s="73"/>
      <c r="U22" s="75"/>
      <c r="V22" s="74"/>
      <c r="W22" s="74"/>
      <c r="X22" s="74"/>
      <c r="Y22" s="75"/>
    </row>
    <row r="23" spans="1:25" x14ac:dyDescent="0.25">
      <c r="A23" s="52" t="s">
        <v>27</v>
      </c>
      <c r="B23" s="53">
        <v>12890</v>
      </c>
      <c r="C23" s="54">
        <f>'[1]Summary-ALL'!E18</f>
        <v>159748</v>
      </c>
      <c r="D23" s="54">
        <v>247578</v>
      </c>
      <c r="E23" s="53">
        <f>B23*E36</f>
        <v>8739.3845786815946</v>
      </c>
      <c r="F23" s="53"/>
      <c r="G23" s="55">
        <f>BranchSummary2014!X18</f>
        <v>4.5</v>
      </c>
      <c r="H23" s="54">
        <f>BranchSummary2014!Y18</f>
        <v>9360</v>
      </c>
      <c r="I23" s="54">
        <f t="shared" si="3"/>
        <v>55017.333333333336</v>
      </c>
      <c r="J23" s="54">
        <f t="shared" si="4"/>
        <v>26.450641025641026</v>
      </c>
      <c r="M23" s="52" t="s">
        <v>27</v>
      </c>
      <c r="N23" s="53">
        <f t="shared" si="2"/>
        <v>9360</v>
      </c>
      <c r="O23" s="53"/>
      <c r="P23" s="80"/>
      <c r="Q23" s="81"/>
      <c r="R23" s="82"/>
      <c r="S23" s="81"/>
      <c r="T23" s="81"/>
      <c r="U23" s="82"/>
      <c r="V23" s="83"/>
      <c r="W23" s="83"/>
      <c r="X23" s="83"/>
      <c r="Y23" s="82"/>
    </row>
    <row r="24" spans="1:25" x14ac:dyDescent="0.25">
      <c r="A24" s="52" t="s">
        <v>35</v>
      </c>
      <c r="B24" s="53">
        <v>22645</v>
      </c>
      <c r="C24" s="54">
        <f>'[1]Summary-ALL'!E19</f>
        <v>191144</v>
      </c>
      <c r="D24" s="54">
        <v>225245</v>
      </c>
      <c r="E24" s="53">
        <f>B24*E36</f>
        <v>15353.247772245515</v>
      </c>
      <c r="F24" s="53"/>
      <c r="G24" s="55">
        <f>BranchSummary2014!X19</f>
        <v>3.5</v>
      </c>
      <c r="H24" s="54">
        <f>BranchSummary2014!Y19</f>
        <v>7280</v>
      </c>
      <c r="I24" s="54">
        <f t="shared" si="3"/>
        <v>64355.714285714283</v>
      </c>
      <c r="J24" s="54">
        <f t="shared" si="4"/>
        <v>30.940247252747252</v>
      </c>
      <c r="M24" s="52" t="s">
        <v>35</v>
      </c>
      <c r="N24" s="53">
        <f t="shared" si="2"/>
        <v>7280</v>
      </c>
      <c r="O24" s="53"/>
      <c r="P24" s="80"/>
      <c r="Q24" s="81"/>
      <c r="R24" s="82"/>
      <c r="S24" s="81"/>
      <c r="T24" s="81"/>
      <c r="U24" s="82"/>
      <c r="V24" s="83"/>
      <c r="W24" s="83"/>
      <c r="X24" s="83"/>
      <c r="Y24" s="82"/>
    </row>
    <row r="25" spans="1:25" x14ac:dyDescent="0.25">
      <c r="A25" s="8" t="s">
        <v>13</v>
      </c>
      <c r="B25" s="9">
        <v>4000</v>
      </c>
      <c r="C25" s="10">
        <f>'[1]Summary-ALL'!E20</f>
        <v>87818</v>
      </c>
      <c r="D25" s="10">
        <v>60912</v>
      </c>
      <c r="E25" s="9">
        <f>B25*E36</f>
        <v>2711.9890081246217</v>
      </c>
      <c r="F25" s="9"/>
      <c r="G25" s="56">
        <f>BranchSummary2014!X20</f>
        <v>2</v>
      </c>
      <c r="H25" s="10">
        <f>BranchSummary2014!Y20</f>
        <v>4160</v>
      </c>
      <c r="I25" s="10">
        <f t="shared" si="3"/>
        <v>30456</v>
      </c>
      <c r="J25" s="10">
        <f t="shared" si="4"/>
        <v>14.642307692307693</v>
      </c>
      <c r="M25" s="8" t="s">
        <v>13</v>
      </c>
      <c r="N25" s="9">
        <f t="shared" si="2"/>
        <v>4160</v>
      </c>
      <c r="O25" s="9"/>
      <c r="P25" s="84"/>
      <c r="Q25" s="85"/>
      <c r="R25" s="86"/>
      <c r="S25" s="85"/>
      <c r="T25" s="85"/>
      <c r="U25" s="86"/>
      <c r="V25" s="87"/>
      <c r="W25" s="87"/>
      <c r="X25" s="87"/>
      <c r="Y25" s="86"/>
    </row>
    <row r="26" spans="1:25" x14ac:dyDescent="0.25">
      <c r="A26" s="47" t="s">
        <v>15</v>
      </c>
      <c r="B26" s="48">
        <v>4320</v>
      </c>
      <c r="C26" s="49">
        <f>'[1]Summary-ALL'!E21</f>
        <v>70971</v>
      </c>
      <c r="D26" s="49">
        <v>101994</v>
      </c>
      <c r="E26" s="48">
        <f>B26*E36</f>
        <v>2928.9481287745916</v>
      </c>
      <c r="F26" s="48"/>
      <c r="G26" s="50">
        <f>BranchSummary2014!X21</f>
        <v>2</v>
      </c>
      <c r="H26" s="49">
        <f>BranchSummary2014!Y21</f>
        <v>4160</v>
      </c>
      <c r="I26" s="49">
        <f t="shared" si="3"/>
        <v>50997</v>
      </c>
      <c r="J26" s="49">
        <f t="shared" si="4"/>
        <v>24.517788461538462</v>
      </c>
      <c r="M26" s="47" t="s">
        <v>15</v>
      </c>
      <c r="N26" s="48">
        <f t="shared" si="2"/>
        <v>4160</v>
      </c>
      <c r="O26" s="48"/>
      <c r="P26" s="72"/>
      <c r="Q26" s="73"/>
      <c r="R26" s="75"/>
      <c r="S26" s="73"/>
      <c r="T26" s="73"/>
      <c r="U26" s="75"/>
      <c r="V26" s="74"/>
      <c r="W26" s="74"/>
      <c r="X26" s="74"/>
      <c r="Y26" s="75"/>
    </row>
    <row r="27" spans="1:25" x14ac:dyDescent="0.25">
      <c r="A27" s="47" t="s">
        <v>30</v>
      </c>
      <c r="B27" s="48">
        <v>15000</v>
      </c>
      <c r="C27" s="49">
        <f>'[1]Summary-ALL'!E22</f>
        <v>154583</v>
      </c>
      <c r="D27" s="49">
        <v>179392</v>
      </c>
      <c r="E27" s="48">
        <f>B27*E36</f>
        <v>10169.958780467332</v>
      </c>
      <c r="F27" s="48"/>
      <c r="G27" s="50">
        <f>BranchSummary2014!X22</f>
        <v>3</v>
      </c>
      <c r="H27" s="49">
        <f>BranchSummary2014!Y22</f>
        <v>6240</v>
      </c>
      <c r="I27" s="49">
        <f t="shared" si="3"/>
        <v>59797.333333333336</v>
      </c>
      <c r="J27" s="49">
        <f t="shared" si="4"/>
        <v>28.74871794871795</v>
      </c>
      <c r="M27" s="47" t="s">
        <v>30</v>
      </c>
      <c r="N27" s="48">
        <f t="shared" si="2"/>
        <v>6240</v>
      </c>
      <c r="O27" s="48"/>
      <c r="P27" s="72"/>
      <c r="Q27" s="73"/>
      <c r="R27" s="75"/>
      <c r="S27" s="73"/>
      <c r="T27" s="73"/>
      <c r="U27" s="75"/>
      <c r="V27" s="74"/>
      <c r="W27" s="74"/>
      <c r="X27" s="74"/>
      <c r="Y27" s="75"/>
    </row>
    <row r="28" spans="1:25" x14ac:dyDescent="0.25">
      <c r="A28" s="52" t="s">
        <v>24</v>
      </c>
      <c r="B28" s="53">
        <v>12500</v>
      </c>
      <c r="C28" s="54">
        <f>'[1]Summary-ALL'!E23</f>
        <v>160001</v>
      </c>
      <c r="D28" s="54">
        <v>289211</v>
      </c>
      <c r="E28" s="53">
        <f>B28*E36</f>
        <v>8474.9656503894439</v>
      </c>
      <c r="F28" s="53"/>
      <c r="G28" s="55">
        <f>BranchSummary2014!X23</f>
        <v>2.5</v>
      </c>
      <c r="H28" s="54">
        <f>BranchSummary2014!Y23</f>
        <v>5200</v>
      </c>
      <c r="I28" s="54">
        <f t="shared" si="3"/>
        <v>115684.4</v>
      </c>
      <c r="J28" s="54">
        <f t="shared" si="4"/>
        <v>55.6175</v>
      </c>
      <c r="M28" s="52" t="s">
        <v>24</v>
      </c>
      <c r="N28" s="53">
        <f t="shared" si="2"/>
        <v>5200</v>
      </c>
      <c r="O28" s="53"/>
      <c r="P28" s="80"/>
      <c r="Q28" s="81"/>
      <c r="R28" s="82"/>
      <c r="S28" s="81"/>
      <c r="T28" s="81"/>
      <c r="U28" s="82"/>
      <c r="V28" s="83"/>
      <c r="W28" s="83"/>
      <c r="X28" s="83"/>
      <c r="Y28" s="82"/>
    </row>
    <row r="29" spans="1:25" x14ac:dyDescent="0.25">
      <c r="A29" s="8" t="s">
        <v>18</v>
      </c>
      <c r="B29" s="9">
        <v>7778</v>
      </c>
      <c r="C29" s="10">
        <f>'[1]Summary-ALL'!E24</f>
        <v>36021</v>
      </c>
      <c r="D29" s="10">
        <v>45080</v>
      </c>
      <c r="E29" s="9">
        <f>B29*E36</f>
        <v>5273.4626262983275</v>
      </c>
      <c r="F29" s="9"/>
      <c r="G29" s="56">
        <f>BranchSummary2014!X24</f>
        <v>2.5</v>
      </c>
      <c r="H29" s="10">
        <f>BranchSummary2014!Y24</f>
        <v>5200</v>
      </c>
      <c r="I29" s="10">
        <f t="shared" si="3"/>
        <v>18032</v>
      </c>
      <c r="J29" s="10">
        <f t="shared" si="4"/>
        <v>8.6692307692307686</v>
      </c>
      <c r="M29" s="8" t="s">
        <v>18</v>
      </c>
      <c r="N29" s="9">
        <f t="shared" si="2"/>
        <v>5200</v>
      </c>
      <c r="O29" s="9"/>
      <c r="P29" s="84"/>
      <c r="Q29" s="85"/>
      <c r="R29" s="86"/>
      <c r="S29" s="85"/>
      <c r="T29" s="85"/>
      <c r="U29" s="86"/>
      <c r="V29" s="87"/>
      <c r="W29" s="87"/>
      <c r="X29" s="87"/>
      <c r="Y29" s="86"/>
    </row>
    <row r="30" spans="1:25" x14ac:dyDescent="0.25">
      <c r="A30" s="47" t="s">
        <v>28</v>
      </c>
      <c r="B30" s="48">
        <v>13615</v>
      </c>
      <c r="C30" s="49">
        <f>'[1]Summary-ALL'!E25</f>
        <v>150374</v>
      </c>
      <c r="D30" s="49">
        <v>174972</v>
      </c>
      <c r="E30" s="48">
        <f>B30*E36</f>
        <v>9230.9325864041821</v>
      </c>
      <c r="F30" s="48"/>
      <c r="G30" s="50">
        <f>BranchSummary2014!X25</f>
        <v>2.5</v>
      </c>
      <c r="H30" s="49">
        <f>BranchSummary2014!Y25</f>
        <v>5200</v>
      </c>
      <c r="I30" s="49">
        <f t="shared" si="3"/>
        <v>69988.800000000003</v>
      </c>
      <c r="J30" s="49">
        <f t="shared" si="4"/>
        <v>33.64846153846154</v>
      </c>
      <c r="M30" s="47" t="s">
        <v>28</v>
      </c>
      <c r="N30" s="48">
        <f t="shared" si="2"/>
        <v>5200</v>
      </c>
      <c r="O30" s="48"/>
      <c r="P30" s="72"/>
      <c r="Q30" s="73"/>
      <c r="R30" s="75"/>
      <c r="S30" s="73"/>
      <c r="T30" s="73"/>
      <c r="U30" s="75"/>
      <c r="V30" s="74"/>
      <c r="W30" s="74"/>
      <c r="X30" s="74"/>
      <c r="Y30" s="75"/>
    </row>
    <row r="31" spans="1:25" x14ac:dyDescent="0.25">
      <c r="A31" s="47" t="s">
        <v>22</v>
      </c>
      <c r="B31" s="48">
        <v>12000</v>
      </c>
      <c r="C31" s="49">
        <f>'[1]Summary-ALL'!E26</f>
        <v>142203</v>
      </c>
      <c r="D31" s="49">
        <v>154278</v>
      </c>
      <c r="E31" s="48">
        <f>B31*E36</f>
        <v>8135.9670243738656</v>
      </c>
      <c r="F31" s="48"/>
      <c r="G31" s="50">
        <f>BranchSummary2014!X26</f>
        <v>3.5</v>
      </c>
      <c r="H31" s="49">
        <f>BranchSummary2014!Y26</f>
        <v>7280</v>
      </c>
      <c r="I31" s="49">
        <f t="shared" si="3"/>
        <v>44079.428571428572</v>
      </c>
      <c r="J31" s="49">
        <f t="shared" si="4"/>
        <v>21.192032967032969</v>
      </c>
      <c r="M31" s="47" t="s">
        <v>22</v>
      </c>
      <c r="N31" s="48">
        <f t="shared" si="2"/>
        <v>7280</v>
      </c>
      <c r="O31" s="48"/>
      <c r="P31" s="72"/>
      <c r="Q31" s="73"/>
      <c r="R31" s="75"/>
      <c r="S31" s="75"/>
      <c r="T31" s="75"/>
      <c r="U31" s="75"/>
      <c r="V31" s="74"/>
      <c r="W31" s="74"/>
      <c r="X31" s="74"/>
      <c r="Y31" s="75"/>
    </row>
    <row r="32" spans="1:25" x14ac:dyDescent="0.25">
      <c r="A32" s="52" t="s">
        <v>25</v>
      </c>
      <c r="B32" s="53">
        <v>12500</v>
      </c>
      <c r="C32" s="54">
        <f>'[1]Summary-ALL'!E27</f>
        <v>175507</v>
      </c>
      <c r="D32" s="54">
        <v>270500</v>
      </c>
      <c r="E32" s="53">
        <f>B32*E36</f>
        <v>8474.9656503894439</v>
      </c>
      <c r="F32" s="53"/>
      <c r="G32" s="55">
        <f>BranchSummary2014!X27</f>
        <v>4.5</v>
      </c>
      <c r="H32" s="54">
        <f>BranchSummary2014!Y27</f>
        <v>9360</v>
      </c>
      <c r="I32" s="54">
        <f t="shared" si="3"/>
        <v>60111.111111111109</v>
      </c>
      <c r="J32" s="54">
        <f t="shared" si="4"/>
        <v>28.899572649572651</v>
      </c>
      <c r="M32" s="52" t="s">
        <v>25</v>
      </c>
      <c r="N32" s="53">
        <f t="shared" si="2"/>
        <v>9360</v>
      </c>
      <c r="O32" s="53"/>
      <c r="P32" s="80"/>
      <c r="Q32" s="81"/>
      <c r="R32" s="82"/>
      <c r="S32" s="81"/>
      <c r="T32" s="81"/>
      <c r="U32" s="82"/>
      <c r="V32" s="83"/>
      <c r="W32" s="83"/>
      <c r="X32" s="83"/>
      <c r="Y32" s="82"/>
    </row>
    <row r="33" spans="1:25" x14ac:dyDescent="0.25">
      <c r="A33" s="52" t="s">
        <v>33</v>
      </c>
      <c r="B33" s="53">
        <v>20505</v>
      </c>
      <c r="C33" s="54">
        <f>'[1]Summary-ALL'!E28</f>
        <v>205843.33333333334</v>
      </c>
      <c r="D33" s="57">
        <v>286167</v>
      </c>
      <c r="E33" s="53">
        <f>B33*E36</f>
        <v>13902.333652898842</v>
      </c>
      <c r="F33" s="53"/>
      <c r="G33" s="55">
        <f>BranchSummary2014!X28</f>
        <v>3.5</v>
      </c>
      <c r="H33" s="54">
        <f>BranchSummary2014!Y28</f>
        <v>7280</v>
      </c>
      <c r="I33" s="54">
        <f t="shared" si="3"/>
        <v>81762</v>
      </c>
      <c r="J33" s="54">
        <f t="shared" si="4"/>
        <v>39.308653846153845</v>
      </c>
      <c r="M33" s="52" t="s">
        <v>33</v>
      </c>
      <c r="N33" s="53">
        <f t="shared" si="2"/>
        <v>7280</v>
      </c>
      <c r="O33" s="53"/>
      <c r="P33" s="80"/>
      <c r="Q33" s="81"/>
      <c r="R33" s="82"/>
      <c r="S33" s="81"/>
      <c r="T33" s="81"/>
      <c r="U33" s="82"/>
      <c r="V33" s="83"/>
      <c r="W33" s="83"/>
      <c r="X33" s="83"/>
      <c r="Y33" s="82"/>
    </row>
    <row r="34" spans="1:25" x14ac:dyDescent="0.25">
      <c r="A34" s="8" t="s">
        <v>12</v>
      </c>
      <c r="B34" s="9">
        <v>3580</v>
      </c>
      <c r="C34" s="10">
        <f>'[1]Summary-ALL'!E29</f>
        <v>23223</v>
      </c>
      <c r="D34" s="12">
        <v>22735</v>
      </c>
      <c r="E34" s="9">
        <f>B34*E36</f>
        <v>2427.2301622715368</v>
      </c>
      <c r="F34" s="9"/>
      <c r="G34" s="56">
        <f>BranchSummary2014!X29</f>
        <v>0</v>
      </c>
      <c r="H34" s="10">
        <f>BranchSummary2014!Y29</f>
        <v>0</v>
      </c>
      <c r="I34" s="10">
        <v>0</v>
      </c>
      <c r="J34" s="10">
        <v>0</v>
      </c>
      <c r="M34" s="8" t="s">
        <v>12</v>
      </c>
      <c r="N34" s="9">
        <f t="shared" si="2"/>
        <v>0</v>
      </c>
      <c r="O34" s="9"/>
      <c r="P34" s="84"/>
      <c r="Q34" s="85"/>
      <c r="R34" s="86"/>
      <c r="S34" s="85"/>
      <c r="T34" s="85"/>
      <c r="U34" s="86"/>
      <c r="V34" s="87"/>
      <c r="W34" s="87"/>
      <c r="X34" s="87"/>
      <c r="Y34" s="86"/>
    </row>
    <row r="35" spans="1:25" x14ac:dyDescent="0.25">
      <c r="A35" s="58" t="s">
        <v>57</v>
      </c>
      <c r="B35" s="59">
        <f>SUM(B7:B34)</f>
        <v>452698</v>
      </c>
      <c r="C35" s="59">
        <f>SUM(C7:C34)</f>
        <v>3716963.3333333335</v>
      </c>
      <c r="D35" s="59">
        <f>SUM(D7:D34)</f>
        <v>5063848</v>
      </c>
      <c r="E35" s="59">
        <v>306928</v>
      </c>
      <c r="F35" s="59"/>
      <c r="G35" s="2">
        <f>SUM(G7:G34)</f>
        <v>97.5</v>
      </c>
      <c r="H35" s="60">
        <f>SUM(H7:H34)</f>
        <v>202800</v>
      </c>
      <c r="I35" s="60">
        <f>SUM(I7:I34)</f>
        <v>1403674.4108225107</v>
      </c>
      <c r="J35" s="60">
        <f>SUM(J7:J34)</f>
        <v>674.84346674159178</v>
      </c>
      <c r="M35" s="88" t="s">
        <v>57</v>
      </c>
      <c r="N35" s="90">
        <f>SUM(N7:N34)</f>
        <v>202800</v>
      </c>
      <c r="O35" s="90"/>
      <c r="P35" s="91"/>
      <c r="Q35" s="91"/>
      <c r="R35" s="92"/>
      <c r="S35" s="91"/>
      <c r="T35" s="91"/>
      <c r="U35" s="91"/>
      <c r="V35" s="91"/>
      <c r="W35" s="91"/>
      <c r="X35" s="91"/>
      <c r="Y35" s="91"/>
    </row>
    <row r="36" spans="1:25" x14ac:dyDescent="0.25">
      <c r="A36" s="61"/>
      <c r="B36" s="60"/>
      <c r="C36" s="2"/>
      <c r="D36" s="2"/>
      <c r="E36" s="62">
        <f>E35/B35</f>
        <v>0.67799725203115546</v>
      </c>
      <c r="F36" s="2"/>
      <c r="G36" s="2"/>
      <c r="H36" s="2"/>
      <c r="I36" s="2"/>
      <c r="J36" s="2"/>
      <c r="M36" s="93"/>
      <c r="N36" s="89"/>
      <c r="O36" s="89"/>
      <c r="P36" s="94"/>
      <c r="Q36" s="95"/>
      <c r="R36" s="96"/>
      <c r="S36" s="97"/>
      <c r="T36" s="97"/>
      <c r="U36" s="97"/>
      <c r="V36" s="98"/>
      <c r="W36" s="98"/>
      <c r="X36" s="98"/>
      <c r="Y36" s="96"/>
    </row>
    <row r="37" spans="1:25" x14ac:dyDescent="0.25">
      <c r="A37" s="61"/>
      <c r="B37" s="60"/>
      <c r="C37" s="2"/>
      <c r="D37" s="2"/>
      <c r="E37" s="62"/>
      <c r="F37" s="2"/>
      <c r="G37" s="2"/>
      <c r="H37" s="2"/>
      <c r="I37" s="2"/>
      <c r="J37" s="2"/>
      <c r="M37" s="93"/>
      <c r="N37" s="89"/>
      <c r="O37" s="89"/>
      <c r="P37" s="94"/>
      <c r="Q37" s="95"/>
      <c r="R37" s="96"/>
      <c r="S37" s="97"/>
      <c r="T37" s="97"/>
      <c r="U37" s="97"/>
      <c r="V37" s="98"/>
      <c r="W37" s="98"/>
      <c r="X37" s="98"/>
      <c r="Y37" s="96"/>
    </row>
    <row r="38" spans="1:25" x14ac:dyDescent="0.25">
      <c r="A38" s="61"/>
      <c r="B38" s="60"/>
      <c r="C38" s="2"/>
      <c r="D38" s="2"/>
      <c r="E38" s="62"/>
      <c r="F38" s="2"/>
      <c r="G38" s="2"/>
      <c r="H38" s="2"/>
      <c r="I38" s="2"/>
      <c r="J38" s="2"/>
      <c r="M38" s="93"/>
      <c r="N38" s="89"/>
      <c r="O38" s="89"/>
      <c r="P38" s="94"/>
      <c r="Q38" s="95"/>
      <c r="R38" s="96"/>
      <c r="S38" s="97"/>
      <c r="T38" s="97"/>
      <c r="U38" s="97"/>
      <c r="V38" s="98"/>
      <c r="W38" s="98"/>
      <c r="X38" s="98"/>
      <c r="Y38" s="96"/>
    </row>
    <row r="39" spans="1:25" ht="15.75" x14ac:dyDescent="0.25">
      <c r="A39" s="26" t="s">
        <v>62</v>
      </c>
      <c r="B39" s="206" t="s">
        <v>63</v>
      </c>
      <c r="C39" s="207"/>
      <c r="D39" s="207"/>
      <c r="E39" s="208"/>
      <c r="F39" s="42"/>
      <c r="G39" s="206" t="s">
        <v>70</v>
      </c>
      <c r="H39" s="208"/>
      <c r="I39" s="206" t="s">
        <v>71</v>
      </c>
      <c r="J39" s="208"/>
      <c r="M39" s="93"/>
      <c r="N39" s="89"/>
      <c r="O39" s="89"/>
      <c r="P39" s="94"/>
      <c r="Q39" s="95"/>
      <c r="R39" s="96"/>
      <c r="S39" s="97"/>
      <c r="T39" s="97"/>
      <c r="U39" s="97"/>
      <c r="V39" s="98"/>
      <c r="W39" s="98"/>
      <c r="X39" s="98"/>
      <c r="Y39" s="96"/>
    </row>
    <row r="40" spans="1:25" ht="75" x14ac:dyDescent="0.25">
      <c r="A40" s="43" t="s">
        <v>37</v>
      </c>
      <c r="B40" s="1" t="s">
        <v>38</v>
      </c>
      <c r="C40" s="1" t="s">
        <v>4</v>
      </c>
      <c r="D40" s="1" t="s">
        <v>5</v>
      </c>
      <c r="E40" s="1" t="s">
        <v>6</v>
      </c>
      <c r="F40" s="1"/>
      <c r="G40" s="1" t="s">
        <v>72</v>
      </c>
      <c r="H40" s="1" t="s">
        <v>76</v>
      </c>
      <c r="I40" s="1" t="s">
        <v>73</v>
      </c>
      <c r="J40" s="1" t="s">
        <v>116</v>
      </c>
      <c r="M40" s="93"/>
      <c r="N40" s="89"/>
      <c r="O40" s="89"/>
      <c r="P40" s="94"/>
      <c r="Q40" s="95"/>
      <c r="R40" s="96"/>
      <c r="S40" s="97"/>
      <c r="T40" s="97"/>
      <c r="U40" s="97"/>
      <c r="V40" s="98"/>
      <c r="W40" s="98"/>
      <c r="X40" s="98"/>
      <c r="Y40" s="96"/>
    </row>
    <row r="41" spans="1:25" ht="30" x14ac:dyDescent="0.25">
      <c r="A41" s="44"/>
      <c r="B41" s="45"/>
      <c r="C41" s="45"/>
      <c r="D41" s="45"/>
      <c r="E41" s="45"/>
      <c r="F41" s="45"/>
      <c r="G41" s="46" t="s">
        <v>114</v>
      </c>
      <c r="H41" s="46" t="s">
        <v>114</v>
      </c>
      <c r="I41" s="2"/>
      <c r="J41" s="2"/>
      <c r="M41" s="99"/>
      <c r="N41" s="89"/>
      <c r="O41" s="89"/>
      <c r="P41" s="100"/>
      <c r="Q41" s="60"/>
      <c r="R41" s="101"/>
      <c r="S41" s="101"/>
      <c r="T41" s="101"/>
      <c r="U41" s="101"/>
      <c r="V41" s="63"/>
      <c r="W41" s="63"/>
      <c r="X41" s="63"/>
      <c r="Y41" s="101"/>
    </row>
    <row r="42" spans="1:25" x14ac:dyDescent="0.25">
      <c r="A42" s="63"/>
      <c r="B42" s="2"/>
      <c r="C42" s="2"/>
      <c r="D42" s="2"/>
      <c r="E42" s="2"/>
      <c r="F42" s="2"/>
      <c r="G42" s="2"/>
      <c r="H42" s="2"/>
      <c r="I42" s="2"/>
      <c r="J42" s="2"/>
      <c r="M42" s="99"/>
      <c r="N42" s="89"/>
      <c r="O42" s="89"/>
      <c r="P42" s="100"/>
      <c r="Q42" s="60"/>
      <c r="R42" s="101"/>
      <c r="S42" s="101"/>
      <c r="T42" s="101"/>
      <c r="U42" s="101"/>
      <c r="V42" s="63"/>
      <c r="W42" s="63"/>
      <c r="X42" s="63"/>
      <c r="Y42" s="101"/>
    </row>
    <row r="43" spans="1:25" x14ac:dyDescent="0.25">
      <c r="A43" s="64" t="s">
        <v>58</v>
      </c>
      <c r="B43" s="65">
        <f>MIN(B7:B34)</f>
        <v>1700</v>
      </c>
      <c r="C43" s="60">
        <f>MIN(C7:C34)</f>
        <v>21802</v>
      </c>
      <c r="D43" s="66">
        <f>MIN(D7:D34)</f>
        <v>20259</v>
      </c>
      <c r="E43" s="60">
        <f>MIN(E7:E34)</f>
        <v>1152.5953284529644</v>
      </c>
      <c r="F43" s="2"/>
      <c r="G43" s="60">
        <f>MIN(G7:G34)</f>
        <v>0</v>
      </c>
      <c r="H43" s="60">
        <f>MIN(H7:H34)</f>
        <v>0</v>
      </c>
      <c r="I43" s="60">
        <f>MIN(I7:I34)</f>
        <v>0</v>
      </c>
      <c r="J43" s="60">
        <f>MIN(J7:J34)</f>
        <v>0</v>
      </c>
      <c r="M43" s="63" t="s">
        <v>58</v>
      </c>
      <c r="N43" s="102">
        <f t="shared" ref="N43:N46" si="5">H43</f>
        <v>0</v>
      </c>
      <c r="O43" s="102"/>
      <c r="P43" s="100">
        <f t="shared" ref="P43:W43" si="6">MIN(P7:P34)</f>
        <v>0</v>
      </c>
      <c r="Q43" s="60">
        <f t="shared" si="6"/>
        <v>0</v>
      </c>
      <c r="R43" s="103">
        <f t="shared" si="6"/>
        <v>0</v>
      </c>
      <c r="S43" s="103">
        <f t="shared" si="6"/>
        <v>0</v>
      </c>
      <c r="T43" s="103">
        <f t="shared" si="6"/>
        <v>0</v>
      </c>
      <c r="U43" s="103">
        <f t="shared" si="6"/>
        <v>0</v>
      </c>
      <c r="V43" s="60">
        <f t="shared" si="6"/>
        <v>0</v>
      </c>
      <c r="W43" s="60">
        <f t="shared" si="6"/>
        <v>0</v>
      </c>
      <c r="X43" s="60"/>
      <c r="Y43" s="103">
        <f>MIN(Y7:Y34)</f>
        <v>0</v>
      </c>
    </row>
    <row r="44" spans="1:25" x14ac:dyDescent="0.25">
      <c r="A44" s="64" t="s">
        <v>59</v>
      </c>
      <c r="B44" s="65">
        <f>AVERAGE(B7:B34)</f>
        <v>16167.785714285714</v>
      </c>
      <c r="C44" s="60">
        <f>AVERAGE(C7:C34)</f>
        <v>132748.69047619047</v>
      </c>
      <c r="D44" s="66">
        <f>AVERAGE(D7:D34)</f>
        <v>180851.71428571429</v>
      </c>
      <c r="E44" s="60">
        <f>AVERAGE(E7:E34)</f>
        <v>10961.714285714288</v>
      </c>
      <c r="F44" s="2"/>
      <c r="G44" s="60">
        <f>AVERAGE(G7:G34)</f>
        <v>3.4821428571428572</v>
      </c>
      <c r="H44" s="60">
        <f>AVERAGE(H7:H34)</f>
        <v>7242.8571428571431</v>
      </c>
      <c r="I44" s="60">
        <f>AVERAGE(I7:I34)</f>
        <v>50131.228957946812</v>
      </c>
      <c r="J44" s="60">
        <f>AVERAGE(J7:J34)</f>
        <v>24.101552383628277</v>
      </c>
      <c r="M44" s="63" t="s">
        <v>59</v>
      </c>
      <c r="N44" s="102">
        <f t="shared" si="5"/>
        <v>7242.8571428571431</v>
      </c>
      <c r="O44" s="60"/>
      <c r="P44" s="100" t="e">
        <f t="shared" ref="P44:W44" si="7">AVERAGE(P7:P34)</f>
        <v>#DIV/0!</v>
      </c>
      <c r="Q44" s="60" t="e">
        <f t="shared" si="7"/>
        <v>#DIV/0!</v>
      </c>
      <c r="R44" s="103" t="e">
        <f t="shared" si="7"/>
        <v>#DIV/0!</v>
      </c>
      <c r="S44" s="103" t="e">
        <f t="shared" si="7"/>
        <v>#DIV/0!</v>
      </c>
      <c r="T44" s="103" t="e">
        <f t="shared" si="7"/>
        <v>#DIV/0!</v>
      </c>
      <c r="U44" s="103" t="e">
        <f t="shared" si="7"/>
        <v>#DIV/0!</v>
      </c>
      <c r="V44" s="60" t="e">
        <f t="shared" si="7"/>
        <v>#DIV/0!</v>
      </c>
      <c r="W44" s="60" t="e">
        <f t="shared" si="7"/>
        <v>#DIV/0!</v>
      </c>
      <c r="X44" s="60"/>
      <c r="Y44" s="103" t="e">
        <f>AVERAGE(Y7:Y34)</f>
        <v>#DIV/0!</v>
      </c>
    </row>
    <row r="45" spans="1:25" x14ac:dyDescent="0.25">
      <c r="A45" s="64" t="s">
        <v>60</v>
      </c>
      <c r="B45" s="65">
        <f>MAX(B7:B34)</f>
        <v>160000</v>
      </c>
      <c r="C45" s="60">
        <f>MAX(C7:C34)</f>
        <v>347673</v>
      </c>
      <c r="D45" s="66">
        <f>MAX(D7:D34)</f>
        <v>396789</v>
      </c>
      <c r="E45" s="60">
        <f>MAX(E7:E34)</f>
        <v>108479.56032498488</v>
      </c>
      <c r="F45" s="2"/>
      <c r="G45" s="60">
        <f>MAX(G7:G34)</f>
        <v>15</v>
      </c>
      <c r="H45" s="60">
        <f>MAX(H7:H34)</f>
        <v>31200</v>
      </c>
      <c r="I45" s="60">
        <f>MAX(I7:I34)</f>
        <v>115684.4</v>
      </c>
      <c r="J45" s="60">
        <f>MAX(J7:J34)</f>
        <v>55.6175</v>
      </c>
      <c r="M45" s="63" t="s">
        <v>60</v>
      </c>
      <c r="N45" s="102">
        <f t="shared" si="5"/>
        <v>31200</v>
      </c>
      <c r="O45" s="60"/>
      <c r="P45" s="100">
        <f t="shared" ref="P45:W45" si="8">MAX(P7:P34)</f>
        <v>0</v>
      </c>
      <c r="Q45" s="60">
        <f t="shared" si="8"/>
        <v>0</v>
      </c>
      <c r="R45" s="103">
        <f t="shared" si="8"/>
        <v>0</v>
      </c>
      <c r="S45" s="103">
        <f t="shared" si="8"/>
        <v>0</v>
      </c>
      <c r="T45" s="103">
        <f t="shared" si="8"/>
        <v>0</v>
      </c>
      <c r="U45" s="103">
        <f t="shared" si="8"/>
        <v>0</v>
      </c>
      <c r="V45" s="60">
        <f t="shared" si="8"/>
        <v>0</v>
      </c>
      <c r="W45" s="60">
        <f t="shared" si="8"/>
        <v>0</v>
      </c>
      <c r="X45" s="60"/>
      <c r="Y45" s="103">
        <f>MAX(Y7:Y34)</f>
        <v>0</v>
      </c>
    </row>
    <row r="46" spans="1:25" x14ac:dyDescent="0.25">
      <c r="A46" s="64" t="s">
        <v>61</v>
      </c>
      <c r="B46" s="65">
        <f>MEDIAN(B7:B34)</f>
        <v>12105.5</v>
      </c>
      <c r="C46" s="60">
        <f>MEDIAN(C7:C34)</f>
        <v>139835</v>
      </c>
      <c r="D46" s="66">
        <f>MEDIAN(D7:D34)</f>
        <v>173064.5</v>
      </c>
      <c r="E46" s="60">
        <f>MEDIAN(E7:E34)</f>
        <v>8207.4957344631512</v>
      </c>
      <c r="F46" s="2"/>
      <c r="G46" s="60">
        <f>MEDIAN(G7:G34)</f>
        <v>3</v>
      </c>
      <c r="H46" s="60">
        <f>MEDIAN(H7:H34)</f>
        <v>6240</v>
      </c>
      <c r="I46" s="60">
        <f>MEDIAN(I7:I34)</f>
        <v>51183.136363636368</v>
      </c>
      <c r="J46" s="60">
        <f>MEDIAN(J7:J34)</f>
        <v>24.607277097902099</v>
      </c>
      <c r="M46" s="63" t="s">
        <v>61</v>
      </c>
      <c r="N46" s="102">
        <f t="shared" si="5"/>
        <v>6240</v>
      </c>
      <c r="O46" s="60"/>
      <c r="P46" s="100" t="e">
        <f t="shared" ref="P46:W46" si="9">MEDIAN(P7:P34)</f>
        <v>#NUM!</v>
      </c>
      <c r="Q46" s="60" t="e">
        <f t="shared" si="9"/>
        <v>#NUM!</v>
      </c>
      <c r="R46" s="103" t="e">
        <f t="shared" si="9"/>
        <v>#NUM!</v>
      </c>
      <c r="S46" s="103" t="e">
        <f t="shared" si="9"/>
        <v>#NUM!</v>
      </c>
      <c r="T46" s="103" t="e">
        <f t="shared" si="9"/>
        <v>#NUM!</v>
      </c>
      <c r="U46" s="103" t="e">
        <f t="shared" si="9"/>
        <v>#NUM!</v>
      </c>
      <c r="V46" s="60" t="e">
        <f t="shared" si="9"/>
        <v>#NUM!</v>
      </c>
      <c r="W46" s="60" t="e">
        <f t="shared" si="9"/>
        <v>#NUM!</v>
      </c>
      <c r="X46" s="60"/>
      <c r="Y46" s="103" t="e">
        <f>MEDIAN(Y7:Y34)</f>
        <v>#NUM!</v>
      </c>
    </row>
    <row r="47" spans="1:25" x14ac:dyDescent="0.25">
      <c r="A47" s="67" t="s">
        <v>64</v>
      </c>
      <c r="B47" s="65">
        <f>B24</f>
        <v>22645</v>
      </c>
      <c r="C47" s="60">
        <f>C9</f>
        <v>232949</v>
      </c>
      <c r="D47" s="3" t="s">
        <v>65</v>
      </c>
      <c r="E47" s="2"/>
      <c r="F47" s="2"/>
      <c r="G47" s="2"/>
      <c r="H47" s="2"/>
      <c r="I47" s="2"/>
      <c r="J47" s="2"/>
      <c r="M47" s="99"/>
      <c r="N47" s="89"/>
      <c r="O47" s="89"/>
      <c r="P47" s="104"/>
      <c r="Q47" s="104"/>
      <c r="R47" s="105"/>
      <c r="S47" s="105"/>
      <c r="T47" s="105"/>
      <c r="U47" s="105"/>
      <c r="V47" s="105"/>
      <c r="W47" s="105"/>
      <c r="X47" s="105"/>
      <c r="Y47" s="105"/>
    </row>
    <row r="48" spans="1:25" x14ac:dyDescent="0.25">
      <c r="A48" s="64" t="s">
        <v>66</v>
      </c>
      <c r="B48" s="60">
        <f>_xlfn.QUARTILE.INC(B7:B34,1)</f>
        <v>4590.75</v>
      </c>
      <c r="C48" s="60">
        <f>_xlfn.QUARTILE.INC(C7:C34,1)</f>
        <v>75454.75</v>
      </c>
      <c r="D48" s="66">
        <f t="shared" ref="D48:E48" si="10">_xlfn.QUARTILE.INC(D7:D34,1)</f>
        <v>98666.75</v>
      </c>
      <c r="E48" s="60">
        <f t="shared" si="10"/>
        <v>3112.5158847620269</v>
      </c>
      <c r="F48" s="2"/>
      <c r="G48" s="60">
        <f t="shared" ref="G48:J48" si="11">_xlfn.QUARTILE.INC(G7:G34,1)</f>
        <v>2.5</v>
      </c>
      <c r="H48" s="60">
        <f t="shared" si="11"/>
        <v>5200</v>
      </c>
      <c r="I48" s="60">
        <f t="shared" si="11"/>
        <v>38746.5</v>
      </c>
      <c r="J48" s="60">
        <f t="shared" si="11"/>
        <v>18.628125000000001</v>
      </c>
      <c r="M48" s="64" t="s">
        <v>66</v>
      </c>
      <c r="N48" s="112">
        <f>H48</f>
        <v>5200</v>
      </c>
      <c r="O48" s="113"/>
      <c r="P48" s="60" t="e">
        <f t="shared" ref="P48:W48" si="12">_xlfn.QUARTILE.INC(P7:P34,1)</f>
        <v>#NUM!</v>
      </c>
      <c r="Q48" s="60" t="e">
        <f t="shared" si="12"/>
        <v>#NUM!</v>
      </c>
      <c r="R48" s="60" t="e">
        <f t="shared" si="12"/>
        <v>#NUM!</v>
      </c>
      <c r="S48" s="60" t="e">
        <f t="shared" si="12"/>
        <v>#NUM!</v>
      </c>
      <c r="T48" s="60" t="e">
        <f t="shared" si="12"/>
        <v>#NUM!</v>
      </c>
      <c r="U48" s="60" t="e">
        <f t="shared" si="12"/>
        <v>#NUM!</v>
      </c>
      <c r="V48" s="60" t="e">
        <f t="shared" si="12"/>
        <v>#NUM!</v>
      </c>
      <c r="W48" s="60" t="e">
        <f t="shared" si="12"/>
        <v>#NUM!</v>
      </c>
      <c r="X48" s="66"/>
      <c r="Y48" s="60" t="e">
        <f>_xlfn.QUARTILE.INC(Y7:Y34,1)</f>
        <v>#NUM!</v>
      </c>
    </row>
    <row r="49" spans="1:25" x14ac:dyDescent="0.25">
      <c r="A49" s="64" t="s">
        <v>67</v>
      </c>
      <c r="B49" s="60">
        <f>_xlfn.QUARTILE.INC(B7:B34,2)</f>
        <v>12105.5</v>
      </c>
      <c r="C49" s="60">
        <f>_xlfn.QUARTILE.INC(C7:C34,2)</f>
        <v>139835</v>
      </c>
      <c r="D49" s="66">
        <f t="shared" ref="D49:E49" si="13">_xlfn.QUARTILE.INC(D7:D34,2)</f>
        <v>173064.5</v>
      </c>
      <c r="E49" s="60">
        <f t="shared" si="13"/>
        <v>8207.4957344631512</v>
      </c>
      <c r="F49" s="2"/>
      <c r="G49" s="60">
        <f t="shared" ref="G49:J49" si="14">_xlfn.QUARTILE.INC(G7:G34,2)</f>
        <v>3</v>
      </c>
      <c r="H49" s="60">
        <f t="shared" si="14"/>
        <v>6240</v>
      </c>
      <c r="I49" s="60">
        <f t="shared" si="14"/>
        <v>51183.136363636368</v>
      </c>
      <c r="J49" s="60">
        <f t="shared" si="14"/>
        <v>24.607277097902099</v>
      </c>
      <c r="M49" s="64" t="s">
        <v>67</v>
      </c>
      <c r="N49" s="112">
        <f>H49</f>
        <v>6240</v>
      </c>
      <c r="O49" s="113"/>
      <c r="P49" s="60" t="e">
        <f t="shared" ref="P49:W49" si="15">_xlfn.QUARTILE.INC(P7:P34,2)</f>
        <v>#NUM!</v>
      </c>
      <c r="Q49" s="60" t="e">
        <f t="shared" si="15"/>
        <v>#NUM!</v>
      </c>
      <c r="R49" s="60" t="e">
        <f t="shared" si="15"/>
        <v>#NUM!</v>
      </c>
      <c r="S49" s="60" t="e">
        <f t="shared" si="15"/>
        <v>#NUM!</v>
      </c>
      <c r="T49" s="60" t="e">
        <f t="shared" si="15"/>
        <v>#NUM!</v>
      </c>
      <c r="U49" s="60" t="e">
        <f t="shared" si="15"/>
        <v>#NUM!</v>
      </c>
      <c r="V49" s="60" t="e">
        <f t="shared" si="15"/>
        <v>#NUM!</v>
      </c>
      <c r="W49" s="60" t="e">
        <f t="shared" si="15"/>
        <v>#NUM!</v>
      </c>
      <c r="X49" s="66"/>
      <c r="Y49" s="60" t="e">
        <f>_xlfn.QUARTILE.INC(Y7:Y34,2)</f>
        <v>#NUM!</v>
      </c>
    </row>
    <row r="50" spans="1:25" x14ac:dyDescent="0.25">
      <c r="A50" s="64" t="s">
        <v>68</v>
      </c>
      <c r="B50" s="60">
        <f>_xlfn.QUARTILE.INC(B7:B34,3)</f>
        <v>14137.5</v>
      </c>
      <c r="C50" s="60">
        <f>_xlfn.QUARTILE.INC(C7:C34,3)</f>
        <v>172752.75</v>
      </c>
      <c r="D50" s="66">
        <f t="shared" ref="D50:E50" si="16">_xlfn.QUARTILE.INC(D7:D34,3)</f>
        <v>279977.25</v>
      </c>
      <c r="E50" s="60">
        <f t="shared" si="16"/>
        <v>9585.1861505904599</v>
      </c>
      <c r="F50" s="2"/>
      <c r="G50" s="60">
        <f t="shared" ref="G50:J50" si="17">_xlfn.QUARTILE.INC(G7:G34,3)</f>
        <v>3.75</v>
      </c>
      <c r="H50" s="60">
        <f t="shared" si="17"/>
        <v>7800</v>
      </c>
      <c r="I50" s="60">
        <f t="shared" si="17"/>
        <v>64332.228571428568</v>
      </c>
      <c r="J50" s="60">
        <f t="shared" si="17"/>
        <v>30.928956043956042</v>
      </c>
      <c r="M50" s="64" t="s">
        <v>68</v>
      </c>
      <c r="N50" s="112">
        <f>H50</f>
        <v>7800</v>
      </c>
      <c r="O50" s="113"/>
      <c r="P50" s="60" t="e">
        <f t="shared" ref="P50:W50" si="18">_xlfn.QUARTILE.INC(P7:P34,3)</f>
        <v>#NUM!</v>
      </c>
      <c r="Q50" s="60" t="e">
        <f t="shared" si="18"/>
        <v>#NUM!</v>
      </c>
      <c r="R50" s="60" t="e">
        <f t="shared" si="18"/>
        <v>#NUM!</v>
      </c>
      <c r="S50" s="60" t="e">
        <f t="shared" si="18"/>
        <v>#NUM!</v>
      </c>
      <c r="T50" s="60" t="e">
        <f t="shared" si="18"/>
        <v>#NUM!</v>
      </c>
      <c r="U50" s="60" t="e">
        <f t="shared" si="18"/>
        <v>#NUM!</v>
      </c>
      <c r="V50" s="60" t="e">
        <f t="shared" si="18"/>
        <v>#NUM!</v>
      </c>
      <c r="W50" s="60" t="e">
        <f t="shared" si="18"/>
        <v>#NUM!</v>
      </c>
      <c r="X50" s="66"/>
      <c r="Y50" s="60" t="e">
        <f>_xlfn.QUARTILE.INC(Y7:Y34,3)</f>
        <v>#NUM!</v>
      </c>
    </row>
    <row r="51" spans="1:25" x14ac:dyDescent="0.25">
      <c r="A51" s="64" t="s">
        <v>69</v>
      </c>
      <c r="B51" s="60">
        <f>_xlfn.QUARTILE.INC(B7:B34,4)</f>
        <v>160000</v>
      </c>
      <c r="C51" s="60">
        <f>_xlfn.QUARTILE.INC(C7:C34,4)</f>
        <v>347673</v>
      </c>
      <c r="D51" s="66">
        <f t="shared" ref="D51:E51" si="19">_xlfn.QUARTILE.INC(D7:D34,4)</f>
        <v>396789</v>
      </c>
      <c r="E51" s="60">
        <f t="shared" si="19"/>
        <v>108479.56032498488</v>
      </c>
      <c r="F51" s="2"/>
      <c r="G51" s="60">
        <f t="shared" ref="G51:J51" si="20">_xlfn.QUARTILE.INC(G7:G34,4)</f>
        <v>15</v>
      </c>
      <c r="H51" s="60">
        <f t="shared" si="20"/>
        <v>31200</v>
      </c>
      <c r="I51" s="60">
        <f t="shared" si="20"/>
        <v>115684.4</v>
      </c>
      <c r="J51" s="60">
        <f t="shared" si="20"/>
        <v>55.6175</v>
      </c>
      <c r="M51" s="64" t="s">
        <v>69</v>
      </c>
      <c r="N51" s="112">
        <f>H51</f>
        <v>31200</v>
      </c>
      <c r="O51" s="113"/>
      <c r="P51" s="60" t="e">
        <f t="shared" ref="P51:W51" si="21">_xlfn.QUARTILE.INC(P7:P34,4)</f>
        <v>#NUM!</v>
      </c>
      <c r="Q51" s="60" t="e">
        <f t="shared" si="21"/>
        <v>#NUM!</v>
      </c>
      <c r="R51" s="60" t="e">
        <f t="shared" si="21"/>
        <v>#NUM!</v>
      </c>
      <c r="S51" s="60" t="e">
        <f t="shared" si="21"/>
        <v>#NUM!</v>
      </c>
      <c r="T51" s="60" t="e">
        <f t="shared" si="21"/>
        <v>#NUM!</v>
      </c>
      <c r="U51" s="60" t="e">
        <f t="shared" si="21"/>
        <v>#NUM!</v>
      </c>
      <c r="V51" s="60" t="e">
        <f t="shared" si="21"/>
        <v>#NUM!</v>
      </c>
      <c r="W51" s="60" t="e">
        <f t="shared" si="21"/>
        <v>#NUM!</v>
      </c>
      <c r="X51" s="66"/>
      <c r="Y51" s="60" t="e">
        <f>_xlfn.QUARTILE.INC(Y7:Y34,4)</f>
        <v>#NUM!</v>
      </c>
    </row>
  </sheetData>
  <mergeCells count="9">
    <mergeCell ref="B39:E39"/>
    <mergeCell ref="G39:H39"/>
    <mergeCell ref="I39:J39"/>
    <mergeCell ref="P3:W3"/>
    <mergeCell ref="B1:E1"/>
    <mergeCell ref="G1:H1"/>
    <mergeCell ref="I1:J1"/>
    <mergeCell ref="P1:X1"/>
    <mergeCell ref="P2:X2"/>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02"/>
  <sheetViews>
    <sheetView zoomScaleNormal="100" workbookViewId="0">
      <selection sqref="A1:Z36"/>
    </sheetView>
  </sheetViews>
  <sheetFormatPr defaultRowHeight="15" x14ac:dyDescent="0.25"/>
  <cols>
    <col min="1" max="1" width="16.140625" customWidth="1"/>
    <col min="2" max="2" width="13" customWidth="1"/>
    <col min="3" max="3" width="3" customWidth="1"/>
    <col min="4" max="4" width="13.140625" customWidth="1"/>
    <col min="5" max="5" width="3.140625" customWidth="1"/>
    <col min="6" max="6" width="12.7109375" customWidth="1"/>
    <col min="7" max="7" width="3.5703125" customWidth="1"/>
    <col min="8" max="8" width="10.7109375" customWidth="1"/>
    <col min="9" max="9" width="3.7109375" customWidth="1"/>
    <col min="11" max="11" width="3.85546875" customWidth="1"/>
    <col min="13" max="13" width="3.5703125" customWidth="1"/>
    <col min="15" max="15" width="9.28515625" customWidth="1"/>
    <col min="17" max="17" width="2.85546875" customWidth="1"/>
    <col min="18" max="18" width="11" customWidth="1"/>
    <col min="19" max="19" width="3.42578125" customWidth="1"/>
    <col min="21" max="21" width="3.140625" customWidth="1"/>
    <col min="23" max="23" width="8.85546875" customWidth="1"/>
    <col min="25" max="25" width="10.85546875" customWidth="1"/>
    <col min="26" max="26" width="11.42578125" customWidth="1"/>
    <col min="27" max="27" width="10.85546875" customWidth="1"/>
    <col min="29" max="29" width="14.5703125" bestFit="1" customWidth="1"/>
    <col min="31" max="31" width="2.140625" customWidth="1"/>
    <col min="33" max="33" width="2.42578125" customWidth="1"/>
    <col min="35" max="35" width="3" customWidth="1"/>
    <col min="37" max="37" width="2.85546875" customWidth="1"/>
    <col min="39" max="39" width="3.7109375" customWidth="1"/>
    <col min="41" max="41" width="3.28515625" customWidth="1"/>
    <col min="45" max="45" width="2.7109375" customWidth="1"/>
    <col min="47" max="47" width="2.7109375" customWidth="1"/>
    <col min="49" max="49" width="4.140625" customWidth="1"/>
    <col min="54" max="54" width="10.28515625" customWidth="1"/>
  </cols>
  <sheetData>
    <row r="1" spans="1:54" ht="18.75" x14ac:dyDescent="0.3">
      <c r="B1" s="41"/>
      <c r="C1" s="213" t="s">
        <v>146</v>
      </c>
      <c r="D1" s="213"/>
      <c r="E1" s="213"/>
      <c r="F1" s="213"/>
      <c r="G1" s="213"/>
      <c r="H1" s="213"/>
      <c r="I1" s="213"/>
      <c r="J1" s="213"/>
      <c r="K1" s="213"/>
      <c r="L1" s="213"/>
      <c r="M1" s="213"/>
      <c r="N1" s="213"/>
      <c r="O1" s="213"/>
      <c r="P1" s="213"/>
      <c r="Q1" s="213"/>
      <c r="R1" s="213"/>
      <c r="S1" s="213"/>
      <c r="T1" s="213"/>
      <c r="U1" s="213"/>
      <c r="V1" s="213"/>
      <c r="W1" s="213"/>
      <c r="X1" s="213"/>
      <c r="Y1" s="157"/>
      <c r="Z1" s="157"/>
      <c r="AA1" s="157"/>
    </row>
    <row r="2" spans="1:54" ht="60" customHeight="1" x14ac:dyDescent="0.25">
      <c r="A2" s="26" t="s">
        <v>117</v>
      </c>
      <c r="B2" s="136" t="str">
        <f>C45</f>
        <v>informational / directional</v>
      </c>
      <c r="C2" s="129"/>
      <c r="D2" s="136" t="str">
        <f>E45</f>
        <v>reference</v>
      </c>
      <c r="E2" s="129"/>
      <c r="F2" s="136" t="str">
        <f>G45</f>
        <v>technology</v>
      </c>
      <c r="G2" s="129"/>
      <c r="H2" s="136" t="str">
        <f>I45</f>
        <v>library card</v>
      </c>
      <c r="I2" s="129"/>
      <c r="J2" s="136" t="str">
        <f>K45</f>
        <v>checkin</v>
      </c>
      <c r="K2" s="129"/>
      <c r="L2" s="136" t="str">
        <f>M45</f>
        <v>checkout/ renew at desk</v>
      </c>
      <c r="M2" s="129"/>
      <c r="N2" s="136" t="str">
        <f>O45</f>
        <v>fine/fee</v>
      </c>
      <c r="O2" s="136" t="str">
        <f>Q45</f>
        <v>print management</v>
      </c>
      <c r="P2" s="136" t="str">
        <f>R45</f>
        <v>check email/spl@</v>
      </c>
      <c r="Q2" s="129"/>
      <c r="R2" s="136" t="str">
        <f>S45</f>
        <v>lend laptop</v>
      </c>
      <c r="S2" s="129"/>
      <c r="T2" s="136" t="str">
        <f>U45</f>
        <v>self check</v>
      </c>
      <c r="U2" s="129"/>
      <c r="V2" s="136" t="str">
        <f>W45</f>
        <v>weeding</v>
      </c>
      <c r="W2" s="136" t="str">
        <f>Y45</f>
        <v>opening procedures and desk set up</v>
      </c>
      <c r="X2" s="136" t="str">
        <f>Z45</f>
        <v>closing procedures</v>
      </c>
      <c r="Y2" s="136" t="str">
        <f>AA45</f>
        <v>other</v>
      </c>
      <c r="Z2" s="26" t="str">
        <f>BranchSummary2014!F1</f>
        <v>Circulation</v>
      </c>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row>
    <row r="3" spans="1:54" x14ac:dyDescent="0.25">
      <c r="A3" t="s">
        <v>118</v>
      </c>
      <c r="B3" s="137">
        <f>D55</f>
        <v>1.6458333333333332E-2</v>
      </c>
      <c r="C3" s="137"/>
      <c r="D3" s="137">
        <f>F55</f>
        <v>4.2777777777777783E-2</v>
      </c>
      <c r="E3" s="137"/>
      <c r="F3" s="137">
        <f>H55</f>
        <v>4.6354166666666669E-2</v>
      </c>
      <c r="G3" s="137"/>
      <c r="H3" s="137">
        <f>J55</f>
        <v>2.5624999999999998E-2</v>
      </c>
      <c r="I3" s="137"/>
      <c r="J3" s="137">
        <f>L55</f>
        <v>5.5291666666666663E-2</v>
      </c>
      <c r="K3" s="137"/>
      <c r="L3" s="137">
        <f>N55</f>
        <v>3.1074999999999998E-2</v>
      </c>
      <c r="M3" s="137"/>
      <c r="N3" s="137">
        <f>P55</f>
        <v>1.4791666666666667E-2</v>
      </c>
      <c r="O3" s="137">
        <f>Q55</f>
        <v>2.75E-2</v>
      </c>
      <c r="P3" s="137">
        <f>R55</f>
        <v>2.2916666666666665E-2</v>
      </c>
      <c r="Q3" s="137"/>
      <c r="R3" s="137">
        <f>T55</f>
        <v>0</v>
      </c>
      <c r="S3" s="137"/>
      <c r="T3" s="137">
        <f>V55</f>
        <v>0</v>
      </c>
      <c r="U3" s="137"/>
      <c r="V3" s="137">
        <f>X55</f>
        <v>0</v>
      </c>
      <c r="W3" s="137">
        <f>Y55</f>
        <v>0</v>
      </c>
      <c r="X3" s="137">
        <f>Z55</f>
        <v>4.1666666666666666E-3</v>
      </c>
      <c r="Y3" s="137">
        <f>AA55</f>
        <v>9.7374999999999989E-2</v>
      </c>
      <c r="Z3">
        <f>BranchSummary2014!F2</f>
        <v>171157</v>
      </c>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row>
    <row r="4" spans="1:54" x14ac:dyDescent="0.25">
      <c r="A4" t="s">
        <v>119</v>
      </c>
      <c r="B4" s="137">
        <f>D70</f>
        <v>0.11395833333333333</v>
      </c>
      <c r="C4" s="137"/>
      <c r="D4" s="137">
        <f>F70</f>
        <v>0.33333333333333331</v>
      </c>
      <c r="E4" s="137"/>
      <c r="F4" s="137">
        <f>H70</f>
        <v>9.7708333333333328E-2</v>
      </c>
      <c r="G4" s="137"/>
      <c r="H4" s="137">
        <f>J70</f>
        <v>0.15020833333333333</v>
      </c>
      <c r="I4" s="137"/>
      <c r="J4" s="137">
        <f>L70</f>
        <v>0.10333333333333333</v>
      </c>
      <c r="K4" s="137"/>
      <c r="L4" s="137">
        <f>N70</f>
        <v>0.21958333333333332</v>
      </c>
      <c r="M4" s="137"/>
      <c r="N4" s="137">
        <f>P70</f>
        <v>4.4374999999999998E-2</v>
      </c>
      <c r="O4" s="137">
        <f>Q70</f>
        <v>1.2500000000000001E-2</v>
      </c>
      <c r="P4" s="137">
        <f>R70</f>
        <v>0.16500000000000001</v>
      </c>
      <c r="Q4" s="137"/>
      <c r="R4" s="137">
        <f>T70</f>
        <v>1.375E-2</v>
      </c>
      <c r="S4" s="137"/>
      <c r="T4" s="137">
        <f>V70</f>
        <v>5.7291666666666664E-2</v>
      </c>
      <c r="U4" s="137"/>
      <c r="V4" s="137">
        <f>X70</f>
        <v>1.8333333333333333E-2</v>
      </c>
      <c r="W4" s="137">
        <f>Y70</f>
        <v>5.0000000000000001E-3</v>
      </c>
      <c r="X4" s="137">
        <f>Z70</f>
        <v>2.5833333333333333E-2</v>
      </c>
      <c r="Y4" s="137">
        <f>AA70</f>
        <v>0.45270833333333332</v>
      </c>
      <c r="Z4">
        <f>BranchSummary2014!F3</f>
        <v>297690</v>
      </c>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row>
    <row r="5" spans="1:54" x14ac:dyDescent="0.25">
      <c r="A5" t="s">
        <v>120</v>
      </c>
      <c r="B5" s="137">
        <f>D91</f>
        <v>0.12725925925925927</v>
      </c>
      <c r="C5" s="137"/>
      <c r="D5" s="137">
        <f>F91</f>
        <v>0.15244444444444447</v>
      </c>
      <c r="E5" s="137"/>
      <c r="F5" s="137">
        <f>H91</f>
        <v>0.11962962962962963</v>
      </c>
      <c r="G5" s="137"/>
      <c r="H5" s="137">
        <f>J91</f>
        <v>9.9000000000000005E-2</v>
      </c>
      <c r="I5" s="137"/>
      <c r="J5" s="137">
        <f>L91</f>
        <v>8.3388888888888887E-2</v>
      </c>
      <c r="K5" s="137"/>
      <c r="L5" s="137">
        <f>N91</f>
        <v>0.2005925925925926</v>
      </c>
      <c r="M5" s="137"/>
      <c r="N5" s="137">
        <f>P91</f>
        <v>6.7296296296296299E-2</v>
      </c>
      <c r="O5" s="137">
        <f>Q91</f>
        <v>3.7777777777777778E-2</v>
      </c>
      <c r="P5" s="137">
        <f>R91</f>
        <v>6.3333333333333339E-2</v>
      </c>
      <c r="Q5" s="137"/>
      <c r="R5" s="137">
        <f>T91</f>
        <v>0</v>
      </c>
      <c r="S5" s="137"/>
      <c r="T5" s="137">
        <f>V91</f>
        <v>4.6851851851851853E-2</v>
      </c>
      <c r="U5" s="137"/>
      <c r="V5" s="137">
        <f>X91</f>
        <v>1.8148148148148149E-2</v>
      </c>
      <c r="W5" s="137">
        <f>Y91</f>
        <v>1.7037037037037038E-2</v>
      </c>
      <c r="X5" s="137">
        <f>Z91</f>
        <v>1.1111111111111112E-2</v>
      </c>
      <c r="Y5" s="137">
        <f>AA91</f>
        <v>0.18481481481481482</v>
      </c>
      <c r="Z5">
        <f>BranchSummary2014!F4</f>
        <v>396789</v>
      </c>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row>
    <row r="6" spans="1:54" x14ac:dyDescent="0.25">
      <c r="A6" t="s">
        <v>145</v>
      </c>
      <c r="B6" s="137">
        <f>D120</f>
        <v>0.69734848484848477</v>
      </c>
      <c r="C6" s="137"/>
      <c r="D6" s="137">
        <f>F120</f>
        <v>0.75568181818181823</v>
      </c>
      <c r="E6" s="137"/>
      <c r="F6" s="137">
        <f>H120</f>
        <v>0.28030303030303028</v>
      </c>
      <c r="G6" s="137"/>
      <c r="H6" s="137">
        <f>J120</f>
        <v>0.29507575757575755</v>
      </c>
      <c r="I6" s="137"/>
      <c r="J6" s="137">
        <f>L120</f>
        <v>0.1337121212121212</v>
      </c>
      <c r="K6" s="137"/>
      <c r="L6" s="137">
        <f>N120</f>
        <v>0.28219696969696967</v>
      </c>
      <c r="M6" s="137"/>
      <c r="N6" s="137">
        <f>P120</f>
        <v>9.8863636363636376E-2</v>
      </c>
      <c r="O6" s="137">
        <f>Q120</f>
        <v>2.3106060606060609E-2</v>
      </c>
      <c r="P6" s="137">
        <f>R120</f>
        <v>0.65075757575757576</v>
      </c>
      <c r="Q6" s="137"/>
      <c r="R6" s="137">
        <f>T120</f>
        <v>1.3257575757575758E-2</v>
      </c>
      <c r="S6" s="137"/>
      <c r="T6" s="137">
        <f>V120</f>
        <v>2.0075757575757577E-2</v>
      </c>
      <c r="U6" s="137"/>
      <c r="V6" s="137">
        <f>X120</f>
        <v>0.2337121212121212</v>
      </c>
      <c r="W6" s="137">
        <f>Y120</f>
        <v>5.4545454545454543E-2</v>
      </c>
      <c r="X6" s="137">
        <f>Z120</f>
        <v>9.7727272727272732E-2</v>
      </c>
      <c r="Y6" s="137">
        <f>AA120</f>
        <v>2.7924242424242425</v>
      </c>
      <c r="Z6">
        <f>BranchSummary2014!F5</f>
        <v>304535</v>
      </c>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row>
    <row r="7" spans="1:54" x14ac:dyDescent="0.25">
      <c r="A7" t="s">
        <v>121</v>
      </c>
      <c r="B7" s="137">
        <f>D140</f>
        <v>3.425925925925926E-2</v>
      </c>
      <c r="C7" s="137"/>
      <c r="D7" s="137">
        <f>F140</f>
        <v>9.0277777777777776E-2</v>
      </c>
      <c r="E7" s="137"/>
      <c r="F7" s="137">
        <f>H140</f>
        <v>9.6759259259259253E-2</v>
      </c>
      <c r="G7" s="137"/>
      <c r="H7" s="137">
        <f>J140</f>
        <v>5.648148148148148E-2</v>
      </c>
      <c r="I7" s="137"/>
      <c r="J7" s="137">
        <f>L140</f>
        <v>4.8611111111111112E-2</v>
      </c>
      <c r="K7" s="137"/>
      <c r="L7" s="137">
        <f>N140</f>
        <v>8.4259259259259256E-2</v>
      </c>
      <c r="M7" s="137"/>
      <c r="N7" s="137">
        <f>P140</f>
        <v>4.0972222222222222E-2</v>
      </c>
      <c r="O7" s="137">
        <f>Q140</f>
        <v>1.0648148148148148E-2</v>
      </c>
      <c r="P7" s="137">
        <f>R140</f>
        <v>4.9537037037037039E-2</v>
      </c>
      <c r="Q7" s="137"/>
      <c r="R7" s="137">
        <f>T140</f>
        <v>3.3333333333333333E-2</v>
      </c>
      <c r="S7" s="137"/>
      <c r="T7" s="137">
        <f>V140</f>
        <v>2.0370370370370372E-2</v>
      </c>
      <c r="U7" s="137"/>
      <c r="V7" s="137">
        <f>X140</f>
        <v>1.5740740740740739E-2</v>
      </c>
      <c r="W7" s="137">
        <f>Y140</f>
        <v>2.3148148148148147E-2</v>
      </c>
      <c r="X7" s="137">
        <f>Z140</f>
        <v>1.0648148148148148E-2</v>
      </c>
      <c r="Y7" s="137">
        <f>AA140</f>
        <v>0.29120370370370369</v>
      </c>
      <c r="Z7">
        <f>BranchSummary2014!F6</f>
        <v>160811</v>
      </c>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row>
    <row r="8" spans="1:54" x14ac:dyDescent="0.25">
      <c r="A8" t="s">
        <v>122</v>
      </c>
      <c r="B8" s="137">
        <f>D156</f>
        <v>8.8425925925925922E-2</v>
      </c>
      <c r="C8" s="137"/>
      <c r="D8" s="137">
        <f>F156</f>
        <v>0.14212962962962963</v>
      </c>
      <c r="E8" s="137"/>
      <c r="F8" s="137">
        <f>H156</f>
        <v>9.6296296296296297E-2</v>
      </c>
      <c r="G8" s="137"/>
      <c r="H8" s="137">
        <f>J156</f>
        <v>6.2962962962962957E-2</v>
      </c>
      <c r="I8" s="137"/>
      <c r="J8" s="137">
        <f>L156</f>
        <v>0.27777777777777779</v>
      </c>
      <c r="K8" s="137"/>
      <c r="L8" s="137">
        <f>N156</f>
        <v>0.1875</v>
      </c>
      <c r="M8" s="137"/>
      <c r="N8" s="137">
        <f>P156</f>
        <v>6.0416666666666667E-2</v>
      </c>
      <c r="O8" s="137">
        <f>Q156</f>
        <v>1.7592592592592594E-2</v>
      </c>
      <c r="P8" s="137">
        <f>R156</f>
        <v>4.3981481481481483E-2</v>
      </c>
      <c r="Q8" s="137"/>
      <c r="R8" s="137">
        <f>T156</f>
        <v>2.7777777777777779E-3</v>
      </c>
      <c r="S8" s="137"/>
      <c r="T8" s="137">
        <f>V156</f>
        <v>0</v>
      </c>
      <c r="U8" s="137"/>
      <c r="V8" s="137">
        <f>X156</f>
        <v>0</v>
      </c>
      <c r="W8" s="137">
        <f>Y156</f>
        <v>1.6203703703703703E-2</v>
      </c>
      <c r="X8" s="137">
        <f>Z156</f>
        <v>3.3796296296296297E-2</v>
      </c>
      <c r="Y8" s="137">
        <f>AA156</f>
        <v>0.33819444444444446</v>
      </c>
      <c r="Z8">
        <f>BranchSummary2014!F7</f>
        <v>279126</v>
      </c>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row>
    <row r="9" spans="1:54" x14ac:dyDescent="0.25">
      <c r="A9" t="s">
        <v>123</v>
      </c>
      <c r="B9" s="137">
        <f>D171</f>
        <v>3.2000000000000001E-2</v>
      </c>
      <c r="C9" s="137"/>
      <c r="D9" s="137">
        <f>F171</f>
        <v>5.9333333333333335E-2</v>
      </c>
      <c r="E9" s="137"/>
      <c r="F9" s="137">
        <f>H171</f>
        <v>3.7999999999999999E-2</v>
      </c>
      <c r="G9" s="137"/>
      <c r="H9" s="137">
        <f>J171</f>
        <v>6.0000000000000001E-3</v>
      </c>
      <c r="I9" s="137"/>
      <c r="J9" s="137">
        <f>L171</f>
        <v>2.3E-2</v>
      </c>
      <c r="K9" s="137"/>
      <c r="L9" s="137">
        <f>N171</f>
        <v>2.5000000000000001E-2</v>
      </c>
      <c r="M9" s="137"/>
      <c r="N9" s="137">
        <f>P171</f>
        <v>2.0666666666666667E-2</v>
      </c>
      <c r="O9" s="137">
        <f>Q171</f>
        <v>6.6666666666666664E-4</v>
      </c>
      <c r="P9" s="137">
        <f>R171</f>
        <v>7.6666666666666661E-2</v>
      </c>
      <c r="Q9" s="137"/>
      <c r="R9" s="137">
        <f>T171</f>
        <v>0</v>
      </c>
      <c r="S9" s="137"/>
      <c r="T9" s="137">
        <f>V171</f>
        <v>1.3333333333333333E-3</v>
      </c>
      <c r="U9" s="137"/>
      <c r="V9" s="137">
        <f>X171</f>
        <v>6.6666666666666671E-3</v>
      </c>
      <c r="W9" s="137">
        <f>Y171</f>
        <v>0.03</v>
      </c>
      <c r="X9" s="137">
        <f>Z171</f>
        <v>1.3333333333333334E-2</v>
      </c>
      <c r="Y9" s="137">
        <f>AA171</f>
        <v>0.17466666666666666</v>
      </c>
      <c r="Z9">
        <f>BranchSummary2014!F8</f>
        <v>20259</v>
      </c>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row>
    <row r="10" spans="1:54" x14ac:dyDescent="0.25">
      <c r="A10" t="s">
        <v>124</v>
      </c>
      <c r="B10" s="137">
        <f>E187</f>
        <v>0.13009259259259259</v>
      </c>
      <c r="C10" s="137"/>
      <c r="D10" s="137">
        <f>G187</f>
        <v>3.7037037037037035E-2</v>
      </c>
      <c r="E10" s="137"/>
      <c r="F10" s="137">
        <f>I187</f>
        <v>6.9907407407407404E-2</v>
      </c>
      <c r="G10" s="137"/>
      <c r="H10" s="137">
        <f>K187</f>
        <v>0.13518518518518519</v>
      </c>
      <c r="I10" s="137"/>
      <c r="J10" s="137">
        <f>M187</f>
        <v>0.34768518518518521</v>
      </c>
      <c r="K10" s="137"/>
      <c r="L10" s="137">
        <f>O187</f>
        <v>0.16527777777777777</v>
      </c>
      <c r="M10" s="137"/>
      <c r="N10" s="137">
        <f>Q187</f>
        <v>1.3888888888888888E-2</v>
      </c>
      <c r="O10" s="137">
        <f>R187</f>
        <v>1.3425925925925926E-2</v>
      </c>
      <c r="P10" s="137">
        <f>S187</f>
        <v>6.6203703703703709E-2</v>
      </c>
      <c r="Q10" s="137"/>
      <c r="R10" s="137">
        <f>U187</f>
        <v>0</v>
      </c>
      <c r="S10" s="137"/>
      <c r="T10" s="137">
        <f>W187</f>
        <v>6.4814814814814813E-3</v>
      </c>
      <c r="U10" s="137"/>
      <c r="V10" s="137">
        <f>Y187</f>
        <v>9.2592592592592587E-3</v>
      </c>
      <c r="W10" s="137">
        <f>Z187</f>
        <v>3.9351851851851853E-2</v>
      </c>
      <c r="X10" s="137">
        <f>AA187</f>
        <v>6.9444444444444448E-2</v>
      </c>
      <c r="Y10" s="137">
        <f>AB187</f>
        <v>0.39166666666666666</v>
      </c>
      <c r="Z10">
        <f>BranchSummary2014!F9</f>
        <v>48007</v>
      </c>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row>
    <row r="11" spans="1:54" x14ac:dyDescent="0.25">
      <c r="A11" t="s">
        <v>125</v>
      </c>
      <c r="B11" s="137">
        <f>D207</f>
        <v>8.3750000000000005E-2</v>
      </c>
      <c r="C11" s="137"/>
      <c r="D11" s="137">
        <f>F207</f>
        <v>0.11874999999999999</v>
      </c>
      <c r="E11" s="137"/>
      <c r="F11" s="137">
        <f>H207</f>
        <v>4.3749999999999997E-2</v>
      </c>
      <c r="G11" s="137"/>
      <c r="H11" s="137">
        <f>J207</f>
        <v>8.7083333333333332E-2</v>
      </c>
      <c r="I11" s="137"/>
      <c r="J11" s="137">
        <f>L207</f>
        <v>2.2499999999999999E-2</v>
      </c>
      <c r="K11" s="137"/>
      <c r="L11" s="137">
        <f>N207</f>
        <v>0.11177083333333333</v>
      </c>
      <c r="M11" s="137"/>
      <c r="N11" s="137">
        <f>P207</f>
        <v>2.9583333333333333E-2</v>
      </c>
      <c r="O11" s="137">
        <f>Q207</f>
        <v>1.7083333333333332E-2</v>
      </c>
      <c r="P11" s="137">
        <f>R207</f>
        <v>4.4999999999999998E-2</v>
      </c>
      <c r="Q11" s="137"/>
      <c r="R11" s="137">
        <f>T207</f>
        <v>0</v>
      </c>
      <c r="S11" s="137"/>
      <c r="T11" s="137">
        <f>V207</f>
        <v>9.1666666666666667E-3</v>
      </c>
      <c r="U11" s="137"/>
      <c r="V11" s="137">
        <f>X207</f>
        <v>2.0833333333333333E-3</v>
      </c>
      <c r="W11" s="137">
        <f>Y207</f>
        <v>5.4166666666666669E-2</v>
      </c>
      <c r="X11" s="137">
        <f>Z207</f>
        <v>4.2500000000000003E-2</v>
      </c>
      <c r="Y11" s="137">
        <f>AA207</f>
        <v>0.24604166666666666</v>
      </c>
      <c r="Z11">
        <f>BranchSummary2014!F10</f>
        <v>282531</v>
      </c>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row>
    <row r="12" spans="1:54" x14ac:dyDescent="0.25">
      <c r="A12" t="s">
        <v>126</v>
      </c>
      <c r="B12" s="137">
        <f>D222</f>
        <v>0.11375</v>
      </c>
      <c r="C12" s="137"/>
      <c r="D12" s="137">
        <f>F222</f>
        <v>0.13510416666666666</v>
      </c>
      <c r="E12" s="137"/>
      <c r="F12" s="137">
        <f>H222</f>
        <v>9.1249999999999998E-2</v>
      </c>
      <c r="G12" s="137"/>
      <c r="H12" s="137">
        <f>J222</f>
        <v>4.791666666666667E-2</v>
      </c>
      <c r="I12" s="137"/>
      <c r="J12" s="137">
        <f>L222</f>
        <v>0.23441666666666669</v>
      </c>
      <c r="K12" s="137"/>
      <c r="L12" s="137">
        <f>N222</f>
        <v>0.16666666666666666</v>
      </c>
      <c r="M12" s="137"/>
      <c r="N12" s="137">
        <f>P222</f>
        <v>3.4791666666666665E-2</v>
      </c>
      <c r="O12" s="137">
        <f>Q222</f>
        <v>7.4999999999999997E-3</v>
      </c>
      <c r="P12" s="137">
        <f>R222</f>
        <v>7.5416666666666674E-2</v>
      </c>
      <c r="Q12" s="137"/>
      <c r="R12" s="137">
        <f>T222</f>
        <v>1.6666666666666668E-3</v>
      </c>
      <c r="S12" s="137"/>
      <c r="T12" s="137">
        <f>V222</f>
        <v>2.0833333333333333E-3</v>
      </c>
      <c r="U12" s="137"/>
      <c r="V12" s="137">
        <f>X222</f>
        <v>0</v>
      </c>
      <c r="W12" s="5" t="s">
        <v>150</v>
      </c>
      <c r="X12" s="137">
        <f>Z222</f>
        <v>2.8125000000000001E-2</v>
      </c>
      <c r="Y12" s="137">
        <f>AA222</f>
        <v>0.26041666666666669</v>
      </c>
      <c r="Z12">
        <f>BranchSummary2014!F11</f>
        <v>246166</v>
      </c>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row>
    <row r="13" spans="1:54" x14ac:dyDescent="0.25">
      <c r="A13" t="s">
        <v>127</v>
      </c>
      <c r="B13" s="137">
        <f>D237</f>
        <v>3.6291666666666667E-2</v>
      </c>
      <c r="C13" s="137"/>
      <c r="D13" s="137">
        <f>F237</f>
        <v>4.7500000000000001E-2</v>
      </c>
      <c r="E13" s="137"/>
      <c r="F13" s="137">
        <f>H237</f>
        <v>2.4166666666666666E-2</v>
      </c>
      <c r="G13" s="137"/>
      <c r="H13" s="137">
        <f>J237</f>
        <v>2.1312499999999998E-2</v>
      </c>
      <c r="I13" s="137"/>
      <c r="J13" s="137">
        <f>L237</f>
        <v>1.0416666666666666E-2</v>
      </c>
      <c r="K13" s="137"/>
      <c r="L13" s="137">
        <f>N237</f>
        <v>3.6666666666666667E-2</v>
      </c>
      <c r="M13" s="137"/>
      <c r="N13" s="137">
        <f>P237</f>
        <v>7.1250000000000003E-3</v>
      </c>
      <c r="O13" s="137">
        <f>Q237</f>
        <v>0</v>
      </c>
      <c r="P13" s="137">
        <f>R237</f>
        <v>0.04</v>
      </c>
      <c r="Q13" s="137"/>
      <c r="R13" s="137">
        <f>T237</f>
        <v>0</v>
      </c>
      <c r="S13" s="137"/>
      <c r="T13" s="137">
        <f>V237</f>
        <v>4.1666666666666666E-3</v>
      </c>
      <c r="U13" s="137"/>
      <c r="V13" s="137">
        <f>X237</f>
        <v>1.2500000000000001E-2</v>
      </c>
      <c r="W13" s="137">
        <f>Y237</f>
        <v>6.2500000000000003E-3</v>
      </c>
      <c r="X13" s="137">
        <f>Z237</f>
        <v>5.1249999999999997E-2</v>
      </c>
      <c r="Y13" s="137">
        <f>AA237</f>
        <v>0.10375</v>
      </c>
      <c r="Z13">
        <f>BranchSummary2014!F12</f>
        <v>308830</v>
      </c>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row>
    <row r="14" spans="1:54" x14ac:dyDescent="0.25">
      <c r="A14" t="s">
        <v>128</v>
      </c>
      <c r="B14" s="137">
        <f>D257</f>
        <v>0.3037037037037037</v>
      </c>
      <c r="C14" s="137"/>
      <c r="D14" s="137">
        <f>F257</f>
        <v>0.13703703703703704</v>
      </c>
      <c r="E14" s="137"/>
      <c r="F14" s="137">
        <f>H257</f>
        <v>4.6064814814814815E-2</v>
      </c>
      <c r="G14" s="137"/>
      <c r="H14" s="137">
        <f>J257</f>
        <v>0.15254629629629629</v>
      </c>
      <c r="I14" s="137"/>
      <c r="J14" s="137">
        <f>L257</f>
        <v>0</v>
      </c>
      <c r="K14" s="137"/>
      <c r="L14" s="137">
        <f>N257</f>
        <v>0</v>
      </c>
      <c r="M14" s="137"/>
      <c r="N14" s="137">
        <f>P257</f>
        <v>4.9074074074074076E-2</v>
      </c>
      <c r="O14" s="137">
        <f>Q257</f>
        <v>1.8055555555555554E-2</v>
      </c>
      <c r="P14" s="137">
        <f>R257</f>
        <v>1.8981481481481481E-2</v>
      </c>
      <c r="Q14" s="137"/>
      <c r="R14" s="137">
        <f>T257</f>
        <v>0</v>
      </c>
      <c r="S14" s="137"/>
      <c r="T14" s="137">
        <f>V257</f>
        <v>6.9444444444444441E-3</v>
      </c>
      <c r="U14" s="137"/>
      <c r="V14" s="137">
        <f>X257</f>
        <v>1.1574074074074073E-2</v>
      </c>
      <c r="W14" s="137">
        <f>Y257</f>
        <v>1.2500000000000001E-2</v>
      </c>
      <c r="X14" s="137">
        <f>Z257</f>
        <v>2.0833333333333332E-2</v>
      </c>
      <c r="Y14" s="137">
        <f>AA257</f>
        <v>0.22638888888888889</v>
      </c>
      <c r="Z14">
        <f>BranchSummary2014!F13</f>
        <v>129119</v>
      </c>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row>
    <row r="15" spans="1:54" x14ac:dyDescent="0.25">
      <c r="A15" t="s">
        <v>129</v>
      </c>
      <c r="B15" s="137">
        <f>D271</f>
        <v>7.3749999999999996E-2</v>
      </c>
      <c r="C15" s="137"/>
      <c r="D15" s="137">
        <f>F271</f>
        <v>4.583333333333333E-2</v>
      </c>
      <c r="E15" s="137"/>
      <c r="F15" s="137">
        <f>H271</f>
        <v>5.8333333333333336E-3</v>
      </c>
      <c r="G15" s="137"/>
      <c r="H15" s="137">
        <f>J271</f>
        <v>1.9166666666666665E-2</v>
      </c>
      <c r="I15" s="137"/>
      <c r="J15" s="137">
        <f>L271</f>
        <v>5.9166666666666666E-2</v>
      </c>
      <c r="K15" s="137"/>
      <c r="L15" s="137">
        <f>N271</f>
        <v>8.0833333333333326E-2</v>
      </c>
      <c r="M15" s="137"/>
      <c r="N15" s="137">
        <f>P271</f>
        <v>1.3333333333333334E-2</v>
      </c>
      <c r="O15" s="137">
        <f>Q271</f>
        <v>1.1666666666666667E-2</v>
      </c>
      <c r="P15" s="137">
        <f>R271</f>
        <v>0.22083333333333333</v>
      </c>
      <c r="Q15" s="137"/>
      <c r="R15" s="137">
        <f>T271</f>
        <v>8.3333333333333332E-3</v>
      </c>
      <c r="S15" s="137"/>
      <c r="T15" s="137">
        <f>V271</f>
        <v>2.4166666666666666E-2</v>
      </c>
      <c r="U15" s="137"/>
      <c r="V15" s="137">
        <f>X271</f>
        <v>0</v>
      </c>
      <c r="W15" s="137">
        <f>Y271</f>
        <v>6.6666666666666666E-2</v>
      </c>
      <c r="X15" s="137">
        <f>Z271</f>
        <v>4.1666666666666664E-2</v>
      </c>
      <c r="Y15" s="137">
        <f>AA271</f>
        <v>0.34916666666666668</v>
      </c>
      <c r="Z15">
        <f>BranchSummary2014!F14</f>
        <v>28325</v>
      </c>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7"/>
    </row>
    <row r="16" spans="1:54" x14ac:dyDescent="0.25">
      <c r="A16" t="s">
        <v>130</v>
      </c>
      <c r="B16" s="137">
        <f>D287</f>
        <v>0.16298611111111111</v>
      </c>
      <c r="C16" s="137"/>
      <c r="D16" s="137">
        <f>F287</f>
        <v>0.19907407407407407</v>
      </c>
      <c r="E16" s="137"/>
      <c r="F16" s="137">
        <f>H287</f>
        <v>0.10046296296296296</v>
      </c>
      <c r="G16" s="137"/>
      <c r="H16" s="137">
        <f>J287</f>
        <v>0.11828703703703704</v>
      </c>
      <c r="I16" s="137"/>
      <c r="J16" s="137">
        <f>L287</f>
        <v>6.699074074074074E-2</v>
      </c>
      <c r="K16" s="137"/>
      <c r="L16" s="137">
        <f>N287</f>
        <v>0.21712962962962962</v>
      </c>
      <c r="M16" s="137"/>
      <c r="N16" s="137">
        <f>P287</f>
        <v>3.888888888888889E-2</v>
      </c>
      <c r="O16" s="137">
        <f>Q287</f>
        <v>1.7592592592592594E-2</v>
      </c>
      <c r="P16" s="137">
        <f>R287</f>
        <v>3.8425925925925926E-2</v>
      </c>
      <c r="Q16" s="137"/>
      <c r="R16" s="137">
        <f>T287</f>
        <v>6.4814814814814813E-3</v>
      </c>
      <c r="S16" s="137"/>
      <c r="T16" s="137">
        <f>V287</f>
        <v>1.0648148148148148E-2</v>
      </c>
      <c r="U16" s="137"/>
      <c r="V16" s="137">
        <f>X287</f>
        <v>0</v>
      </c>
      <c r="W16" s="137">
        <f>Y287</f>
        <v>0</v>
      </c>
      <c r="X16" s="137">
        <f>Z287</f>
        <v>1.6203703703703703E-2</v>
      </c>
      <c r="Y16" s="137">
        <f>AA287</f>
        <v>0.51587962962962963</v>
      </c>
      <c r="Z16">
        <f>BranchSummary2014!F15</f>
        <v>103775</v>
      </c>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row>
    <row r="17" spans="1:53" x14ac:dyDescent="0.25">
      <c r="A17" t="s">
        <v>131</v>
      </c>
      <c r="B17" s="137">
        <f>D302</f>
        <v>9.4444444444444442E-2</v>
      </c>
      <c r="C17" s="137"/>
      <c r="D17" s="137">
        <f>F302</f>
        <v>0.11064814814814815</v>
      </c>
      <c r="E17" s="137"/>
      <c r="F17" s="137">
        <f>H302</f>
        <v>2.5308641975308644E-3</v>
      </c>
      <c r="G17" s="137"/>
      <c r="H17" s="137">
        <f>J302</f>
        <v>3.7499999999999999E-2</v>
      </c>
      <c r="I17" s="137"/>
      <c r="J17" s="137">
        <f>L302</f>
        <v>0.24537037037037038</v>
      </c>
      <c r="K17" s="137"/>
      <c r="L17" s="137">
        <f>N302</f>
        <v>0.11898148148148148</v>
      </c>
      <c r="M17" s="137"/>
      <c r="N17" s="137">
        <f>P302</f>
        <v>3.1481481481481478E-2</v>
      </c>
      <c r="O17" s="137">
        <f>Q302</f>
        <v>4.1666666666666666E-3</v>
      </c>
      <c r="P17" s="137">
        <f>R302</f>
        <v>5.4166666666666669E-2</v>
      </c>
      <c r="Q17" s="137"/>
      <c r="R17" s="137">
        <f>T302</f>
        <v>2.824074074074074E-2</v>
      </c>
      <c r="S17" s="137"/>
      <c r="T17" s="137">
        <f>V302</f>
        <v>3.7962962962962962E-2</v>
      </c>
      <c r="U17" s="137"/>
      <c r="V17" s="137">
        <f>X302</f>
        <v>5.092592592592593E-3</v>
      </c>
      <c r="W17" s="137">
        <f>Y302</f>
        <v>1.7592592592592594E-2</v>
      </c>
      <c r="X17" s="137">
        <f>Z302</f>
        <v>2.3148148148148147E-2</v>
      </c>
      <c r="Y17" s="137">
        <f>AA302</f>
        <v>9.8611111111111108E-2</v>
      </c>
      <c r="Z17">
        <f>BranchSummary2014!F16</f>
        <v>88685</v>
      </c>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row>
    <row r="18" spans="1:53" x14ac:dyDescent="0.25">
      <c r="A18" t="s">
        <v>132</v>
      </c>
      <c r="B18" s="137">
        <v>8.2685185185185181E-2</v>
      </c>
      <c r="C18" s="137"/>
      <c r="D18" s="137">
        <v>0.10833333333333334</v>
      </c>
      <c r="E18" s="137"/>
      <c r="F18" s="137">
        <v>6.1250000000000006E-2</v>
      </c>
      <c r="G18" s="137"/>
      <c r="H18" s="137">
        <v>4.583333333333333E-2</v>
      </c>
      <c r="I18" s="137"/>
      <c r="J18" s="137">
        <v>0.1839351851851852</v>
      </c>
      <c r="K18" s="137"/>
      <c r="L18" s="137">
        <v>0.17282407407407407</v>
      </c>
      <c r="M18" s="137"/>
      <c r="N18" s="137">
        <v>3.2546296296296295E-2</v>
      </c>
      <c r="O18" s="137">
        <v>4.6296296296296298E-4</v>
      </c>
      <c r="P18" s="137">
        <v>7.1759259259259259E-2</v>
      </c>
      <c r="Q18" s="137"/>
      <c r="R18" s="137">
        <v>4.6296296296296294E-3</v>
      </c>
      <c r="S18" s="137"/>
      <c r="T18" s="137">
        <v>1.3657407407407408E-2</v>
      </c>
      <c r="U18" s="137"/>
      <c r="V18" s="137">
        <v>4.0509259259259259E-2</v>
      </c>
      <c r="W18" s="137">
        <v>4.1666666666666664E-2</v>
      </c>
      <c r="X18" s="137">
        <v>1.3888888888888888E-2</v>
      </c>
      <c r="Y18" s="137">
        <v>0.14027777777777778</v>
      </c>
      <c r="Z18">
        <f>BranchSummary2014!F17</f>
        <v>139979</v>
      </c>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row>
    <row r="19" spans="1:53" x14ac:dyDescent="0.25">
      <c r="A19" s="158" t="s">
        <v>140</v>
      </c>
      <c r="B19" s="137">
        <f>D332</f>
        <v>7.4768518518518512E-2</v>
      </c>
      <c r="C19" s="137"/>
      <c r="D19" s="137">
        <f>F332</f>
        <v>0.18402777777777779</v>
      </c>
      <c r="E19" s="137"/>
      <c r="F19" s="137">
        <f>H332</f>
        <v>8.611111111111111E-2</v>
      </c>
      <c r="G19" s="137"/>
      <c r="H19" s="137">
        <f>J332</f>
        <v>0.14212962962962963</v>
      </c>
      <c r="I19" s="137"/>
      <c r="J19" s="137">
        <f>L332</f>
        <v>0.10023148148148148</v>
      </c>
      <c r="K19" s="137"/>
      <c r="L19" s="137">
        <f>N332</f>
        <v>7.7314814814814808E-2</v>
      </c>
      <c r="M19" s="137"/>
      <c r="N19" s="137">
        <f>P332</f>
        <v>6.5277777777777782E-2</v>
      </c>
      <c r="O19" s="137">
        <f>Q332</f>
        <v>1.8518518518518517E-2</v>
      </c>
      <c r="P19" s="137">
        <f>R332</f>
        <v>9.7222222222222224E-3</v>
      </c>
      <c r="Q19" s="137"/>
      <c r="R19" s="137">
        <f>T332</f>
        <v>8.7962962962962968E-3</v>
      </c>
      <c r="S19" s="137"/>
      <c r="T19" s="137">
        <f>V332</f>
        <v>4.0740740740740744E-2</v>
      </c>
      <c r="U19" s="137"/>
      <c r="V19" s="137">
        <f>X332</f>
        <v>3.2407407407407406E-3</v>
      </c>
      <c r="W19" s="137">
        <f>Y332</f>
        <v>4.6296296296296294E-3</v>
      </c>
      <c r="X19" s="137">
        <f>Z332</f>
        <v>0.12268518518518519</v>
      </c>
      <c r="Y19" s="137">
        <f>AA332</f>
        <v>0.49074074074074076</v>
      </c>
      <c r="Z19">
        <f>BranchSummary2014!F18</f>
        <v>247578</v>
      </c>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row>
    <row r="20" spans="1:53" x14ac:dyDescent="0.25">
      <c r="A20" t="s">
        <v>133</v>
      </c>
      <c r="B20" s="137">
        <f>D348</f>
        <v>0.38354166666666667</v>
      </c>
      <c r="C20" s="137"/>
      <c r="D20" s="137">
        <f>F348</f>
        <v>0.26916666666666667</v>
      </c>
      <c r="E20" s="137"/>
      <c r="F20" s="137">
        <f>H348</f>
        <v>0.11333333333333333</v>
      </c>
      <c r="G20" s="137"/>
      <c r="H20" s="137">
        <f>J348</f>
        <v>0.22375</v>
      </c>
      <c r="I20" s="137"/>
      <c r="J20" s="137">
        <f>L348</f>
        <v>0.14333333333333334</v>
      </c>
      <c r="K20" s="137"/>
      <c r="L20" s="137">
        <f>N348</f>
        <v>0.30895833333333333</v>
      </c>
      <c r="M20" s="137"/>
      <c r="N20" s="137">
        <f>P348</f>
        <v>8.6249999999999993E-2</v>
      </c>
      <c r="O20" s="137">
        <f>Q348</f>
        <v>2.1250000000000002E-2</v>
      </c>
      <c r="P20" s="137">
        <f>R348</f>
        <v>2.0416666666666666E-2</v>
      </c>
      <c r="Q20" s="137"/>
      <c r="R20" s="137">
        <f>T348</f>
        <v>2.5000000000000001E-3</v>
      </c>
      <c r="S20" s="137"/>
      <c r="T20" s="137">
        <f>V348</f>
        <v>1.5416666666666667E-2</v>
      </c>
      <c r="U20" s="137"/>
      <c r="V20" s="137">
        <f>X348</f>
        <v>3.5000000000000003E-2</v>
      </c>
      <c r="W20" s="137">
        <f>Y348</f>
        <v>7.083333333333333E-3</v>
      </c>
      <c r="X20" s="137">
        <f>Z348</f>
        <v>1.6666666666666666E-2</v>
      </c>
      <c r="Y20" s="137">
        <f>AA348</f>
        <v>0.52208333333333334</v>
      </c>
      <c r="Z20">
        <f>BranchSummary2014!F19</f>
        <v>225245</v>
      </c>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row>
    <row r="21" spans="1:53" x14ac:dyDescent="0.25">
      <c r="A21" t="s">
        <v>134</v>
      </c>
      <c r="B21" s="137">
        <f>D366</f>
        <v>0.26527777777777778</v>
      </c>
      <c r="C21" s="137"/>
      <c r="D21" s="137">
        <f>F366</f>
        <v>4.1203703703703701E-2</v>
      </c>
      <c r="E21" s="137"/>
      <c r="F21" s="137">
        <f>H366</f>
        <v>7.8703703703703706E-2</v>
      </c>
      <c r="G21" s="137"/>
      <c r="H21" s="137">
        <f>J366</f>
        <v>9.5370370370370369E-2</v>
      </c>
      <c r="I21" s="137"/>
      <c r="J21" s="137">
        <f>L366</f>
        <v>3.6574074074074071E-2</v>
      </c>
      <c r="K21" s="137"/>
      <c r="L21" s="137">
        <f>N366</f>
        <v>7.3611111111111113E-2</v>
      </c>
      <c r="M21" s="137"/>
      <c r="N21" s="137">
        <f>P366</f>
        <v>5.1388888888888887E-2</v>
      </c>
      <c r="O21" s="137">
        <f>Q366</f>
        <v>6.4814814814814813E-3</v>
      </c>
      <c r="P21" s="137">
        <f>R366</f>
        <v>0.1037037037037037</v>
      </c>
      <c r="Q21" s="137"/>
      <c r="R21" s="137">
        <f>T366</f>
        <v>0</v>
      </c>
      <c r="S21" s="137"/>
      <c r="T21" s="137">
        <f>V366</f>
        <v>1.8518518518518517E-2</v>
      </c>
      <c r="U21" s="137"/>
      <c r="V21" s="137">
        <f>X366</f>
        <v>7.8703703703703696E-3</v>
      </c>
      <c r="W21" s="137">
        <f>Y366</f>
        <v>4.3981481481481483E-2</v>
      </c>
      <c r="X21" s="137">
        <f>Z366</f>
        <v>1.712962962962963E-2</v>
      </c>
      <c r="Y21" s="137">
        <f>AA366</f>
        <v>0.30694444444444446</v>
      </c>
      <c r="Z21">
        <f>BranchSummary2014!F20</f>
        <v>60912</v>
      </c>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row>
    <row r="22" spans="1:53" x14ac:dyDescent="0.25">
      <c r="A22" t="s">
        <v>135</v>
      </c>
      <c r="B22" s="137">
        <f>D380</f>
        <v>4.5052083333333333E-2</v>
      </c>
      <c r="C22" s="137"/>
      <c r="D22" s="137">
        <f>F380</f>
        <v>0.13984374999999999</v>
      </c>
      <c r="E22" s="137"/>
      <c r="F22" s="137">
        <f>H380</f>
        <v>8.1770833333333334E-2</v>
      </c>
      <c r="G22" s="137"/>
      <c r="H22" s="137">
        <f>J380</f>
        <v>9.7916666666666666E-2</v>
      </c>
      <c r="I22" s="137"/>
      <c r="J22" s="137">
        <f>L380</f>
        <v>0.18177083333333333</v>
      </c>
      <c r="K22" s="137"/>
      <c r="L22" s="137">
        <f>N380</f>
        <v>0.1125</v>
      </c>
      <c r="M22" s="137"/>
      <c r="N22" s="137">
        <f>P380</f>
        <v>2.0312500000000001E-2</v>
      </c>
      <c r="O22" s="137">
        <f>Q380</f>
        <v>6.7708333333333336E-3</v>
      </c>
      <c r="P22" s="137">
        <f>R380</f>
        <v>7.5520833333333329E-2</v>
      </c>
      <c r="Q22" s="137"/>
      <c r="R22" s="137">
        <f>T380</f>
        <v>2.8125000000000001E-2</v>
      </c>
      <c r="S22" s="137"/>
      <c r="T22" s="137">
        <f>V380</f>
        <v>8.8541666666666664E-3</v>
      </c>
      <c r="U22" s="137"/>
      <c r="V22" s="137">
        <f>X380</f>
        <v>5.2083333333333336E-2</v>
      </c>
      <c r="W22" s="137">
        <f>Y380</f>
        <v>3.3854166666666664E-2</v>
      </c>
      <c r="X22" s="137">
        <f>Z380</f>
        <v>5.8333333333333334E-2</v>
      </c>
      <c r="Y22" s="137">
        <f>AA380</f>
        <v>0.60468750000000004</v>
      </c>
      <c r="Z22">
        <f>BranchSummary2014!F21</f>
        <v>101994</v>
      </c>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row>
    <row r="23" spans="1:53" x14ac:dyDescent="0.25">
      <c r="A23" t="s">
        <v>136</v>
      </c>
      <c r="B23" s="137">
        <f>D395</f>
        <v>2.2222222222222223E-2</v>
      </c>
      <c r="C23" s="137"/>
      <c r="D23" s="137">
        <f>F395</f>
        <v>4.4999999999999998E-2</v>
      </c>
      <c r="E23" s="137"/>
      <c r="F23" s="137">
        <f>H395</f>
        <v>4.3888888888888887E-2</v>
      </c>
      <c r="G23" s="137"/>
      <c r="H23" s="137">
        <f>J395</f>
        <v>6.3333333333333339E-2</v>
      </c>
      <c r="I23" s="137"/>
      <c r="J23" s="137">
        <f>L395</f>
        <v>0.14277777777777778</v>
      </c>
      <c r="K23" s="137"/>
      <c r="L23" s="137">
        <f>N395</f>
        <v>0.2338888888888889</v>
      </c>
      <c r="M23" s="137"/>
      <c r="N23" s="137">
        <f>P395</f>
        <v>5.0555555555555555E-2</v>
      </c>
      <c r="O23" s="137">
        <f>Q395</f>
        <v>7.7777777777777776E-3</v>
      </c>
      <c r="P23" s="137">
        <f>R395</f>
        <v>9.166666666666666E-2</v>
      </c>
      <c r="Q23" s="137"/>
      <c r="R23" s="137">
        <f>T395</f>
        <v>0</v>
      </c>
      <c r="S23" s="137"/>
      <c r="T23" s="137">
        <f>V395</f>
        <v>6.1111111111111114E-3</v>
      </c>
      <c r="U23" s="137"/>
      <c r="V23" s="137">
        <f>X395</f>
        <v>0</v>
      </c>
      <c r="W23" s="137">
        <f>Y395</f>
        <v>0</v>
      </c>
      <c r="X23" s="137">
        <f>Z395</f>
        <v>6.1111111111111109E-2</v>
      </c>
      <c r="Y23" s="137">
        <f>AA395</f>
        <v>7.8888888888888883E-2</v>
      </c>
      <c r="Z23">
        <f>BranchSummary2014!F22</f>
        <v>179392</v>
      </c>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row>
    <row r="24" spans="1:53" x14ac:dyDescent="0.25">
      <c r="A24" t="s">
        <v>139</v>
      </c>
      <c r="B24" s="137">
        <f>D414</f>
        <v>0.11717592592592592</v>
      </c>
      <c r="C24" s="137"/>
      <c r="D24" s="137">
        <f>F414</f>
        <v>0.14907407407407408</v>
      </c>
      <c r="E24" s="137"/>
      <c r="F24" s="137">
        <f>H414</f>
        <v>7.9861111111111105E-2</v>
      </c>
      <c r="G24" s="137"/>
      <c r="H24" s="137">
        <f>J414</f>
        <v>8.0324074074074076E-2</v>
      </c>
      <c r="I24" s="137"/>
      <c r="J24" s="137">
        <f>L414</f>
        <v>0.10282407407407407</v>
      </c>
      <c r="K24" s="137"/>
      <c r="L24" s="137">
        <f>N414</f>
        <v>0.16018518518518518</v>
      </c>
      <c r="M24" s="137"/>
      <c r="N24" s="137">
        <f>P414</f>
        <v>4.1666666666666664E-2</v>
      </c>
      <c r="O24" s="137">
        <f>Q414</f>
        <v>1.2962962962962963E-2</v>
      </c>
      <c r="P24" s="137">
        <f>R414</f>
        <v>9.1203703703703703E-2</v>
      </c>
      <c r="Q24" s="137"/>
      <c r="R24" s="137">
        <f>T414</f>
        <v>9.2592592592592587E-3</v>
      </c>
      <c r="S24" s="137"/>
      <c r="T24" s="137">
        <f>V414</f>
        <v>1.3888888888888888E-2</v>
      </c>
      <c r="U24" s="137"/>
      <c r="V24" s="137">
        <f>X414</f>
        <v>0</v>
      </c>
      <c r="W24" s="137">
        <f>Y414</f>
        <v>1.1574074074074073E-2</v>
      </c>
      <c r="X24" s="137">
        <f>Z414</f>
        <v>0.05</v>
      </c>
      <c r="Y24" s="137">
        <f>AA414</f>
        <v>0.4060185185185185</v>
      </c>
      <c r="Z24">
        <f>BranchSummary2014!F23</f>
        <v>289211</v>
      </c>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row>
    <row r="25" spans="1:53" x14ac:dyDescent="0.25">
      <c r="A25" t="s">
        <v>137</v>
      </c>
      <c r="B25" s="137">
        <f>D428</f>
        <v>7.2316666666666668E-2</v>
      </c>
      <c r="C25" s="137"/>
      <c r="D25" s="137">
        <f>F428</f>
        <v>0.19783333333333333</v>
      </c>
      <c r="E25" s="137"/>
      <c r="F25" s="137">
        <f>H428</f>
        <v>0.12341666666666666</v>
      </c>
      <c r="G25" s="137"/>
      <c r="H25" s="137">
        <f>J428</f>
        <v>0.13337500000000002</v>
      </c>
      <c r="I25" s="137"/>
      <c r="J25" s="137">
        <f>L428</f>
        <v>0.14208333333333331</v>
      </c>
      <c r="K25" s="137"/>
      <c r="L25" s="137">
        <f>N428</f>
        <v>0.203875</v>
      </c>
      <c r="M25" s="137"/>
      <c r="N25" s="137">
        <f>P428</f>
        <v>7.1312500000000001E-2</v>
      </c>
      <c r="O25" s="137">
        <f>Q428</f>
        <v>2.2083333333333333E-2</v>
      </c>
      <c r="P25" s="137">
        <f>R428</f>
        <v>8.6249999999999993E-2</v>
      </c>
      <c r="Q25" s="137"/>
      <c r="R25" s="137">
        <f>T428</f>
        <v>0</v>
      </c>
      <c r="S25" s="137"/>
      <c r="T25" s="137">
        <f>V428</f>
        <v>1.7083333333333332E-2</v>
      </c>
      <c r="U25" s="137"/>
      <c r="V25" s="137">
        <f>X428</f>
        <v>9.1666666666666667E-3</v>
      </c>
      <c r="W25" s="137">
        <f>Y428</f>
        <v>1.9583333333333335E-2</v>
      </c>
      <c r="X25" s="137">
        <f>Z428</f>
        <v>3.0833333333333334E-2</v>
      </c>
      <c r="Y25" s="137">
        <f>AA428</f>
        <v>0.22960416666666664</v>
      </c>
      <c r="Z25">
        <f>BranchSummary2014!F24</f>
        <v>45080</v>
      </c>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row>
    <row r="26" spans="1:53" x14ac:dyDescent="0.25">
      <c r="A26" t="s">
        <v>138</v>
      </c>
      <c r="B26" s="137">
        <f>D443</f>
        <v>9.2361111111111116E-2</v>
      </c>
      <c r="C26" s="137"/>
      <c r="D26" s="137">
        <f>F443</f>
        <v>9.3981481481481485E-2</v>
      </c>
      <c r="E26" s="137"/>
      <c r="F26" s="137">
        <f>H443</f>
        <v>0.1224537037037037</v>
      </c>
      <c r="G26" s="137"/>
      <c r="H26" s="137">
        <f>J443</f>
        <v>0.10648148148148148</v>
      </c>
      <c r="I26" s="137"/>
      <c r="J26" s="137">
        <f>L443</f>
        <v>3.3796296296296297E-2</v>
      </c>
      <c r="K26" s="137"/>
      <c r="L26" s="137">
        <f>N443</f>
        <v>0.13402777777777777</v>
      </c>
      <c r="M26" s="137"/>
      <c r="N26" s="137">
        <f>P443</f>
        <v>2.6851851851851852E-2</v>
      </c>
      <c r="O26" s="137">
        <f>Q443</f>
        <v>9.7222222222222224E-3</v>
      </c>
      <c r="P26" s="137">
        <f>R443</f>
        <v>5.6944444444444443E-2</v>
      </c>
      <c r="Q26" s="137"/>
      <c r="R26" s="137">
        <f>T443</f>
        <v>0</v>
      </c>
      <c r="S26" s="137"/>
      <c r="T26" s="137">
        <f>V443</f>
        <v>2.0833333333333332E-2</v>
      </c>
      <c r="U26" s="137"/>
      <c r="V26" s="137">
        <f>X443</f>
        <v>0</v>
      </c>
      <c r="W26" s="137">
        <f>Y443</f>
        <v>2.2685185185185187E-2</v>
      </c>
      <c r="X26" s="137">
        <f>Z443</f>
        <v>0</v>
      </c>
      <c r="Y26" s="137">
        <f>AA443</f>
        <v>0.22458333333333333</v>
      </c>
      <c r="Z26">
        <f>BranchSummary2014!F25</f>
        <v>174972</v>
      </c>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row>
    <row r="27" spans="1:53" x14ac:dyDescent="0.25">
      <c r="A27" t="s">
        <v>144</v>
      </c>
      <c r="B27" s="137">
        <f>D459</f>
        <v>4.9166666666666664E-2</v>
      </c>
      <c r="C27" s="137"/>
      <c r="D27" s="137">
        <f>F459</f>
        <v>0.143125</v>
      </c>
      <c r="E27" s="137"/>
      <c r="F27" s="137">
        <f>H459</f>
        <v>6.5625000000000003E-2</v>
      </c>
      <c r="G27" s="137"/>
      <c r="H27" s="137">
        <f>J459</f>
        <v>0.104375</v>
      </c>
      <c r="I27" s="137"/>
      <c r="J27" s="137">
        <f>L459</f>
        <v>0.16354166666666667</v>
      </c>
      <c r="K27" s="137"/>
      <c r="L27" s="137">
        <f>N459</f>
        <v>0.13604166666666667</v>
      </c>
      <c r="M27" s="137"/>
      <c r="N27" s="137">
        <f>P459</f>
        <v>2.8958333333333332E-2</v>
      </c>
      <c r="O27" s="137">
        <f>Q459</f>
        <v>1.4583333333333334E-2</v>
      </c>
      <c r="P27" s="137">
        <f>R459</f>
        <v>4.9583333333333333E-2</v>
      </c>
      <c r="Q27" s="137"/>
      <c r="R27" s="137">
        <f>T459</f>
        <v>9.1666666666666667E-3</v>
      </c>
      <c r="S27" s="137"/>
      <c r="T27" s="137">
        <f>V459</f>
        <v>4.7916666666666663E-3</v>
      </c>
      <c r="U27" s="137"/>
      <c r="V27" s="137">
        <f>X459</f>
        <v>3.7499999999999999E-3</v>
      </c>
      <c r="W27" s="137">
        <f>Y459</f>
        <v>3.7499999999999999E-3</v>
      </c>
      <c r="X27" s="137">
        <f>Z459</f>
        <v>0</v>
      </c>
      <c r="Y27" s="137">
        <f>AA459</f>
        <v>0.22458333333333333</v>
      </c>
      <c r="Z27">
        <f>BranchSummary2014!F26</f>
        <v>154278</v>
      </c>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row>
    <row r="28" spans="1:53" x14ac:dyDescent="0.25">
      <c r="A28" t="s">
        <v>141</v>
      </c>
      <c r="B28" s="137">
        <f>D473</f>
        <v>8.9682539682539683E-2</v>
      </c>
      <c r="C28" s="137"/>
      <c r="D28" s="137">
        <f>F473</f>
        <v>0.20833333333333334</v>
      </c>
      <c r="E28" s="137"/>
      <c r="F28" s="137">
        <f>H473</f>
        <v>0.15515873015873016</v>
      </c>
      <c r="G28" s="137"/>
      <c r="H28" s="137">
        <f>J473</f>
        <v>0.14642857142857144</v>
      </c>
      <c r="I28" s="137"/>
      <c r="J28" s="137">
        <f>L473</f>
        <v>0.29166666666666669</v>
      </c>
      <c r="K28" s="137"/>
      <c r="L28" s="137">
        <f>N473</f>
        <v>0.24357142857142855</v>
      </c>
      <c r="M28" s="137"/>
      <c r="N28" s="137">
        <f>P473</f>
        <v>4.4523809523809528E-2</v>
      </c>
      <c r="O28" s="137">
        <f>Q473</f>
        <v>1.3888888888888888E-2</v>
      </c>
      <c r="P28" s="137">
        <f>R473</f>
        <v>3.2936507936507937E-2</v>
      </c>
      <c r="Q28" s="137"/>
      <c r="R28" s="137">
        <f>T473</f>
        <v>1.7857142857142856E-2</v>
      </c>
      <c r="S28" s="137"/>
      <c r="T28" s="137">
        <f>V473</f>
        <v>8.3333333333333332E-3</v>
      </c>
      <c r="U28" s="137"/>
      <c r="V28" s="137">
        <f>X473</f>
        <v>3.968253968253968E-3</v>
      </c>
      <c r="W28" s="137">
        <f>Y473</f>
        <v>1.0714285714285714E-2</v>
      </c>
      <c r="X28" s="137">
        <f>Z473</f>
        <v>2.8968253968253969E-2</v>
      </c>
      <c r="Y28" s="137">
        <f>AA473</f>
        <v>0.20563492063492064</v>
      </c>
      <c r="Z28">
        <f>BranchSummary2014!F27</f>
        <v>270500</v>
      </c>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row>
    <row r="29" spans="1:53" x14ac:dyDescent="0.25">
      <c r="A29" t="s">
        <v>142</v>
      </c>
      <c r="B29" s="137">
        <f>D488</f>
        <v>0.29143518518518519</v>
      </c>
      <c r="C29" s="137"/>
      <c r="D29" s="137">
        <f>F488</f>
        <v>0.16620370370370371</v>
      </c>
      <c r="E29" s="137"/>
      <c r="F29" s="137">
        <f>H488</f>
        <v>6.2962962962962957E-2</v>
      </c>
      <c r="G29" s="137"/>
      <c r="H29" s="137">
        <f>J488</f>
        <v>0.34791666666666665</v>
      </c>
      <c r="I29" s="137"/>
      <c r="J29" s="137">
        <f>L488</f>
        <v>0.27939814814814817</v>
      </c>
      <c r="K29" s="137"/>
      <c r="L29" s="137">
        <f>N488</f>
        <v>0.83842592592592591</v>
      </c>
      <c r="M29" s="137"/>
      <c r="N29" s="137">
        <f>P488</f>
        <v>6.9675925925925933E-2</v>
      </c>
      <c r="O29" s="137">
        <f>Q488</f>
        <v>2.4537037037037038E-2</v>
      </c>
      <c r="P29" s="137">
        <f>R488</f>
        <v>4.027777777777778E-2</v>
      </c>
      <c r="Q29" s="137"/>
      <c r="R29" s="137">
        <f>T488</f>
        <v>4.6296296296296294E-3</v>
      </c>
      <c r="S29" s="137"/>
      <c r="T29" s="137">
        <f>V488</f>
        <v>5.0462962962962966E-2</v>
      </c>
      <c r="U29" s="137"/>
      <c r="V29" s="137">
        <f>X488</f>
        <v>0</v>
      </c>
      <c r="W29" s="137">
        <f>Y488</f>
        <v>4.6296296296296294E-2</v>
      </c>
      <c r="X29" s="137">
        <f>Z488</f>
        <v>3.7037037037037035E-2</v>
      </c>
      <c r="Y29" s="137">
        <f>AA488</f>
        <v>0.7143518518518519</v>
      </c>
      <c r="Z29">
        <f>BranchSummary2014!F28</f>
        <v>286167</v>
      </c>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row>
    <row r="30" spans="1:53" x14ac:dyDescent="0.25">
      <c r="A30" t="s">
        <v>143</v>
      </c>
      <c r="B30" s="137">
        <f>D502</f>
        <v>2.9333333333333333E-2</v>
      </c>
      <c r="C30" s="137"/>
      <c r="D30" s="137">
        <f>F502</f>
        <v>2.9333333333333333E-2</v>
      </c>
      <c r="E30" s="137"/>
      <c r="F30" s="137">
        <f>H502</f>
        <v>2.6666666666666668E-2</v>
      </c>
      <c r="G30" s="137"/>
      <c r="H30" s="137">
        <f>J502</f>
        <v>0.01</v>
      </c>
      <c r="I30" s="137"/>
      <c r="J30" s="137">
        <f>L502</f>
        <v>9.5333333333333339E-2</v>
      </c>
      <c r="K30" s="137"/>
      <c r="L30" s="137">
        <f>N502</f>
        <v>0.11733333333333333</v>
      </c>
      <c r="M30" s="137"/>
      <c r="N30" s="137">
        <f>P502</f>
        <v>4.0000000000000001E-3</v>
      </c>
      <c r="O30" s="137">
        <f>Q502</f>
        <v>6.6666666666666664E-4</v>
      </c>
      <c r="P30" s="137">
        <f>R502</f>
        <v>0.19666666666666666</v>
      </c>
      <c r="Q30" s="137"/>
      <c r="R30" s="137">
        <f>T502</f>
        <v>0</v>
      </c>
      <c r="S30" s="137"/>
      <c r="T30" s="137">
        <f>V502</f>
        <v>0</v>
      </c>
      <c r="U30" s="137"/>
      <c r="V30" s="137">
        <f>X502</f>
        <v>3.3333333333333333E-2</v>
      </c>
      <c r="W30" s="137">
        <f>Y502</f>
        <v>1.6E-2</v>
      </c>
      <c r="X30" s="137">
        <f>Z502</f>
        <v>0.02</v>
      </c>
      <c r="Y30" s="137">
        <f>AA502</f>
        <v>0.18133333333333335</v>
      </c>
      <c r="Z30">
        <f>BranchSummary2014!F29</f>
        <v>22735</v>
      </c>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row>
    <row r="31" spans="1:53" x14ac:dyDescent="0.25">
      <c r="B31" s="137"/>
      <c r="C31" s="5"/>
      <c r="D31" s="5"/>
      <c r="E31" s="5"/>
      <c r="F31" s="5"/>
      <c r="G31" s="5"/>
      <c r="H31" s="5"/>
      <c r="I31" s="5"/>
      <c r="J31" s="5"/>
      <c r="K31" s="5"/>
      <c r="L31" s="5"/>
      <c r="M31" s="5"/>
      <c r="N31" s="5"/>
      <c r="O31" s="5"/>
      <c r="P31" s="5"/>
      <c r="Q31" s="5"/>
      <c r="R31" s="5"/>
      <c r="S31" s="5"/>
      <c r="T31" s="5"/>
      <c r="U31" s="5"/>
      <c r="V31" s="5"/>
      <c r="W31" s="5"/>
      <c r="X31" s="5"/>
      <c r="Y31" s="5"/>
      <c r="Z31">
        <f>BranchSummary2014!F30</f>
        <v>5063848</v>
      </c>
    </row>
    <row r="32" spans="1:53" x14ac:dyDescent="0.25">
      <c r="B32" s="5"/>
      <c r="C32" s="5"/>
      <c r="D32" s="5"/>
      <c r="E32" s="5"/>
      <c r="F32" s="5"/>
      <c r="G32" s="5"/>
      <c r="H32" s="5"/>
      <c r="I32" s="5"/>
      <c r="J32" s="5"/>
      <c r="K32" s="5"/>
      <c r="L32" s="5"/>
      <c r="M32" s="5"/>
      <c r="N32" s="5"/>
      <c r="O32" s="5"/>
      <c r="P32" s="5"/>
      <c r="Q32" s="5"/>
      <c r="R32" s="5"/>
      <c r="S32" s="5"/>
      <c r="T32" s="5"/>
      <c r="U32" s="5"/>
      <c r="V32" s="5"/>
      <c r="W32" s="5"/>
      <c r="X32" s="5"/>
      <c r="Y32" s="5"/>
    </row>
    <row r="33" spans="1:27" x14ac:dyDescent="0.25">
      <c r="A33" s="121" t="s">
        <v>58</v>
      </c>
      <c r="B33" s="153">
        <f>MIN(B3:B30)</f>
        <v>1.6458333333333332E-2</v>
      </c>
      <c r="C33" s="154"/>
      <c r="D33" s="153">
        <f>MIN(D3:D30)</f>
        <v>2.9333333333333333E-2</v>
      </c>
      <c r="E33" s="154"/>
      <c r="F33" s="153">
        <f>MIN(F3:F30)</f>
        <v>2.5308641975308644E-3</v>
      </c>
      <c r="G33" s="154"/>
      <c r="H33" s="153">
        <f>MIN(H3:H30)</f>
        <v>6.0000000000000001E-3</v>
      </c>
      <c r="I33" s="154"/>
      <c r="J33" s="153">
        <f>MIN(J3:J30)</f>
        <v>0</v>
      </c>
      <c r="K33" s="154"/>
      <c r="L33" s="153">
        <f>MIN(L3:L30)</f>
        <v>0</v>
      </c>
      <c r="M33" s="154"/>
      <c r="N33" s="153">
        <f>MIN(N3:N30)</f>
        <v>4.0000000000000001E-3</v>
      </c>
      <c r="O33" s="153">
        <f>MIN(O3:O30)</f>
        <v>0</v>
      </c>
      <c r="P33" s="153">
        <f>MIN(P3:P30)</f>
        <v>9.7222222222222224E-3</v>
      </c>
      <c r="Q33" s="154"/>
      <c r="R33" s="153">
        <f>MIN(R3:R30)</f>
        <v>0</v>
      </c>
      <c r="S33" s="154"/>
      <c r="T33" s="153">
        <f>MIN(T3:T30)</f>
        <v>0</v>
      </c>
      <c r="U33" s="154"/>
      <c r="V33" s="153">
        <f>MIN(V3:V30)</f>
        <v>0</v>
      </c>
      <c r="W33" s="153">
        <f>MIN(W3:W30)</f>
        <v>0</v>
      </c>
      <c r="X33" s="153">
        <f>MIN(X3:X30)</f>
        <v>0</v>
      </c>
      <c r="Y33" s="153">
        <f>MIN(Y3:Y30)</f>
        <v>7.8888888888888883E-2</v>
      </c>
      <c r="Z33">
        <f>BranchSummary2014!F32</f>
        <v>20259</v>
      </c>
    </row>
    <row r="34" spans="1:27" x14ac:dyDescent="0.25">
      <c r="A34" s="121" t="s">
        <v>59</v>
      </c>
      <c r="B34" s="155">
        <f>AVERAGE(B3:B30)</f>
        <v>0.13298203559833024</v>
      </c>
      <c r="C34" s="156"/>
      <c r="D34" s="155">
        <f>AVERAGE(D3:D30)</f>
        <v>0.14937219291125542</v>
      </c>
      <c r="E34" s="156"/>
      <c r="F34" s="155">
        <f>AVERAGE(F3:F30)</f>
        <v>8.0722124161112255E-2</v>
      </c>
      <c r="G34" s="156"/>
      <c r="H34" s="155">
        <f>AVERAGE(H3:H30)</f>
        <v>0.10398519098295884</v>
      </c>
      <c r="I34" s="156"/>
      <c r="J34" s="155">
        <f>AVERAGE(J3:J30)</f>
        <v>0.12889026424963923</v>
      </c>
      <c r="K34" s="156"/>
      <c r="L34" s="155">
        <f>AVERAGE(L3:L30)</f>
        <v>0.16928896726619944</v>
      </c>
      <c r="M34" s="156"/>
      <c r="N34" s="155">
        <f>AVERAGE(N3:N30)</f>
        <v>4.1388175977461687E-2</v>
      </c>
      <c r="O34" s="155">
        <f>AVERAGE(O3:O30)</f>
        <v>1.3535285894660895E-2</v>
      </c>
      <c r="P34" s="155">
        <f>AVERAGE(P3:P30)</f>
        <v>9.1352583015529468E-2</v>
      </c>
      <c r="Q34" s="156"/>
      <c r="R34" s="155">
        <f>AVERAGE(R3:R30)</f>
        <v>6.8858761939119065E-3</v>
      </c>
      <c r="S34" s="156"/>
      <c r="T34" s="155">
        <f>AVERAGE(T3:T30)</f>
        <v>1.6651267135642137E-2</v>
      </c>
      <c r="U34" s="156"/>
      <c r="V34" s="155">
        <f>AVERAGE(V3:V30)</f>
        <v>1.8644008108293818E-2</v>
      </c>
      <c r="W34" s="155">
        <f>AVERAGE(W3:W30)</f>
        <v>2.2380761984928652E-2</v>
      </c>
      <c r="X34" s="155">
        <f>AVERAGE(X3:X30)</f>
        <v>3.3801460609496334E-2</v>
      </c>
      <c r="Y34" s="155">
        <f>AVERAGE(Y3:Y30)</f>
        <v>0.38760859444788015</v>
      </c>
      <c r="Z34">
        <f>BranchSummary2014!F33</f>
        <v>180851.71428571429</v>
      </c>
    </row>
    <row r="35" spans="1:27" x14ac:dyDescent="0.25">
      <c r="A35" s="121" t="s">
        <v>60</v>
      </c>
      <c r="B35" s="153">
        <f>MAX(B3:B30)</f>
        <v>0.69734848484848477</v>
      </c>
      <c r="C35" s="154"/>
      <c r="D35" s="153">
        <f>MAX(D3:D30)</f>
        <v>0.75568181818181823</v>
      </c>
      <c r="E35" s="154"/>
      <c r="F35" s="153">
        <f>MAX(F3:F30)</f>
        <v>0.28030303030303028</v>
      </c>
      <c r="G35" s="154"/>
      <c r="H35" s="153">
        <f>MAX(H3:H30)</f>
        <v>0.34791666666666665</v>
      </c>
      <c r="I35" s="154"/>
      <c r="J35" s="153">
        <f>MAX(J3:J30)</f>
        <v>0.34768518518518521</v>
      </c>
      <c r="K35" s="154"/>
      <c r="L35" s="153">
        <f>MAX(L3:L30)</f>
        <v>0.83842592592592591</v>
      </c>
      <c r="M35" s="154"/>
      <c r="N35" s="153">
        <f>MAX(N3:N30)</f>
        <v>9.8863636363636376E-2</v>
      </c>
      <c r="O35" s="153">
        <f>MAX(O3:O30)</f>
        <v>3.7777777777777778E-2</v>
      </c>
      <c r="P35" s="153">
        <f>MAX(P3:P30)</f>
        <v>0.65075757575757576</v>
      </c>
      <c r="Q35" s="154"/>
      <c r="R35" s="153">
        <f>MAX(R3:R30)</f>
        <v>3.3333333333333333E-2</v>
      </c>
      <c r="S35" s="154"/>
      <c r="T35" s="153">
        <f>MAX(T3:T30)</f>
        <v>5.7291666666666664E-2</v>
      </c>
      <c r="U35" s="154"/>
      <c r="V35" s="153">
        <f>MAX(V3:V30)</f>
        <v>0.2337121212121212</v>
      </c>
      <c r="W35" s="153">
        <f>MAX(W3:W30)</f>
        <v>6.6666666666666666E-2</v>
      </c>
      <c r="X35" s="153">
        <f>MAX(X3:X30)</f>
        <v>0.12268518518518519</v>
      </c>
      <c r="Y35" s="153">
        <f>MAX(Y3:Y30)</f>
        <v>2.7924242424242425</v>
      </c>
      <c r="Z35">
        <f>BranchSummary2014!F34</f>
        <v>396789</v>
      </c>
    </row>
    <row r="36" spans="1:27" x14ac:dyDescent="0.25">
      <c r="A36" s="121" t="s">
        <v>61</v>
      </c>
      <c r="B36" s="153">
        <f>MEDIAN(B3:B30)</f>
        <v>8.9054232804232802E-2</v>
      </c>
      <c r="C36" s="154"/>
      <c r="D36" s="153">
        <f>MEDIAN(D3:D30)</f>
        <v>0.13607060185185185</v>
      </c>
      <c r="E36" s="154"/>
      <c r="F36" s="153">
        <f>MEDIAN(F3:F30)</f>
        <v>7.9282407407407413E-2</v>
      </c>
      <c r="G36" s="154"/>
      <c r="H36" s="153">
        <f>MEDIAN(H3:H30)</f>
        <v>9.6643518518518517E-2</v>
      </c>
      <c r="I36" s="154"/>
      <c r="J36" s="153">
        <f>MEDIAN(J3:J30)</f>
        <v>0.1030787037037037</v>
      </c>
      <c r="K36" s="154"/>
      <c r="L36" s="153">
        <f>MEDIAN(L3:L30)</f>
        <v>0.14811342592592591</v>
      </c>
      <c r="M36" s="154"/>
      <c r="N36" s="153">
        <f>MEDIAN(N3:N30)</f>
        <v>3.9930555555555552E-2</v>
      </c>
      <c r="O36" s="153">
        <f>MEDIAN(O3:O30)</f>
        <v>1.3194444444444444E-2</v>
      </c>
      <c r="P36" s="153">
        <f>MEDIAN(P3:P30)</f>
        <v>6.0138888888888895E-2</v>
      </c>
      <c r="Q36" s="154"/>
      <c r="R36" s="153">
        <f>MEDIAN(R3:R30)</f>
        <v>2.638888888888889E-3</v>
      </c>
      <c r="S36" s="154"/>
      <c r="T36" s="153">
        <f>MEDIAN(T3:T30)</f>
        <v>1.2152777777777778E-2</v>
      </c>
      <c r="U36" s="154"/>
      <c r="V36" s="153">
        <f>MEDIAN(V3:V30)</f>
        <v>5.8796296296296305E-3</v>
      </c>
      <c r="W36" s="153">
        <f>MEDIAN(W3:W30)</f>
        <v>1.7037037037037038E-2</v>
      </c>
      <c r="X36" s="153">
        <f>MEDIAN(X3:X30)</f>
        <v>2.6979166666666665E-2</v>
      </c>
      <c r="Y36" s="153">
        <f>MEDIAN(Y3:Y30)</f>
        <v>0.25322916666666667</v>
      </c>
      <c r="Z36">
        <f>BranchSummary2014!F35</f>
        <v>173064.5</v>
      </c>
    </row>
    <row r="43" spans="1:27" ht="210" x14ac:dyDescent="0.25">
      <c r="A43" s="63"/>
      <c r="B43" s="63"/>
      <c r="C43" s="114" t="str">
        <f>'[3]Staff On Desk Summary Log'!AI1</f>
        <v>Hours Open per Week</v>
      </c>
      <c r="D43" s="114" t="str">
        <f>'[3]Staff On Desk Summary Log'!AJ1</f>
        <v>Hours per Year</v>
      </c>
      <c r="E43" s="114" t="str">
        <f>'[3]Staff On Desk Summary Log'!AK1</f>
        <v>Staff Minutes per week</v>
      </c>
      <c r="F43" s="63"/>
      <c r="G43" s="63"/>
      <c r="H43" s="63"/>
      <c r="I43" s="63"/>
      <c r="J43" s="63"/>
      <c r="K43" s="63"/>
      <c r="L43" s="63"/>
      <c r="M43" s="63"/>
      <c r="N43" s="63"/>
      <c r="O43" s="63"/>
      <c r="P43" s="63"/>
      <c r="Q43" s="63"/>
      <c r="R43" s="63"/>
      <c r="S43" s="63"/>
      <c r="T43" s="63"/>
      <c r="U43" s="63"/>
      <c r="V43" s="63"/>
      <c r="W43" s="63"/>
      <c r="X43" s="63"/>
      <c r="Y43" s="63"/>
      <c r="Z43" s="63"/>
      <c r="AA43" s="63"/>
    </row>
    <row r="44" spans="1:27" x14ac:dyDescent="0.25">
      <c r="A44" s="63"/>
      <c r="B44" s="63"/>
      <c r="C44" s="63">
        <f>'[3]Staff On Desk Summary Log'!AI2</f>
        <v>40</v>
      </c>
      <c r="D44" s="63">
        <f>'[3]Staff On Desk Summary Log'!AJ2</f>
        <v>2000</v>
      </c>
      <c r="E44" s="63">
        <f>'[3]Staff On Desk Summary Log'!AK2</f>
        <v>2400</v>
      </c>
      <c r="F44" s="63"/>
      <c r="G44" s="63"/>
      <c r="H44" s="63"/>
      <c r="I44" s="63"/>
      <c r="J44" s="63"/>
      <c r="K44" s="63"/>
      <c r="L44" s="63"/>
      <c r="M44" s="63"/>
      <c r="N44" s="63"/>
      <c r="O44" s="63"/>
      <c r="P44" s="63"/>
      <c r="Q44" s="63"/>
      <c r="R44" s="63"/>
      <c r="S44" s="63"/>
      <c r="T44" s="63"/>
      <c r="U44" s="63"/>
      <c r="V44" s="63"/>
      <c r="W44" s="63"/>
      <c r="X44" s="63"/>
      <c r="Y44" s="63"/>
      <c r="Z44" s="63"/>
      <c r="AA44" s="63"/>
    </row>
    <row r="45" spans="1:27" ht="225" x14ac:dyDescent="0.25">
      <c r="A45" s="44" t="str">
        <f>'[3]Staff On Desk Summary Log'!AG4</f>
        <v>ARC - On Desk Log</v>
      </c>
      <c r="B45" s="63"/>
      <c r="C45" s="114" t="str">
        <f>'[3]Staff On Desk Summary Log'!AI4</f>
        <v>informational / directional</v>
      </c>
      <c r="D45" s="114"/>
      <c r="E45" s="114" t="str">
        <f>'[3]Staff On Desk Summary Log'!AK4</f>
        <v>reference</v>
      </c>
      <c r="F45" s="114"/>
      <c r="G45" s="114" t="str">
        <f>'[3]Staff On Desk Summary Log'!AM4</f>
        <v>technology</v>
      </c>
      <c r="H45" s="114"/>
      <c r="I45" s="114" t="str">
        <f>'[3]Staff On Desk Summary Log'!AO4</f>
        <v>library card</v>
      </c>
      <c r="J45" s="114"/>
      <c r="K45" s="114" t="str">
        <f>'[3]Staff On Desk Summary Log'!AQ4</f>
        <v>checkin</v>
      </c>
      <c r="L45" s="114"/>
      <c r="M45" s="114" t="str">
        <f>'[3]Staff On Desk Summary Log'!AS4</f>
        <v>checkout/ renew at desk</v>
      </c>
      <c r="N45" s="114"/>
      <c r="O45" s="114" t="str">
        <f>'[3]Staff On Desk Summary Log'!AU4</f>
        <v>fine/fee</v>
      </c>
      <c r="P45" s="114"/>
      <c r="Q45" s="114" t="str">
        <f>'[3]Staff On Desk Summary Log'!AY4</f>
        <v>print management</v>
      </c>
      <c r="R45" s="114" t="str">
        <f>'[3]Staff On Desk Summary Log'!AZ4</f>
        <v>check email/spl@</v>
      </c>
      <c r="S45" s="114" t="str">
        <f>'[3]Staff On Desk Summary Log'!BA4</f>
        <v>lend laptop</v>
      </c>
      <c r="T45" s="114"/>
      <c r="U45" s="114" t="str">
        <f>'[3]Staff On Desk Summary Log'!BC4</f>
        <v>self check</v>
      </c>
      <c r="V45" s="114"/>
      <c r="W45" s="114" t="str">
        <f>'[3]Staff On Desk Summary Log'!BE4</f>
        <v>weeding</v>
      </c>
      <c r="X45" s="114"/>
      <c r="Y45" s="114" t="str">
        <f>'[3]Staff On Desk Summary Log'!BG4</f>
        <v>opening procedures and desk set up</v>
      </c>
      <c r="Z45" s="114" t="str">
        <f>'[3]Staff On Desk Summary Log'!BH4</f>
        <v>closing procedures</v>
      </c>
      <c r="AA45" s="114" t="str">
        <f>'[3]Staff On Desk Summary Log'!BI4</f>
        <v>other</v>
      </c>
    </row>
    <row r="46" spans="1:27" x14ac:dyDescent="0.25">
      <c r="A46" s="63" t="str">
        <f>'[3]Staff On Desk Summary Log'!AG5</f>
        <v>DAY</v>
      </c>
      <c r="B46" s="63" t="str">
        <f>'[3]Staff On Desk Summary Log'!AH5</f>
        <v>DATE</v>
      </c>
      <c r="C46" s="63" t="str">
        <f>'[3]Staff On Desk Summary Log'!AI5</f>
        <v xml:space="preserve"># </v>
      </c>
      <c r="D46" s="63" t="str">
        <f>'[3]Staff On Desk Summary Log'!AJ5</f>
        <v>avg time</v>
      </c>
      <c r="E46" s="63" t="str">
        <f>'[3]Staff On Desk Summary Log'!AK5</f>
        <v xml:space="preserve"># </v>
      </c>
      <c r="F46" s="63" t="str">
        <f>'[3]Staff On Desk Summary Log'!AL5</f>
        <v>avg time</v>
      </c>
      <c r="G46" s="63" t="str">
        <f>'[3]Staff On Desk Summary Log'!AM5</f>
        <v xml:space="preserve"># </v>
      </c>
      <c r="H46" s="63" t="str">
        <f>'[3]Staff On Desk Summary Log'!AN5</f>
        <v>avg time</v>
      </c>
      <c r="I46" s="63" t="str">
        <f>'[3]Staff On Desk Summary Log'!AO5</f>
        <v xml:space="preserve"># </v>
      </c>
      <c r="J46" s="63" t="str">
        <f>'[3]Staff On Desk Summary Log'!AP5</f>
        <v>avg time</v>
      </c>
      <c r="K46" s="63" t="str">
        <f>'[3]Staff On Desk Summary Log'!AQ5</f>
        <v xml:space="preserve"># </v>
      </c>
      <c r="L46" s="63" t="str">
        <f>'[3]Staff On Desk Summary Log'!AR5</f>
        <v>avg time</v>
      </c>
      <c r="M46" s="63" t="str">
        <f>'[3]Staff On Desk Summary Log'!AS5</f>
        <v xml:space="preserve"># </v>
      </c>
      <c r="N46" s="63" t="str">
        <f>'[3]Staff On Desk Summary Log'!AT5</f>
        <v>avg time</v>
      </c>
      <c r="O46" s="63" t="str">
        <f>'[3]Staff On Desk Summary Log'!AU5</f>
        <v xml:space="preserve"># </v>
      </c>
      <c r="P46" s="63" t="str">
        <f>'[3]Staff On Desk Summary Log'!AV5</f>
        <v>avg time</v>
      </c>
      <c r="Q46" s="63" t="str">
        <f>'[3]Staff On Desk Summary Log'!AY5</f>
        <v xml:space="preserve"># </v>
      </c>
      <c r="R46" s="63" t="str">
        <f>'[3]Staff On Desk Summary Log'!AZ5</f>
        <v>actual time spent</v>
      </c>
      <c r="S46" s="63" t="str">
        <f>'[3]Staff On Desk Summary Log'!BA5</f>
        <v xml:space="preserve"># </v>
      </c>
      <c r="T46" s="63" t="str">
        <f>'[3]Staff On Desk Summary Log'!BB5</f>
        <v>avg time</v>
      </c>
      <c r="U46" s="63" t="str">
        <f>'[3]Staff On Desk Summary Log'!BC5</f>
        <v xml:space="preserve"># </v>
      </c>
      <c r="V46" s="63" t="str">
        <f>'[3]Staff On Desk Summary Log'!BD5</f>
        <v>avg time</v>
      </c>
      <c r="W46" s="63" t="str">
        <f>'[3]Staff On Desk Summary Log'!BE5</f>
        <v xml:space="preserve"># </v>
      </c>
      <c r="X46" s="63" t="str">
        <f>'[3]Staff On Desk Summary Log'!BF5</f>
        <v>avg time</v>
      </c>
      <c r="Y46" s="63" t="str">
        <f>'[3]Staff On Desk Summary Log'!BG5</f>
        <v>avg time</v>
      </c>
      <c r="Z46" s="63" t="str">
        <f>'[3]Staff On Desk Summary Log'!BH5</f>
        <v>avg time</v>
      </c>
      <c r="AA46" s="63" t="str">
        <f>'[3]Staff On Desk Summary Log'!BI5</f>
        <v>avg time</v>
      </c>
    </row>
    <row r="47" spans="1:27" x14ac:dyDescent="0.25">
      <c r="A47" s="63" t="str">
        <f>'[3]Staff On Desk Summary Log'!AG7</f>
        <v>Tuesday</v>
      </c>
      <c r="B47" s="63"/>
      <c r="C47" s="63">
        <f>'[3]Staff On Desk Summary Log'!AI7</f>
        <v>101</v>
      </c>
      <c r="D47" s="63">
        <f>'[3]Staff On Desk Summary Log'!AJ7</f>
        <v>12</v>
      </c>
      <c r="E47" s="63">
        <f>'[3]Staff On Desk Summary Log'!AK7</f>
        <v>38</v>
      </c>
      <c r="F47" s="63">
        <f>'[3]Staff On Desk Summary Log'!AL7</f>
        <v>37.5</v>
      </c>
      <c r="G47" s="63">
        <f>'[3]Staff On Desk Summary Log'!AM7</f>
        <v>58</v>
      </c>
      <c r="H47" s="63">
        <f>'[3]Staff On Desk Summary Log'!AN7</f>
        <v>16.5</v>
      </c>
      <c r="I47" s="63">
        <f>'[3]Staff On Desk Summary Log'!AO7</f>
        <v>51</v>
      </c>
      <c r="J47" s="63">
        <f>'[3]Staff On Desk Summary Log'!AP7</f>
        <v>22</v>
      </c>
      <c r="K47" s="63">
        <f>'[3]Staff On Desk Summary Log'!AQ7</f>
        <v>305</v>
      </c>
      <c r="L47" s="63">
        <f>'[3]Staff On Desk Summary Log'!AR7</f>
        <v>70</v>
      </c>
      <c r="M47" s="63">
        <f>'[3]Staff On Desk Summary Log'!AS7</f>
        <v>255</v>
      </c>
      <c r="N47" s="63">
        <f>'[3]Staff On Desk Summary Log'!AT7</f>
        <v>13</v>
      </c>
      <c r="O47" s="63">
        <f>'[3]Staff On Desk Summary Log'!AU7</f>
        <v>12</v>
      </c>
      <c r="P47" s="63">
        <f>'[3]Staff On Desk Summary Log'!AV7</f>
        <v>14</v>
      </c>
      <c r="Q47" s="63">
        <f>'[3]Staff On Desk Summary Log'!AY7</f>
        <v>25</v>
      </c>
      <c r="R47" s="63">
        <f>'[3]Staff On Desk Summary Log'!AZ7</f>
        <v>13</v>
      </c>
      <c r="S47" s="63">
        <f>'[3]Staff On Desk Summary Log'!BA7</f>
        <v>0</v>
      </c>
      <c r="T47" s="63">
        <f>'[3]Staff On Desk Summary Log'!BB7</f>
        <v>0</v>
      </c>
      <c r="U47" s="63">
        <f>'[3]Staff On Desk Summary Log'!BC7</f>
        <v>3</v>
      </c>
      <c r="V47" s="63">
        <f>'[3]Staff On Desk Summary Log'!BD7</f>
        <v>0</v>
      </c>
      <c r="W47" s="63">
        <f>'[3]Staff On Desk Summary Log'!BE7</f>
        <v>0</v>
      </c>
      <c r="X47" s="63">
        <f>'[3]Staff On Desk Summary Log'!BF7</f>
        <v>0</v>
      </c>
      <c r="Y47" s="63">
        <f>'[3]Staff On Desk Summary Log'!BG7</f>
        <v>1</v>
      </c>
      <c r="Z47" s="63">
        <f>'[3]Staff On Desk Summary Log'!BH7</f>
        <v>0</v>
      </c>
      <c r="AA47" s="63">
        <f>'[3]Staff On Desk Summary Log'!BI7</f>
        <v>91</v>
      </c>
    </row>
    <row r="48" spans="1:27" x14ac:dyDescent="0.25">
      <c r="A48" s="63" t="str">
        <f>'[3]Staff On Desk Summary Log'!AG8</f>
        <v>Wednesday</v>
      </c>
      <c r="B48" s="63"/>
      <c r="C48" s="63">
        <f>'[3]Staff On Desk Summary Log'!AI8</f>
        <v>53</v>
      </c>
      <c r="D48" s="63">
        <f>'[3]Staff On Desk Summary Log'!AJ8</f>
        <v>6</v>
      </c>
      <c r="E48" s="63">
        <f>'[3]Staff On Desk Summary Log'!AK8</f>
        <v>20</v>
      </c>
      <c r="F48" s="63">
        <f>'[3]Staff On Desk Summary Log'!AL8</f>
        <v>17.666666666666668</v>
      </c>
      <c r="G48" s="63">
        <f>'[3]Staff On Desk Summary Log'!AM8</f>
        <v>30</v>
      </c>
      <c r="H48" s="63">
        <f>'[3]Staff On Desk Summary Log'!AN8</f>
        <v>41</v>
      </c>
      <c r="I48" s="63">
        <f>'[3]Staff On Desk Summary Log'!AO8</f>
        <v>34</v>
      </c>
      <c r="J48" s="63">
        <f>'[3]Staff On Desk Summary Log'!AP8</f>
        <v>13</v>
      </c>
      <c r="K48" s="63">
        <f>'[3]Staff On Desk Summary Log'!AQ8</f>
        <v>58</v>
      </c>
      <c r="L48" s="63">
        <f>'[3]Staff On Desk Summary Log'!AR8</f>
        <v>1</v>
      </c>
      <c r="M48" s="63">
        <f>'[3]Staff On Desk Summary Log'!AS8</f>
        <v>108</v>
      </c>
      <c r="N48" s="63">
        <f>'[3]Staff On Desk Summary Log'!AT8</f>
        <v>3</v>
      </c>
      <c r="O48" s="63">
        <f>'[3]Staff On Desk Summary Log'!AU8</f>
        <v>19</v>
      </c>
      <c r="P48" s="63">
        <f>'[3]Staff On Desk Summary Log'!AV8</f>
        <v>8</v>
      </c>
      <c r="Q48" s="63">
        <f>'[3]Staff On Desk Summary Log'!AY8</f>
        <v>22</v>
      </c>
      <c r="R48" s="63">
        <f>'[3]Staff On Desk Summary Log'!AZ8</f>
        <v>0</v>
      </c>
      <c r="S48" s="63">
        <f>'[3]Staff On Desk Summary Log'!BA8</f>
        <v>0</v>
      </c>
      <c r="T48" s="63">
        <f>'[3]Staff On Desk Summary Log'!BB8</f>
        <v>0</v>
      </c>
      <c r="U48" s="63">
        <f>'[3]Staff On Desk Summary Log'!BC8</f>
        <v>0</v>
      </c>
      <c r="V48" s="63">
        <f>'[3]Staff On Desk Summary Log'!BD8</f>
        <v>0</v>
      </c>
      <c r="W48" s="63">
        <f>'[3]Staff On Desk Summary Log'!BE8</f>
        <v>0</v>
      </c>
      <c r="X48" s="63">
        <f>'[3]Staff On Desk Summary Log'!BF8</f>
        <v>0</v>
      </c>
      <c r="Y48" s="63">
        <f>'[3]Staff On Desk Summary Log'!BG8</f>
        <v>5</v>
      </c>
      <c r="Z48" s="63">
        <f>'[3]Staff On Desk Summary Log'!BH8</f>
        <v>0</v>
      </c>
      <c r="AA48" s="63">
        <f>'[3]Staff On Desk Summary Log'!BI8</f>
        <v>45</v>
      </c>
    </row>
    <row r="49" spans="1:27" x14ac:dyDescent="0.25">
      <c r="A49" s="63" t="str">
        <f>'[3]Staff On Desk Summary Log'!AG9</f>
        <v>Thursday</v>
      </c>
      <c r="B49" s="63"/>
      <c r="C49" s="63">
        <f>'[3]Staff On Desk Summary Log'!AI9</f>
        <v>27</v>
      </c>
      <c r="D49" s="63">
        <f>'[3]Staff On Desk Summary Log'!AJ9</f>
        <v>5</v>
      </c>
      <c r="E49" s="63">
        <f>'[3]Staff On Desk Summary Log'!AK9</f>
        <v>14</v>
      </c>
      <c r="F49" s="63">
        <f>'[3]Staff On Desk Summary Log'!AL9</f>
        <v>0</v>
      </c>
      <c r="G49" s="63">
        <f>'[3]Staff On Desk Summary Log'!AM9</f>
        <v>14</v>
      </c>
      <c r="H49" s="63">
        <f>'[3]Staff On Desk Summary Log'!AN9</f>
        <v>8</v>
      </c>
      <c r="I49" s="63">
        <f>'[3]Staff On Desk Summary Log'!AO9</f>
        <v>18</v>
      </c>
      <c r="J49" s="63">
        <f>'[3]Staff On Desk Summary Log'!AP9</f>
        <v>6</v>
      </c>
      <c r="K49" s="63">
        <f>'[3]Staff On Desk Summary Log'!AQ9</f>
        <v>169</v>
      </c>
      <c r="L49" s="63">
        <f>'[3]Staff On Desk Summary Log'!AR9</f>
        <v>37.5</v>
      </c>
      <c r="M49" s="63">
        <f>'[3]Staff On Desk Summary Log'!AS9</f>
        <v>123</v>
      </c>
      <c r="N49" s="63">
        <f>'[3]Staff On Desk Summary Log'!AT9</f>
        <v>21</v>
      </c>
      <c r="O49" s="63">
        <f>'[3]Staff On Desk Summary Log'!AU9</f>
        <v>5</v>
      </c>
      <c r="P49" s="63">
        <f>'[3]Staff On Desk Summary Log'!AV9</f>
        <v>0</v>
      </c>
      <c r="Q49" s="63">
        <f>'[3]Staff On Desk Summary Log'!AY9</f>
        <v>8</v>
      </c>
      <c r="R49" s="63">
        <f>'[3]Staff On Desk Summary Log'!AZ9</f>
        <v>27</v>
      </c>
      <c r="S49" s="63">
        <f>'[3]Staff On Desk Summary Log'!BA9</f>
        <v>0</v>
      </c>
      <c r="T49" s="63">
        <f>'[3]Staff On Desk Summary Log'!BB9</f>
        <v>0</v>
      </c>
      <c r="U49" s="63">
        <f>'[3]Staff On Desk Summary Log'!BC9</f>
        <v>1</v>
      </c>
      <c r="V49" s="63">
        <f>'[3]Staff On Desk Summary Log'!BD9</f>
        <v>0</v>
      </c>
      <c r="W49" s="63">
        <f>'[3]Staff On Desk Summary Log'!BE9</f>
        <v>0</v>
      </c>
      <c r="X49" s="63">
        <f>'[3]Staff On Desk Summary Log'!BF9</f>
        <v>0</v>
      </c>
      <c r="Y49" s="63">
        <f>'[3]Staff On Desk Summary Log'!BG9</f>
        <v>0</v>
      </c>
      <c r="Z49" s="63">
        <f>'[3]Staff On Desk Summary Log'!BH9</f>
        <v>10</v>
      </c>
      <c r="AA49" s="63">
        <f>'[3]Staff On Desk Summary Log'!BI9</f>
        <v>11</v>
      </c>
    </row>
    <row r="50" spans="1:27" x14ac:dyDescent="0.25">
      <c r="A50" s="63" t="str">
        <f>'[3]Staff On Desk Summary Log'!AG10</f>
        <v>Friday</v>
      </c>
      <c r="B50" s="63"/>
      <c r="C50" s="63">
        <f>'[3]Staff On Desk Summary Log'!AI10</f>
        <v>41</v>
      </c>
      <c r="D50" s="63">
        <f>'[3]Staff On Desk Summary Log'!AJ10</f>
        <v>4.5</v>
      </c>
      <c r="E50" s="63">
        <f>'[3]Staff On Desk Summary Log'!AK10</f>
        <v>9</v>
      </c>
      <c r="F50" s="63">
        <f>'[3]Staff On Desk Summary Log'!AL10</f>
        <v>15</v>
      </c>
      <c r="G50" s="63">
        <f>'[3]Staff On Desk Summary Log'!AM10</f>
        <v>23</v>
      </c>
      <c r="H50" s="63">
        <f>'[3]Staff On Desk Summary Log'!AN10</f>
        <v>31.25</v>
      </c>
      <c r="I50" s="63">
        <f>'[3]Staff On Desk Summary Log'!AO10</f>
        <v>17</v>
      </c>
      <c r="J50" s="63">
        <f>'[3]Staff On Desk Summary Log'!AP10</f>
        <v>7.5</v>
      </c>
      <c r="K50" s="63">
        <f>'[3]Staff On Desk Summary Log'!AQ10</f>
        <v>46</v>
      </c>
      <c r="L50" s="63">
        <f>'[3]Staff On Desk Summary Log'!AR10</f>
        <v>2</v>
      </c>
      <c r="M50" s="63">
        <f>'[3]Staff On Desk Summary Log'!AS10</f>
        <v>55</v>
      </c>
      <c r="N50" s="63">
        <f>'[3]Staff On Desk Summary Log'!AT10</f>
        <v>12.33</v>
      </c>
      <c r="O50" s="63">
        <f>'[3]Staff On Desk Summary Log'!AU10</f>
        <v>4</v>
      </c>
      <c r="P50" s="63">
        <f>'[3]Staff On Desk Summary Log'!AV10</f>
        <v>4.5</v>
      </c>
      <c r="Q50" s="63">
        <f>'[3]Staff On Desk Summary Log'!AY10</f>
        <v>7</v>
      </c>
      <c r="R50" s="63">
        <f>'[3]Staff On Desk Summary Log'!AZ10</f>
        <v>15</v>
      </c>
      <c r="S50" s="63">
        <f>'[3]Staff On Desk Summary Log'!BA10</f>
        <v>0</v>
      </c>
      <c r="T50" s="63">
        <f>'[3]Staff On Desk Summary Log'!BB10</f>
        <v>0</v>
      </c>
      <c r="U50" s="63">
        <f>'[3]Staff On Desk Summary Log'!BC10</f>
        <v>1</v>
      </c>
      <c r="V50" s="63">
        <f>'[3]Staff On Desk Summary Log'!BD10</f>
        <v>0</v>
      </c>
      <c r="W50" s="63">
        <f>'[3]Staff On Desk Summary Log'!BE10</f>
        <v>0</v>
      </c>
      <c r="X50" s="63">
        <f>'[3]Staff On Desk Summary Log'!BF10</f>
        <v>0</v>
      </c>
      <c r="Y50" s="63">
        <f>'[3]Staff On Desk Summary Log'!BG10</f>
        <v>0</v>
      </c>
      <c r="Z50" s="63">
        <f>'[3]Staff On Desk Summary Log'!BH10</f>
        <v>0</v>
      </c>
      <c r="AA50" s="63">
        <f>'[3]Staff On Desk Summary Log'!BI10</f>
        <v>57</v>
      </c>
    </row>
    <row r="51" spans="1:27" x14ac:dyDescent="0.25">
      <c r="A51" s="63" t="str">
        <f>'[3]Staff On Desk Summary Log'!AG11</f>
        <v>Saturday</v>
      </c>
      <c r="B51" s="63"/>
      <c r="C51" s="63">
        <f>'[3]Staff On Desk Summary Log'!AI11</f>
        <v>24</v>
      </c>
      <c r="D51" s="63">
        <f>'[3]Staff On Desk Summary Log'!AJ11</f>
        <v>12</v>
      </c>
      <c r="E51" s="63">
        <f>'[3]Staff On Desk Summary Log'!AK11</f>
        <v>17</v>
      </c>
      <c r="F51" s="63">
        <f>'[3]Staff On Desk Summary Log'!AL11</f>
        <v>32.5</v>
      </c>
      <c r="G51" s="63">
        <f>'[3]Staff On Desk Summary Log'!AM11</f>
        <v>19</v>
      </c>
      <c r="H51" s="63">
        <f>'[3]Staff On Desk Summary Log'!AN11</f>
        <v>14.5</v>
      </c>
      <c r="I51" s="63">
        <f>'[3]Staff On Desk Summary Log'!AO11</f>
        <v>11</v>
      </c>
      <c r="J51" s="63">
        <f>'[3]Staff On Desk Summary Log'!AP11</f>
        <v>13</v>
      </c>
      <c r="K51" s="63">
        <f>'[3]Staff On Desk Summary Log'!AQ11</f>
        <v>44</v>
      </c>
      <c r="L51" s="63">
        <f>'[3]Staff On Desk Summary Log'!AR11</f>
        <v>22.2</v>
      </c>
      <c r="M51" s="63">
        <f>'[3]Staff On Desk Summary Log'!AS11</f>
        <v>49</v>
      </c>
      <c r="N51" s="63">
        <f>'[3]Staff On Desk Summary Log'!AT11</f>
        <v>25.25</v>
      </c>
      <c r="O51" s="63">
        <f>'[3]Staff On Desk Summary Log'!AU11</f>
        <v>5</v>
      </c>
      <c r="P51" s="63">
        <f>'[3]Staff On Desk Summary Log'!AV11</f>
        <v>9</v>
      </c>
      <c r="Q51" s="63">
        <f>'[3]Staff On Desk Summary Log'!AY11</f>
        <v>4</v>
      </c>
      <c r="R51" s="63">
        <f>'[3]Staff On Desk Summary Log'!AZ11</f>
        <v>0</v>
      </c>
      <c r="S51" s="63">
        <f>'[3]Staff On Desk Summary Log'!BA11</f>
        <v>0</v>
      </c>
      <c r="T51" s="63">
        <f>'[3]Staff On Desk Summary Log'!BB11</f>
        <v>0</v>
      </c>
      <c r="U51" s="63">
        <f>'[3]Staff On Desk Summary Log'!BC11</f>
        <v>1</v>
      </c>
      <c r="V51" s="63">
        <f>'[3]Staff On Desk Summary Log'!BD11</f>
        <v>0</v>
      </c>
      <c r="W51" s="63">
        <f>'[3]Staff On Desk Summary Log'!BE11</f>
        <v>0</v>
      </c>
      <c r="X51" s="63">
        <f>'[3]Staff On Desk Summary Log'!BF11</f>
        <v>0</v>
      </c>
      <c r="Y51" s="63">
        <f>'[3]Staff On Desk Summary Log'!BG11</f>
        <v>0</v>
      </c>
      <c r="Z51" s="63">
        <f>'[3]Staff On Desk Summary Log'!BH11</f>
        <v>0</v>
      </c>
      <c r="AA51" s="63">
        <f>'[3]Staff On Desk Summary Log'!BI11</f>
        <v>29.7</v>
      </c>
    </row>
    <row r="52" spans="1:27" x14ac:dyDescent="0.25">
      <c r="A52" s="63"/>
      <c r="B52" s="63" t="str">
        <f>'[3]Staff On Desk Summary Log'!AH12</f>
        <v>SUM</v>
      </c>
      <c r="C52" s="63">
        <f>'[3]Staff On Desk Summary Log'!AI12</f>
        <v>246</v>
      </c>
      <c r="D52" s="63">
        <f>'[3]Staff On Desk Summary Log'!AJ12</f>
        <v>39.5</v>
      </c>
      <c r="E52" s="63">
        <f>'[3]Staff On Desk Summary Log'!AK12</f>
        <v>98</v>
      </c>
      <c r="F52" s="63">
        <f>'[3]Staff On Desk Summary Log'!AL12</f>
        <v>102.66666666666667</v>
      </c>
      <c r="G52" s="63">
        <f>'[3]Staff On Desk Summary Log'!AM12</f>
        <v>144</v>
      </c>
      <c r="H52" s="63">
        <f>'[3]Staff On Desk Summary Log'!AN12</f>
        <v>111.25</v>
      </c>
      <c r="I52" s="63">
        <f>'[3]Staff On Desk Summary Log'!AO12</f>
        <v>131</v>
      </c>
      <c r="J52" s="63">
        <f>'[3]Staff On Desk Summary Log'!AP12</f>
        <v>61.5</v>
      </c>
      <c r="K52" s="63">
        <f>'[3]Staff On Desk Summary Log'!AQ12</f>
        <v>622</v>
      </c>
      <c r="L52" s="63">
        <f>'[3]Staff On Desk Summary Log'!AR12</f>
        <v>132.69999999999999</v>
      </c>
      <c r="M52" s="63">
        <f>'[3]Staff On Desk Summary Log'!AS12</f>
        <v>590</v>
      </c>
      <c r="N52" s="63">
        <f>'[3]Staff On Desk Summary Log'!AT12</f>
        <v>74.58</v>
      </c>
      <c r="O52" s="63">
        <f>'[3]Staff On Desk Summary Log'!AU12</f>
        <v>45</v>
      </c>
      <c r="P52" s="63">
        <f>'[3]Staff On Desk Summary Log'!AV12</f>
        <v>35.5</v>
      </c>
      <c r="Q52" s="63">
        <f>'[3]Staff On Desk Summary Log'!AY12</f>
        <v>66</v>
      </c>
      <c r="R52" s="63">
        <f>'[3]Staff On Desk Summary Log'!AZ12</f>
        <v>55</v>
      </c>
      <c r="S52" s="63">
        <f>'[3]Staff On Desk Summary Log'!BA12</f>
        <v>0</v>
      </c>
      <c r="T52" s="63">
        <f>'[3]Staff On Desk Summary Log'!BB12</f>
        <v>0</v>
      </c>
      <c r="U52" s="63">
        <f>'[3]Staff On Desk Summary Log'!BC12</f>
        <v>6</v>
      </c>
      <c r="V52" s="63">
        <f>'[3]Staff On Desk Summary Log'!BD12</f>
        <v>0</v>
      </c>
      <c r="W52" s="63">
        <f>'[3]Staff On Desk Summary Log'!BE12</f>
        <v>0</v>
      </c>
      <c r="X52" s="63">
        <f>'[3]Staff On Desk Summary Log'!BF12</f>
        <v>0</v>
      </c>
      <c r="Y52" s="63">
        <f>'[3]Staff On Desk Summary Log'!BG12</f>
        <v>6</v>
      </c>
      <c r="Z52" s="63">
        <f>'[3]Staff On Desk Summary Log'!BH12</f>
        <v>10</v>
      </c>
      <c r="AA52" s="63">
        <f>'[3]Staff On Desk Summary Log'!BI12</f>
        <v>233.7</v>
      </c>
    </row>
    <row r="53" spans="1:27" x14ac:dyDescent="0.25">
      <c r="A53" s="63"/>
      <c r="B53" s="63" t="str">
        <f>'[3]Staff On Desk Summary Log'!AH13</f>
        <v>AVG</v>
      </c>
      <c r="C53" s="63">
        <f>'[3]Staff On Desk Summary Log'!AI13</f>
        <v>0</v>
      </c>
      <c r="D53" s="63">
        <f>'[3]Staff On Desk Summary Log'!AJ13</f>
        <v>0.16056910569105692</v>
      </c>
      <c r="E53" s="63">
        <f>'[3]Staff On Desk Summary Log'!AK13</f>
        <v>0</v>
      </c>
      <c r="F53" s="63">
        <f>'[3]Staff On Desk Summary Log'!AL13</f>
        <v>1.0476190476190477</v>
      </c>
      <c r="G53" s="63">
        <f>'[3]Staff On Desk Summary Log'!AM13</f>
        <v>0</v>
      </c>
      <c r="H53" s="63">
        <f>'[3]Staff On Desk Summary Log'!AN13</f>
        <v>0.77256944444444442</v>
      </c>
      <c r="I53" s="63">
        <f>'[3]Staff On Desk Summary Log'!AO13</f>
        <v>0</v>
      </c>
      <c r="J53" s="63">
        <f>'[3]Staff On Desk Summary Log'!AP13</f>
        <v>0.46946564885496184</v>
      </c>
      <c r="K53" s="63">
        <f>'[3]Staff On Desk Summary Log'!AQ13</f>
        <v>0</v>
      </c>
      <c r="L53" s="63">
        <f>'[3]Staff On Desk Summary Log'!AR13</f>
        <v>0.21334405144694532</v>
      </c>
      <c r="M53" s="63">
        <f>'[3]Staff On Desk Summary Log'!AS13</f>
        <v>0</v>
      </c>
      <c r="N53" s="63">
        <f>'[3]Staff On Desk Summary Log'!AT13</f>
        <v>0.12640677966101693</v>
      </c>
      <c r="O53" s="63">
        <f>'[3]Staff On Desk Summary Log'!AU13</f>
        <v>0</v>
      </c>
      <c r="P53" s="63">
        <f>'[3]Staff On Desk Summary Log'!AV13</f>
        <v>0.78888888888888886</v>
      </c>
      <c r="Q53" s="63">
        <f>'[3]Staff On Desk Summary Log'!AY13</f>
        <v>0</v>
      </c>
      <c r="R53" s="63">
        <f>'[3]Staff On Desk Summary Log'!AZ13</f>
        <v>0</v>
      </c>
      <c r="S53" s="63">
        <f>'[3]Staff On Desk Summary Log'!BA13</f>
        <v>0</v>
      </c>
      <c r="T53" s="63">
        <f>'[3]Staff On Desk Summary Log'!BB13</f>
        <v>0</v>
      </c>
      <c r="U53" s="63">
        <f>'[3]Staff On Desk Summary Log'!BC13</f>
        <v>0</v>
      </c>
      <c r="V53" s="63">
        <f>'[3]Staff On Desk Summary Log'!BD13</f>
        <v>0</v>
      </c>
      <c r="W53" s="63">
        <f>'[3]Staff On Desk Summary Log'!BE13</f>
        <v>0</v>
      </c>
      <c r="X53" s="63">
        <f>'[3]Staff On Desk Summary Log'!BF13</f>
        <v>0</v>
      </c>
      <c r="Y53" s="63">
        <f>'[3]Staff On Desk Summary Log'!BG13</f>
        <v>0</v>
      </c>
      <c r="Z53" s="63">
        <f>'[3]Staff On Desk Summary Log'!BH13</f>
        <v>0</v>
      </c>
      <c r="AA53" s="63">
        <f>'[3]Staff On Desk Summary Log'!BI13</f>
        <v>0</v>
      </c>
    </row>
    <row r="54" spans="1:27" x14ac:dyDescent="0.25">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row>
    <row r="55" spans="1:27" ht="60" x14ac:dyDescent="0.25">
      <c r="A55" s="63"/>
      <c r="B55" s="114" t="str">
        <f>'[3]Staff On Desk Summary Log'!AH15</f>
        <v>% mins per week of all time open to public</v>
      </c>
      <c r="C55" s="63"/>
      <c r="D55" s="115">
        <f>'[3]Staff On Desk Summary Log'!AJ15</f>
        <v>1.6458333333333332E-2</v>
      </c>
      <c r="E55" s="115"/>
      <c r="F55" s="115">
        <f>'[3]Staff On Desk Summary Log'!AL15</f>
        <v>4.2777777777777783E-2</v>
      </c>
      <c r="G55" s="115"/>
      <c r="H55" s="115">
        <f>'[3]Staff On Desk Summary Log'!AN15</f>
        <v>4.6354166666666669E-2</v>
      </c>
      <c r="I55" s="115"/>
      <c r="J55" s="115">
        <f>'[3]Staff On Desk Summary Log'!AP15</f>
        <v>2.5624999999999998E-2</v>
      </c>
      <c r="K55" s="115"/>
      <c r="L55" s="115">
        <f>'[3]Staff On Desk Summary Log'!AR15</f>
        <v>5.5291666666666663E-2</v>
      </c>
      <c r="M55" s="115"/>
      <c r="N55" s="115">
        <f>'[3]Staff On Desk Summary Log'!AT15</f>
        <v>3.1074999999999998E-2</v>
      </c>
      <c r="O55" s="115"/>
      <c r="P55" s="115">
        <f>'[3]Staff On Desk Summary Log'!AV15</f>
        <v>1.4791666666666667E-2</v>
      </c>
      <c r="Q55" s="115">
        <f>'[3]Staff On Desk Summary Log'!AY15</f>
        <v>2.75E-2</v>
      </c>
      <c r="R55" s="115">
        <f>'[3]Staff On Desk Summary Log'!AZ15</f>
        <v>2.2916666666666665E-2</v>
      </c>
      <c r="S55" s="115">
        <f>'[3]Staff On Desk Summary Log'!BA15</f>
        <v>0</v>
      </c>
      <c r="T55" s="115">
        <f>'[3]Staff On Desk Summary Log'!BB15</f>
        <v>0</v>
      </c>
      <c r="U55" s="115">
        <f>'[3]Staff On Desk Summary Log'!BC15</f>
        <v>0</v>
      </c>
      <c r="V55" s="115">
        <f>'[3]Staff On Desk Summary Log'!BD15</f>
        <v>0</v>
      </c>
      <c r="W55" s="115">
        <f>'[3]Staff On Desk Summary Log'!BE15</f>
        <v>0</v>
      </c>
      <c r="X55" s="115">
        <f>'[3]Staff On Desk Summary Log'!BF15</f>
        <v>0</v>
      </c>
      <c r="Y55" s="115">
        <f>'[3]Staff On Desk Summary Log'!BG15</f>
        <v>0</v>
      </c>
      <c r="Z55" s="115">
        <f>'[3]Staff On Desk Summary Log'!BH15</f>
        <v>4.1666666666666666E-3</v>
      </c>
      <c r="AA55" s="115">
        <f>'[3]Staff On Desk Summary Log'!BI15</f>
        <v>9.7374999999999989E-2</v>
      </c>
    </row>
    <row r="58" spans="1:27" ht="210" x14ac:dyDescent="0.25">
      <c r="A58" s="63"/>
      <c r="B58" s="63"/>
      <c r="C58" s="114" t="s">
        <v>102</v>
      </c>
      <c r="D58" s="114" t="s">
        <v>103</v>
      </c>
      <c r="E58" s="114" t="s">
        <v>104</v>
      </c>
      <c r="F58" s="114"/>
      <c r="G58" s="63"/>
      <c r="H58" s="63"/>
      <c r="I58" s="63"/>
      <c r="J58" s="63"/>
      <c r="K58" s="63"/>
      <c r="L58" s="63"/>
      <c r="M58" s="63"/>
      <c r="N58" s="63"/>
      <c r="O58" s="63"/>
      <c r="P58" s="63"/>
      <c r="Q58" s="63"/>
      <c r="R58" s="63"/>
      <c r="S58" s="63"/>
      <c r="T58" s="63"/>
      <c r="U58" s="63"/>
      <c r="V58" s="63"/>
      <c r="W58" s="63"/>
      <c r="X58" s="63"/>
      <c r="Y58" s="63"/>
      <c r="Z58" s="63"/>
      <c r="AA58" s="63"/>
    </row>
    <row r="59" spans="1:27" x14ac:dyDescent="0.25">
      <c r="A59" s="119"/>
      <c r="C59" s="119">
        <f>'[4]Staff On Desk Summary Log'!AH2</f>
        <v>40</v>
      </c>
      <c r="D59" s="63">
        <f>'[4]Staff On Desk Summary Log'!AI2</f>
        <v>2000</v>
      </c>
      <c r="E59" s="63">
        <f>'[4]Staff On Desk Summary Log'!AJ2</f>
        <v>2400</v>
      </c>
      <c r="F59" s="63"/>
      <c r="G59" s="63"/>
      <c r="H59" s="63"/>
      <c r="I59" s="63"/>
      <c r="J59" s="63"/>
      <c r="K59" s="63"/>
      <c r="L59" s="63"/>
      <c r="M59" s="63"/>
      <c r="N59" s="63"/>
      <c r="O59" s="63"/>
      <c r="P59" s="63"/>
      <c r="Q59" s="63"/>
      <c r="R59" s="63"/>
      <c r="S59" s="63"/>
      <c r="T59" s="63"/>
      <c r="U59" s="63"/>
      <c r="V59" s="63"/>
      <c r="W59" s="63"/>
      <c r="X59" s="63"/>
      <c r="Y59" s="63"/>
      <c r="Z59" s="63"/>
      <c r="AA59" s="63"/>
    </row>
    <row r="60" spans="1:27" ht="225" x14ac:dyDescent="0.25">
      <c r="A60" s="44" t="str">
        <f>'[4]Staff On Desk Summary Log'!AG3</f>
        <v>ARD - On Desk Log</v>
      </c>
      <c r="B60" s="63"/>
      <c r="C60" s="114" t="str">
        <f>'[4]Staff On Desk Summary Log'!AI3</f>
        <v>informational / directional</v>
      </c>
      <c r="D60" s="114"/>
      <c r="E60" s="114" t="str">
        <f>'[4]Staff On Desk Summary Log'!AK3</f>
        <v>reference</v>
      </c>
      <c r="F60" s="114"/>
      <c r="G60" s="114" t="str">
        <f>'[4]Staff On Desk Summary Log'!AM3</f>
        <v>technology</v>
      </c>
      <c r="H60" s="114"/>
      <c r="I60" s="114" t="str">
        <f>'[4]Staff On Desk Summary Log'!AO3</f>
        <v>library card</v>
      </c>
      <c r="J60" s="114"/>
      <c r="K60" s="114" t="str">
        <f>'[4]Staff On Desk Summary Log'!AQ3</f>
        <v>checkin</v>
      </c>
      <c r="L60" s="114"/>
      <c r="M60" s="114" t="str">
        <f>'[4]Staff On Desk Summary Log'!AS3</f>
        <v>checkout/ renew at desk</v>
      </c>
      <c r="N60" s="114"/>
      <c r="O60" s="114" t="str">
        <f>'[4]Staff On Desk Summary Log'!AU3</f>
        <v>fine/fee</v>
      </c>
      <c r="P60" s="114"/>
      <c r="Q60" s="114" t="str">
        <f>'[4]Staff On Desk Summary Log'!AY3</f>
        <v>print management</v>
      </c>
      <c r="R60" s="114" t="str">
        <f>'[4]Staff On Desk Summary Log'!AZ3</f>
        <v>check email/spl@</v>
      </c>
      <c r="S60" s="114" t="str">
        <f>'[4]Staff On Desk Summary Log'!BA3</f>
        <v>lend laptop</v>
      </c>
      <c r="T60" s="114"/>
      <c r="U60" s="114" t="str">
        <f>'[4]Staff On Desk Summary Log'!BC3</f>
        <v>self check</v>
      </c>
      <c r="V60" s="114"/>
      <c r="W60" s="114" t="str">
        <f>'[4]Staff On Desk Summary Log'!BE3</f>
        <v>weeding</v>
      </c>
      <c r="X60" s="114"/>
      <c r="Y60" s="114" t="str">
        <f>'[4]Staff On Desk Summary Log'!BG3</f>
        <v>opening procedures and desk set up</v>
      </c>
      <c r="Z60" s="114" t="str">
        <f>'[4]Staff On Desk Summary Log'!BH3</f>
        <v>closing procedures</v>
      </c>
      <c r="AA60" s="114" t="str">
        <f>'[4]Staff On Desk Summary Log'!BI3</f>
        <v>other</v>
      </c>
    </row>
    <row r="61" spans="1:27" x14ac:dyDescent="0.25">
      <c r="A61" s="63" t="str">
        <f>'[4]Staff On Desk Summary Log'!AG4</f>
        <v>DAY</v>
      </c>
      <c r="B61" s="63" t="str">
        <f>'[4]Staff On Desk Summary Log'!AH4</f>
        <v>DATE</v>
      </c>
      <c r="C61" s="63" t="str">
        <f>'[4]Staff On Desk Summary Log'!AI4</f>
        <v># of patrons</v>
      </c>
      <c r="D61" s="63" t="str">
        <f>'[4]Staff On Desk Summary Log'!AJ4</f>
        <v>avg time</v>
      </c>
      <c r="E61" s="63" t="str">
        <f>'[4]Staff On Desk Summary Log'!AK4</f>
        <v># of patrons</v>
      </c>
      <c r="F61" s="63" t="str">
        <f>'[4]Staff On Desk Summary Log'!AL4</f>
        <v>avg time</v>
      </c>
      <c r="G61" s="63" t="str">
        <f>'[4]Staff On Desk Summary Log'!AM4</f>
        <v># of patrons</v>
      </c>
      <c r="H61" s="63" t="str">
        <f>'[4]Staff On Desk Summary Log'!AN4</f>
        <v>avg time</v>
      </c>
      <c r="I61" s="63" t="str">
        <f>'[4]Staff On Desk Summary Log'!AO4</f>
        <v># of patrons</v>
      </c>
      <c r="J61" s="63" t="str">
        <f>'[4]Staff On Desk Summary Log'!AP4</f>
        <v>avg time</v>
      </c>
      <c r="K61" s="63" t="str">
        <f>'[4]Staff On Desk Summary Log'!AQ4</f>
        <v># of items</v>
      </c>
      <c r="L61" s="63" t="str">
        <f>'[4]Staff On Desk Summary Log'!AR4</f>
        <v>actual time</v>
      </c>
      <c r="M61" s="63" t="str">
        <f>'[4]Staff On Desk Summary Log'!AS4</f>
        <v># of patrons</v>
      </c>
      <c r="N61" s="63" t="str">
        <f>'[4]Staff On Desk Summary Log'!AT4</f>
        <v>avg time</v>
      </c>
      <c r="O61" s="63" t="str">
        <f>'[4]Staff On Desk Summary Log'!AU4</f>
        <v># of patrons</v>
      </c>
      <c r="P61" s="63" t="str">
        <f>'[4]Staff On Desk Summary Log'!AV4</f>
        <v>avg time</v>
      </c>
      <c r="Q61" s="63" t="str">
        <f>'[4]Staff On Desk Summary Log'!AY4</f>
        <v># of interactions</v>
      </c>
      <c r="R61" s="63" t="str">
        <f>'[4]Staff On Desk Summary Log'!AZ4</f>
        <v>Actual time spent</v>
      </c>
      <c r="S61" s="63" t="str">
        <f>'[4]Staff On Desk Summary Log'!BA4</f>
        <v># of patrons</v>
      </c>
      <c r="T61" s="63" t="str">
        <f>'[4]Staff On Desk Summary Log'!BB4</f>
        <v>avg time</v>
      </c>
      <c r="U61" s="63" t="str">
        <f>'[4]Staff On Desk Summary Log'!BC4</f>
        <v># of patrons</v>
      </c>
      <c r="V61" s="63" t="str">
        <f>'[4]Staff On Desk Summary Log'!BD4</f>
        <v>avg time</v>
      </c>
      <c r="W61" s="63" t="str">
        <f>'[4]Staff On Desk Summary Log'!BE4</f>
        <v># of items</v>
      </c>
      <c r="X61" s="63" t="str">
        <f>'[4]Staff On Desk Summary Log'!BF4</f>
        <v>actual time</v>
      </c>
      <c r="Y61" s="63" t="str">
        <f>'[4]Staff On Desk Summary Log'!BG4</f>
        <v>Avg time (in mins)</v>
      </c>
      <c r="Z61" s="63" t="str">
        <f>'[4]Staff On Desk Summary Log'!BH4</f>
        <v>Avg time (in mins)</v>
      </c>
      <c r="AA61" s="63" t="str">
        <f>'[4]Staff On Desk Summary Log'!BI4</f>
        <v>Avg time (in mins)</v>
      </c>
    </row>
    <row r="62" spans="1:27" x14ac:dyDescent="0.25">
      <c r="A62" s="63" t="str">
        <f>'[4]Staff On Desk Summary Log'!AG5</f>
        <v xml:space="preserve">Tuesday </v>
      </c>
      <c r="B62" s="63"/>
      <c r="C62" s="63">
        <f>'[4]Staff On Desk Summary Log'!AI5</f>
        <v>59</v>
      </c>
      <c r="D62" s="63">
        <f>'[4]Staff On Desk Summary Log'!AJ5</f>
        <v>72</v>
      </c>
      <c r="E62" s="63">
        <f>'[4]Staff On Desk Summary Log'!AK5</f>
        <v>41</v>
      </c>
      <c r="F62" s="63">
        <f>'[4]Staff On Desk Summary Log'!AL5</f>
        <v>201</v>
      </c>
      <c r="G62" s="63">
        <f>'[4]Staff On Desk Summary Log'!AM5</f>
        <v>19</v>
      </c>
      <c r="H62" s="63">
        <f>'[4]Staff On Desk Summary Log'!AN5</f>
        <v>40</v>
      </c>
      <c r="I62" s="63">
        <f>'[4]Staff On Desk Summary Log'!AO5</f>
        <v>34</v>
      </c>
      <c r="J62" s="63">
        <f>'[4]Staff On Desk Summary Log'!AP5</f>
        <v>108.5</v>
      </c>
      <c r="K62" s="63">
        <f>'[4]Staff On Desk Summary Log'!AQ5</f>
        <v>144</v>
      </c>
      <c r="L62" s="63">
        <f>'[4]Staff On Desk Summary Log'!AR5</f>
        <v>80.5</v>
      </c>
      <c r="M62" s="63">
        <f>'[4]Staff On Desk Summary Log'!AS5</f>
        <v>142</v>
      </c>
      <c r="N62" s="63">
        <f>'[4]Staff On Desk Summary Log'!AT5</f>
        <v>119</v>
      </c>
      <c r="O62" s="63">
        <f>'[4]Staff On Desk Summary Log'!AU5</f>
        <v>22</v>
      </c>
      <c r="P62" s="63">
        <f>'[4]Staff On Desk Summary Log'!AV5</f>
        <v>41</v>
      </c>
      <c r="Q62" s="63">
        <f>'[4]Staff On Desk Summary Log'!AY5</f>
        <v>8</v>
      </c>
      <c r="R62" s="63">
        <f>'[4]Staff On Desk Summary Log'!AZ5</f>
        <v>101</v>
      </c>
      <c r="S62" s="63">
        <f>'[4]Staff On Desk Summary Log'!BA5</f>
        <v>2</v>
      </c>
      <c r="T62" s="63">
        <f>'[4]Staff On Desk Summary Log'!BB5</f>
        <v>1</v>
      </c>
      <c r="U62" s="63">
        <f>'[4]Staff On Desk Summary Log'!BC5</f>
        <v>17</v>
      </c>
      <c r="V62" s="63">
        <f>'[4]Staff On Desk Summary Log'!BD5</f>
        <v>25</v>
      </c>
      <c r="W62" s="63">
        <f>'[4]Staff On Desk Summary Log'!BE5</f>
        <v>2</v>
      </c>
      <c r="X62" s="63">
        <f>'[4]Staff On Desk Summary Log'!BF5</f>
        <v>0</v>
      </c>
      <c r="Y62" s="63">
        <f>'[4]Staff On Desk Summary Log'!BG5</f>
        <v>0</v>
      </c>
      <c r="Z62" s="63">
        <f>'[4]Staff On Desk Summary Log'!BH5</f>
        <v>10</v>
      </c>
      <c r="AA62" s="63">
        <f>'[4]Staff On Desk Summary Log'!BI5</f>
        <v>303</v>
      </c>
    </row>
    <row r="63" spans="1:27" x14ac:dyDescent="0.25">
      <c r="A63" s="63" t="str">
        <f>'[4]Staff On Desk Summary Log'!AG6</f>
        <v>Wednesday</v>
      </c>
      <c r="B63" s="63"/>
      <c r="C63" s="63">
        <f>'[4]Staff On Desk Summary Log'!AI6</f>
        <v>41</v>
      </c>
      <c r="D63" s="63">
        <f>'[4]Staff On Desk Summary Log'!AJ6</f>
        <v>47</v>
      </c>
      <c r="E63" s="63">
        <f>'[4]Staff On Desk Summary Log'!AK6</f>
        <v>37</v>
      </c>
      <c r="F63" s="63">
        <f>'[4]Staff On Desk Summary Log'!AL6</f>
        <v>220</v>
      </c>
      <c r="G63" s="63">
        <f>'[4]Staff On Desk Summary Log'!AM6</f>
        <v>25</v>
      </c>
      <c r="H63" s="63">
        <f>'[4]Staff On Desk Summary Log'!AN6</f>
        <v>82.5</v>
      </c>
      <c r="I63" s="63">
        <f>'[4]Staff On Desk Summary Log'!AO6</f>
        <v>25</v>
      </c>
      <c r="J63" s="63">
        <f>'[4]Staff On Desk Summary Log'!AP6</f>
        <v>97</v>
      </c>
      <c r="K63" s="63">
        <f>'[4]Staff On Desk Summary Log'!AQ6</f>
        <v>53</v>
      </c>
      <c r="L63" s="63">
        <f>'[4]Staff On Desk Summary Log'!AR6</f>
        <v>31</v>
      </c>
      <c r="M63" s="63">
        <f>'[4]Staff On Desk Summary Log'!AS6</f>
        <v>144</v>
      </c>
      <c r="N63" s="63">
        <f>'[4]Staff On Desk Summary Log'!AT6</f>
        <v>129</v>
      </c>
      <c r="O63" s="63">
        <f>'[4]Staff On Desk Summary Log'!AU6</f>
        <v>12</v>
      </c>
      <c r="P63" s="63">
        <f>'[4]Staff On Desk Summary Log'!AV6</f>
        <v>24</v>
      </c>
      <c r="Q63" s="63">
        <f>'[4]Staff On Desk Summary Log'!AY6</f>
        <v>9</v>
      </c>
      <c r="R63" s="63">
        <f>'[4]Staff On Desk Summary Log'!AZ6</f>
        <v>59</v>
      </c>
      <c r="S63" s="63">
        <f>'[4]Staff On Desk Summary Log'!BA6</f>
        <v>3</v>
      </c>
      <c r="T63" s="63">
        <f>'[4]Staff On Desk Summary Log'!BB6</f>
        <v>13</v>
      </c>
      <c r="U63" s="63">
        <f>'[4]Staff On Desk Summary Log'!BC6</f>
        <v>29</v>
      </c>
      <c r="V63" s="63">
        <f>'[4]Staff On Desk Summary Log'!BD6</f>
        <v>44.5</v>
      </c>
      <c r="W63" s="63">
        <f>'[4]Staff On Desk Summary Log'!BE6</f>
        <v>16</v>
      </c>
      <c r="X63" s="63">
        <f>'[4]Staff On Desk Summary Log'!BF6</f>
        <v>32</v>
      </c>
      <c r="Y63" s="63">
        <f>'[4]Staff On Desk Summary Log'!BG6</f>
        <v>2</v>
      </c>
      <c r="Z63" s="63">
        <f>'[4]Staff On Desk Summary Log'!BH6</f>
        <v>20</v>
      </c>
      <c r="AA63" s="63">
        <f>'[4]Staff On Desk Summary Log'!BI6</f>
        <v>329</v>
      </c>
    </row>
    <row r="64" spans="1:27" x14ac:dyDescent="0.25">
      <c r="A64" s="63" t="str">
        <f>'[4]Staff On Desk Summary Log'!AG7</f>
        <v>Thursday</v>
      </c>
      <c r="B64" s="63"/>
      <c r="C64" s="63">
        <f>'[4]Staff On Desk Summary Log'!AI7</f>
        <v>66</v>
      </c>
      <c r="D64" s="63">
        <f>'[4]Staff On Desk Summary Log'!AJ7</f>
        <v>75</v>
      </c>
      <c r="E64" s="63">
        <f>'[4]Staff On Desk Summary Log'!AK7</f>
        <v>28</v>
      </c>
      <c r="F64" s="63">
        <f>'[4]Staff On Desk Summary Log'!AL7</f>
        <v>182</v>
      </c>
      <c r="G64" s="63">
        <f>'[4]Staff On Desk Summary Log'!AM7</f>
        <v>14</v>
      </c>
      <c r="H64" s="63">
        <f>'[4]Staff On Desk Summary Log'!AN7</f>
        <v>63</v>
      </c>
      <c r="I64" s="63">
        <f>'[4]Staff On Desk Summary Log'!AO7</f>
        <v>19</v>
      </c>
      <c r="J64" s="63">
        <f>'[4]Staff On Desk Summary Log'!AP7</f>
        <v>68</v>
      </c>
      <c r="K64" s="63">
        <f>'[4]Staff On Desk Summary Log'!AQ7</f>
        <v>101</v>
      </c>
      <c r="L64" s="63">
        <f>'[4]Staff On Desk Summary Log'!AR7</f>
        <v>116.5</v>
      </c>
      <c r="M64" s="63">
        <f>'[4]Staff On Desk Summary Log'!AS7</f>
        <v>135</v>
      </c>
      <c r="N64" s="63">
        <f>'[4]Staff On Desk Summary Log'!AT7</f>
        <v>128</v>
      </c>
      <c r="O64" s="63">
        <f>'[4]Staff On Desk Summary Log'!AU7</f>
        <v>18</v>
      </c>
      <c r="P64" s="63">
        <f>'[4]Staff On Desk Summary Log'!AV7</f>
        <v>24.5</v>
      </c>
      <c r="Q64" s="63">
        <f>'[4]Staff On Desk Summary Log'!AY7</f>
        <v>3</v>
      </c>
      <c r="R64" s="63">
        <f>'[4]Staff On Desk Summary Log'!AZ7</f>
        <v>107</v>
      </c>
      <c r="S64" s="63">
        <f>'[4]Staff On Desk Summary Log'!BA7</f>
        <v>4</v>
      </c>
      <c r="T64" s="63">
        <f>'[4]Staff On Desk Summary Log'!BB7</f>
        <v>19</v>
      </c>
      <c r="U64" s="63">
        <f>'[4]Staff On Desk Summary Log'!BC7</f>
        <v>25</v>
      </c>
      <c r="V64" s="63">
        <f>'[4]Staff On Desk Summary Log'!BD7</f>
        <v>24</v>
      </c>
      <c r="W64" s="63">
        <f>'[4]Staff On Desk Summary Log'!BE7</f>
        <v>11</v>
      </c>
      <c r="X64" s="63">
        <f>'[4]Staff On Desk Summary Log'!BF7</f>
        <v>12</v>
      </c>
      <c r="Y64" s="63">
        <f>'[4]Staff On Desk Summary Log'!BG7</f>
        <v>0</v>
      </c>
      <c r="Z64" s="63">
        <f>'[4]Staff On Desk Summary Log'!BH7</f>
        <v>17</v>
      </c>
      <c r="AA64" s="63">
        <f>'[4]Staff On Desk Summary Log'!BI7</f>
        <v>285</v>
      </c>
    </row>
    <row r="65" spans="1:27" x14ac:dyDescent="0.25">
      <c r="A65" s="63" t="str">
        <f>'[4]Staff On Desk Summary Log'!AG8</f>
        <v>Friday</v>
      </c>
      <c r="B65" s="63"/>
      <c r="C65" s="63">
        <f>'[4]Staff On Desk Summary Log'!AI8</f>
        <v>66</v>
      </c>
      <c r="D65" s="63">
        <f>'[4]Staff On Desk Summary Log'!AJ8</f>
        <v>36</v>
      </c>
      <c r="E65" s="63">
        <f>'[4]Staff On Desk Summary Log'!AK8</f>
        <v>11</v>
      </c>
      <c r="F65" s="63">
        <f>'[4]Staff On Desk Summary Log'!AL8</f>
        <v>53</v>
      </c>
      <c r="G65" s="63">
        <f>'[4]Staff On Desk Summary Log'!AM8</f>
        <v>12</v>
      </c>
      <c r="H65" s="63">
        <f>'[4]Staff On Desk Summary Log'!AN8</f>
        <v>39</v>
      </c>
      <c r="I65" s="63">
        <f>'[4]Staff On Desk Summary Log'!AO8</f>
        <v>12</v>
      </c>
      <c r="J65" s="63">
        <f>'[4]Staff On Desk Summary Log'!AP8</f>
        <v>38</v>
      </c>
      <c r="K65" s="63">
        <f>'[4]Staff On Desk Summary Log'!AQ8</f>
        <v>20</v>
      </c>
      <c r="L65" s="63">
        <f>'[4]Staff On Desk Summary Log'!AR8</f>
        <v>2</v>
      </c>
      <c r="M65" s="63">
        <f>'[4]Staff On Desk Summary Log'!AS8</f>
        <v>71</v>
      </c>
      <c r="N65" s="63">
        <f>'[4]Staff On Desk Summary Log'!AT8</f>
        <v>73</v>
      </c>
      <c r="O65" s="63">
        <f>'[4]Staff On Desk Summary Log'!AU8</f>
        <v>4</v>
      </c>
      <c r="P65" s="63">
        <f>'[4]Staff On Desk Summary Log'!AV8</f>
        <v>5</v>
      </c>
      <c r="Q65" s="63">
        <f>'[4]Staff On Desk Summary Log'!AY8</f>
        <v>3</v>
      </c>
      <c r="R65" s="63">
        <f>'[4]Staff On Desk Summary Log'!AZ8</f>
        <v>119</v>
      </c>
      <c r="S65" s="63">
        <f>'[4]Staff On Desk Summary Log'!BA8</f>
        <v>0</v>
      </c>
      <c r="T65" s="63">
        <f>'[4]Staff On Desk Summary Log'!BB8</f>
        <v>0</v>
      </c>
      <c r="U65" s="63">
        <f>'[4]Staff On Desk Summary Log'!BC8</f>
        <v>20</v>
      </c>
      <c r="V65" s="63">
        <f>'[4]Staff On Desk Summary Log'!BD8</f>
        <v>29</v>
      </c>
      <c r="W65" s="63">
        <f>'[4]Staff On Desk Summary Log'!BE8</f>
        <v>0</v>
      </c>
      <c r="X65" s="63">
        <f>'[4]Staff On Desk Summary Log'!BF8</f>
        <v>0</v>
      </c>
      <c r="Y65" s="63">
        <f>'[4]Staff On Desk Summary Log'!BG8</f>
        <v>5</v>
      </c>
      <c r="Z65" s="63">
        <f>'[4]Staff On Desk Summary Log'!BH8</f>
        <v>5</v>
      </c>
      <c r="AA65" s="63">
        <f>'[4]Staff On Desk Summary Log'!BI8</f>
        <v>105</v>
      </c>
    </row>
    <row r="66" spans="1:27" x14ac:dyDescent="0.25">
      <c r="A66" s="63" t="str">
        <f>'[4]Staff On Desk Summary Log'!AG9</f>
        <v>Saturday</v>
      </c>
      <c r="B66" s="63"/>
      <c r="C66" s="63">
        <f>'[4]Staff On Desk Summary Log'!AI9</f>
        <v>44</v>
      </c>
      <c r="D66" s="63">
        <f>'[4]Staff On Desk Summary Log'!AJ9</f>
        <v>43.5</v>
      </c>
      <c r="E66" s="63">
        <f>'[4]Staff On Desk Summary Log'!AK9</f>
        <v>39</v>
      </c>
      <c r="F66" s="63">
        <f>'[4]Staff On Desk Summary Log'!AL9</f>
        <v>144</v>
      </c>
      <c r="G66" s="63">
        <f>'[4]Staff On Desk Summary Log'!AM9</f>
        <v>7</v>
      </c>
      <c r="H66" s="63">
        <f>'[4]Staff On Desk Summary Log'!AN9</f>
        <v>10</v>
      </c>
      <c r="I66" s="63">
        <f>'[4]Staff On Desk Summary Log'!AO9</f>
        <v>25</v>
      </c>
      <c r="J66" s="63">
        <f>'[4]Staff On Desk Summary Log'!AP9</f>
        <v>49</v>
      </c>
      <c r="K66" s="63">
        <f>'[4]Staff On Desk Summary Log'!AQ9</f>
        <v>75</v>
      </c>
      <c r="L66" s="63">
        <f>'[4]Staff On Desk Summary Log'!AR9</f>
        <v>18</v>
      </c>
      <c r="M66" s="63">
        <f>'[4]Staff On Desk Summary Log'!AS9</f>
        <v>120</v>
      </c>
      <c r="N66" s="63">
        <f>'[4]Staff On Desk Summary Log'!AT9</f>
        <v>78</v>
      </c>
      <c r="O66" s="63">
        <f>'[4]Staff On Desk Summary Log'!AU9</f>
        <v>9</v>
      </c>
      <c r="P66" s="63">
        <f>'[4]Staff On Desk Summary Log'!AV9</f>
        <v>12</v>
      </c>
      <c r="Q66" s="63">
        <f>'[4]Staff On Desk Summary Log'!AY9</f>
        <v>7</v>
      </c>
      <c r="R66" s="63">
        <f>'[4]Staff On Desk Summary Log'!AZ9</f>
        <v>10</v>
      </c>
      <c r="S66" s="63">
        <f>'[4]Staff On Desk Summary Log'!BA9</f>
        <v>0</v>
      </c>
      <c r="T66" s="63">
        <f>'[4]Staff On Desk Summary Log'!BB9</f>
        <v>0</v>
      </c>
      <c r="U66" s="63">
        <f>'[4]Staff On Desk Summary Log'!BC9</f>
        <v>18</v>
      </c>
      <c r="V66" s="63">
        <f>'[4]Staff On Desk Summary Log'!BD9</f>
        <v>15</v>
      </c>
      <c r="W66" s="63">
        <f>'[4]Staff On Desk Summary Log'!BE9</f>
        <v>0</v>
      </c>
      <c r="X66" s="63">
        <f>'[4]Staff On Desk Summary Log'!BF9</f>
        <v>0</v>
      </c>
      <c r="Y66" s="63">
        <f>'[4]Staff On Desk Summary Log'!BG9</f>
        <v>5</v>
      </c>
      <c r="Z66" s="63">
        <f>'[4]Staff On Desk Summary Log'!BH9</f>
        <v>10</v>
      </c>
      <c r="AA66" s="63">
        <f>'[4]Staff On Desk Summary Log'!BI9</f>
        <v>64.5</v>
      </c>
    </row>
    <row r="67" spans="1:27" x14ac:dyDescent="0.25">
      <c r="A67" s="63"/>
      <c r="B67" s="63" t="str">
        <f>'[4]Staff On Desk Summary Log'!AH10</f>
        <v>SUM</v>
      </c>
      <c r="C67" s="63">
        <f>'[4]Staff On Desk Summary Log'!AI10</f>
        <v>276</v>
      </c>
      <c r="D67" s="63">
        <f>'[4]Staff On Desk Summary Log'!AJ10</f>
        <v>273.5</v>
      </c>
      <c r="E67" s="63">
        <f>'[4]Staff On Desk Summary Log'!AK10</f>
        <v>156</v>
      </c>
      <c r="F67" s="63">
        <f>'[4]Staff On Desk Summary Log'!AL10</f>
        <v>800</v>
      </c>
      <c r="G67" s="63">
        <f>'[4]Staff On Desk Summary Log'!AM10</f>
        <v>77</v>
      </c>
      <c r="H67" s="63">
        <f>'[4]Staff On Desk Summary Log'!AN10</f>
        <v>234.5</v>
      </c>
      <c r="I67" s="63">
        <f>'[4]Staff On Desk Summary Log'!AO10</f>
        <v>115</v>
      </c>
      <c r="J67" s="63">
        <f>'[4]Staff On Desk Summary Log'!AP10</f>
        <v>360.5</v>
      </c>
      <c r="K67" s="63">
        <f>'[4]Staff On Desk Summary Log'!AQ10</f>
        <v>393</v>
      </c>
      <c r="L67" s="63">
        <f>'[4]Staff On Desk Summary Log'!AR10</f>
        <v>248</v>
      </c>
      <c r="M67" s="63">
        <f>'[4]Staff On Desk Summary Log'!AS10</f>
        <v>612</v>
      </c>
      <c r="N67" s="63">
        <f>'[4]Staff On Desk Summary Log'!AT10</f>
        <v>527</v>
      </c>
      <c r="O67" s="63">
        <f>'[4]Staff On Desk Summary Log'!AU10</f>
        <v>65</v>
      </c>
      <c r="P67" s="63">
        <f>'[4]Staff On Desk Summary Log'!AV10</f>
        <v>106.5</v>
      </c>
      <c r="Q67" s="63">
        <f>'[4]Staff On Desk Summary Log'!AY10</f>
        <v>30</v>
      </c>
      <c r="R67" s="63">
        <f>'[4]Staff On Desk Summary Log'!AZ10</f>
        <v>396</v>
      </c>
      <c r="S67" s="63">
        <f>'[4]Staff On Desk Summary Log'!BA10</f>
        <v>9</v>
      </c>
      <c r="T67" s="63">
        <f>'[4]Staff On Desk Summary Log'!BB10</f>
        <v>33</v>
      </c>
      <c r="U67" s="63">
        <f>'[4]Staff On Desk Summary Log'!BC10</f>
        <v>109</v>
      </c>
      <c r="V67" s="63">
        <f>'[4]Staff On Desk Summary Log'!BD10</f>
        <v>137.5</v>
      </c>
      <c r="W67" s="63">
        <f>'[4]Staff On Desk Summary Log'!BE10</f>
        <v>29</v>
      </c>
      <c r="X67" s="63">
        <f>'[4]Staff On Desk Summary Log'!BF10</f>
        <v>44</v>
      </c>
      <c r="Y67" s="63">
        <f>'[4]Staff On Desk Summary Log'!BG10</f>
        <v>12</v>
      </c>
      <c r="Z67" s="63">
        <f>'[4]Staff On Desk Summary Log'!BH10</f>
        <v>62</v>
      </c>
      <c r="AA67" s="63">
        <f>'[4]Staff On Desk Summary Log'!BI10</f>
        <v>1086.5</v>
      </c>
    </row>
    <row r="68" spans="1:27" x14ac:dyDescent="0.25">
      <c r="A68" s="63"/>
      <c r="B68" s="63" t="str">
        <f>'[4]Staff On Desk Summary Log'!AH11</f>
        <v>AVG</v>
      </c>
      <c r="C68" s="63">
        <f>'[4]Staff On Desk Summary Log'!AI11</f>
        <v>0</v>
      </c>
      <c r="D68" s="63">
        <f>'[4]Staff On Desk Summary Log'!AJ11</f>
        <v>0.99094202898550721</v>
      </c>
      <c r="E68" s="63">
        <f>'[4]Staff On Desk Summary Log'!AK11</f>
        <v>0</v>
      </c>
      <c r="F68" s="63">
        <f>'[4]Staff On Desk Summary Log'!AL11</f>
        <v>5.1282051282051286</v>
      </c>
      <c r="G68" s="63">
        <f>'[4]Staff On Desk Summary Log'!AM11</f>
        <v>0</v>
      </c>
      <c r="H68" s="63">
        <f>'[4]Staff On Desk Summary Log'!AN11</f>
        <v>3.0454545454545454</v>
      </c>
      <c r="I68" s="63">
        <f>'[4]Staff On Desk Summary Log'!AO11</f>
        <v>0</v>
      </c>
      <c r="J68" s="63">
        <f>'[4]Staff On Desk Summary Log'!AP11</f>
        <v>3.1347826086956521</v>
      </c>
      <c r="K68" s="63">
        <f>'[4]Staff On Desk Summary Log'!AQ11</f>
        <v>0</v>
      </c>
      <c r="L68" s="63">
        <f>'[4]Staff On Desk Summary Log'!AR11</f>
        <v>0.63104325699745545</v>
      </c>
      <c r="M68" s="63">
        <f>'[4]Staff On Desk Summary Log'!AS11</f>
        <v>0</v>
      </c>
      <c r="N68" s="63">
        <f>'[4]Staff On Desk Summary Log'!AT11</f>
        <v>0.86111111111111116</v>
      </c>
      <c r="O68" s="63">
        <f>'[4]Staff On Desk Summary Log'!AU11</f>
        <v>0</v>
      </c>
      <c r="P68" s="63">
        <f>'[4]Staff On Desk Summary Log'!AV11</f>
        <v>1.6384615384615384</v>
      </c>
      <c r="Q68" s="63">
        <f>'[4]Staff On Desk Summary Log'!AY11</f>
        <v>0</v>
      </c>
      <c r="R68" s="63">
        <f>'[4]Staff On Desk Summary Log'!AZ11</f>
        <v>13.2</v>
      </c>
      <c r="S68" s="63">
        <f>'[4]Staff On Desk Summary Log'!BA11</f>
        <v>0</v>
      </c>
      <c r="T68" s="63">
        <f>'[4]Staff On Desk Summary Log'!BB11</f>
        <v>3.6666666666666665</v>
      </c>
      <c r="U68" s="63">
        <f>'[4]Staff On Desk Summary Log'!BC11</f>
        <v>0</v>
      </c>
      <c r="V68" s="63">
        <f>'[4]Staff On Desk Summary Log'!BD11</f>
        <v>1.261467889908257</v>
      </c>
      <c r="W68" s="63">
        <f>'[4]Staff On Desk Summary Log'!BE11</f>
        <v>0</v>
      </c>
      <c r="X68" s="63">
        <f>'[4]Staff On Desk Summary Log'!BF11</f>
        <v>1.5172413793103448</v>
      </c>
      <c r="Y68" s="63">
        <f>'[4]Staff On Desk Summary Log'!BG11</f>
        <v>0</v>
      </c>
      <c r="Z68" s="63">
        <f>'[4]Staff On Desk Summary Log'!BH11</f>
        <v>0</v>
      </c>
      <c r="AA68" s="63">
        <f>'[4]Staff On Desk Summary Log'!BI11</f>
        <v>0</v>
      </c>
    </row>
    <row r="69" spans="1:27" x14ac:dyDescent="0.25">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row>
    <row r="70" spans="1:27" ht="60" x14ac:dyDescent="0.25">
      <c r="A70" s="63"/>
      <c r="B70" s="114" t="str">
        <f>'[4]Staff On Desk Summary Log'!AH13</f>
        <v>% mins per week of all time open to public</v>
      </c>
      <c r="C70" s="63"/>
      <c r="D70" s="115">
        <f>'[4]Staff On Desk Summary Log'!AJ13</f>
        <v>0.11395833333333333</v>
      </c>
      <c r="E70" s="115"/>
      <c r="F70" s="115">
        <f>'[4]Staff On Desk Summary Log'!AL13</f>
        <v>0.33333333333333331</v>
      </c>
      <c r="G70" s="115"/>
      <c r="H70" s="115">
        <f>'[4]Staff On Desk Summary Log'!AN13</f>
        <v>9.7708333333333328E-2</v>
      </c>
      <c r="I70" s="115"/>
      <c r="J70" s="115">
        <f>'[4]Staff On Desk Summary Log'!AP13</f>
        <v>0.15020833333333333</v>
      </c>
      <c r="K70" s="115"/>
      <c r="L70" s="115">
        <f>'[4]Staff On Desk Summary Log'!AR13</f>
        <v>0.10333333333333333</v>
      </c>
      <c r="M70" s="115"/>
      <c r="N70" s="115">
        <f>'[4]Staff On Desk Summary Log'!AT13</f>
        <v>0.21958333333333332</v>
      </c>
      <c r="O70" s="115"/>
      <c r="P70" s="115">
        <f>'[4]Staff On Desk Summary Log'!AV13</f>
        <v>4.4374999999999998E-2</v>
      </c>
      <c r="Q70" s="115">
        <f>'[4]Staff On Desk Summary Log'!AY13</f>
        <v>1.2500000000000001E-2</v>
      </c>
      <c r="R70" s="115">
        <f>'[4]Staff On Desk Summary Log'!AZ13</f>
        <v>0.16500000000000001</v>
      </c>
      <c r="S70" s="115">
        <f>'[4]Staff On Desk Summary Log'!BA13</f>
        <v>0</v>
      </c>
      <c r="T70" s="115">
        <f>'[4]Staff On Desk Summary Log'!BB13</f>
        <v>1.375E-2</v>
      </c>
      <c r="U70" s="115"/>
      <c r="V70" s="115">
        <f>'[4]Staff On Desk Summary Log'!BD13</f>
        <v>5.7291666666666664E-2</v>
      </c>
      <c r="W70" s="115"/>
      <c r="X70" s="115">
        <f>'[4]Staff On Desk Summary Log'!BF13</f>
        <v>1.8333333333333333E-2</v>
      </c>
      <c r="Y70" s="115">
        <f>'[4]Staff On Desk Summary Log'!BG13</f>
        <v>5.0000000000000001E-3</v>
      </c>
      <c r="Z70" s="115">
        <f>'[4]Staff On Desk Summary Log'!BH13</f>
        <v>2.5833333333333333E-2</v>
      </c>
      <c r="AA70" s="115">
        <f>'[4]Staff On Desk Summary Log'!BI13</f>
        <v>0.45270833333333332</v>
      </c>
    </row>
    <row r="74" spans="1:27" ht="210" x14ac:dyDescent="0.25">
      <c r="A74" s="63" t="s">
        <v>101</v>
      </c>
      <c r="B74" s="63"/>
      <c r="C74" s="114" t="s">
        <v>102</v>
      </c>
      <c r="D74" s="114" t="s">
        <v>103</v>
      </c>
      <c r="E74" s="114" t="s">
        <v>104</v>
      </c>
      <c r="F74" s="63"/>
      <c r="G74" s="63"/>
      <c r="H74" s="63"/>
      <c r="I74" s="63"/>
      <c r="J74" s="63"/>
      <c r="K74" s="63"/>
      <c r="L74" s="63"/>
      <c r="M74" s="63"/>
      <c r="N74" s="63"/>
      <c r="O74" s="63"/>
      <c r="P74" s="63"/>
      <c r="Q74" s="63"/>
      <c r="R74" s="63"/>
      <c r="S74" s="63"/>
      <c r="T74" s="63"/>
      <c r="U74" s="63"/>
      <c r="V74" s="63"/>
      <c r="W74" s="63"/>
      <c r="X74" s="63"/>
      <c r="Y74" s="63"/>
      <c r="Z74" s="63"/>
      <c r="AA74" s="63"/>
    </row>
    <row r="75" spans="1:27" x14ac:dyDescent="0.25">
      <c r="A75" s="63"/>
      <c r="C75" s="63">
        <f>'[5]Staff On Desk Summary Log'!AI2</f>
        <v>45</v>
      </c>
      <c r="D75" s="63">
        <f>'[5]Staff On Desk Summary Log'!AJ2</f>
        <v>2250</v>
      </c>
      <c r="E75" s="63">
        <f>'[5]Staff On Desk Summary Log'!AK2</f>
        <v>2700</v>
      </c>
      <c r="F75" s="63"/>
      <c r="G75" s="63"/>
      <c r="H75" s="63"/>
      <c r="I75" s="63"/>
      <c r="J75" s="63"/>
      <c r="K75" s="63"/>
      <c r="L75" s="63"/>
      <c r="M75" s="63"/>
      <c r="N75" s="63"/>
      <c r="O75" s="63"/>
      <c r="P75" s="63"/>
      <c r="Q75" s="63"/>
      <c r="R75" s="63"/>
      <c r="S75" s="63"/>
      <c r="T75" s="63"/>
      <c r="U75" s="63"/>
      <c r="V75" s="63"/>
      <c r="W75" s="63"/>
      <c r="X75" s="63"/>
      <c r="Y75" s="63"/>
      <c r="Z75" s="63"/>
      <c r="AA75" s="63"/>
    </row>
    <row r="76" spans="1:27" ht="225" x14ac:dyDescent="0.25">
      <c r="A76" s="44" t="str">
        <f>'[5]Staff On Desk Summary Log'!AH4</f>
        <v>On Desk Log - CAR</v>
      </c>
      <c r="B76" s="63"/>
      <c r="C76" s="114" t="str">
        <f>'[5]Staff On Desk Summary Log'!AJ4</f>
        <v>informational / directional</v>
      </c>
      <c r="D76" s="114"/>
      <c r="E76" s="114" t="str">
        <f>'[5]Staff On Desk Summary Log'!AL4</f>
        <v>reference</v>
      </c>
      <c r="F76" s="114"/>
      <c r="G76" s="114" t="str">
        <f>'[5]Staff On Desk Summary Log'!AN4</f>
        <v>technology</v>
      </c>
      <c r="H76" s="114"/>
      <c r="I76" s="114" t="str">
        <f>'[5]Staff On Desk Summary Log'!AP4</f>
        <v>library card</v>
      </c>
      <c r="J76" s="114"/>
      <c r="K76" s="114" t="str">
        <f>'[5]Staff On Desk Summary Log'!AR4</f>
        <v>checkin</v>
      </c>
      <c r="L76" s="114"/>
      <c r="M76" s="114" t="str">
        <f>'[5]Staff On Desk Summary Log'!AT4</f>
        <v>checkout/ renew at desk</v>
      </c>
      <c r="N76" s="114"/>
      <c r="O76" s="114" t="str">
        <f>'[5]Staff On Desk Summary Log'!AV4</f>
        <v>fine/fee</v>
      </c>
      <c r="P76" s="114"/>
      <c r="Q76" s="114" t="str">
        <f>'[5]Staff On Desk Summary Log'!AZ4</f>
        <v>print management</v>
      </c>
      <c r="R76" s="114" t="str">
        <f>'[5]Staff On Desk Summary Log'!BA4</f>
        <v>check email/spl@</v>
      </c>
      <c r="S76" s="114" t="str">
        <f>'[5]Staff On Desk Summary Log'!BB4</f>
        <v>lend laptop</v>
      </c>
      <c r="T76" s="114"/>
      <c r="U76" s="114" t="str">
        <f>'[5]Staff On Desk Summary Log'!BD4</f>
        <v>self check</v>
      </c>
      <c r="V76" s="114"/>
      <c r="W76" s="114" t="str">
        <f>'[5]Staff On Desk Summary Log'!BF4</f>
        <v>weeding</v>
      </c>
      <c r="X76" s="114"/>
      <c r="Y76" s="114" t="str">
        <f>'[5]Staff On Desk Summary Log'!BH4</f>
        <v>opening procedures and desk set up</v>
      </c>
      <c r="Z76" s="114" t="str">
        <f>'[5]Staff On Desk Summary Log'!BI4</f>
        <v>closing procedures</v>
      </c>
      <c r="AA76" s="114" t="str">
        <f>'[5]Staff On Desk Summary Log'!BJ4</f>
        <v>other</v>
      </c>
    </row>
    <row r="77" spans="1:27" x14ac:dyDescent="0.25">
      <c r="A77" s="63" t="str">
        <f>'[5]Staff On Desk Summary Log'!AH5</f>
        <v>DAY</v>
      </c>
      <c r="B77" s="63" t="str">
        <f>'[5]Staff On Desk Summary Log'!AI5</f>
        <v>DATE</v>
      </c>
      <c r="C77" s="63" t="str">
        <f>'[5]Staff On Desk Summary Log'!AJ5</f>
        <v xml:space="preserve"># </v>
      </c>
      <c r="D77" s="63" t="str">
        <f>'[5]Staff On Desk Summary Log'!AK5</f>
        <v>avg time</v>
      </c>
      <c r="E77" s="63" t="str">
        <f>'[5]Staff On Desk Summary Log'!AL5</f>
        <v xml:space="preserve"># </v>
      </c>
      <c r="F77" s="63" t="str">
        <f>'[5]Staff On Desk Summary Log'!AM5</f>
        <v>avg time</v>
      </c>
      <c r="G77" s="63" t="str">
        <f>'[5]Staff On Desk Summary Log'!AN5</f>
        <v xml:space="preserve"># </v>
      </c>
      <c r="H77" s="63" t="str">
        <f>'[5]Staff On Desk Summary Log'!AO5</f>
        <v xml:space="preserve"> avg time</v>
      </c>
      <c r="I77" s="63" t="str">
        <f>'[5]Staff On Desk Summary Log'!AP5</f>
        <v xml:space="preserve"># </v>
      </c>
      <c r="J77" s="63" t="str">
        <f>'[5]Staff On Desk Summary Log'!AQ5</f>
        <v>avg time</v>
      </c>
      <c r="K77" s="63" t="str">
        <f>'[5]Staff On Desk Summary Log'!AR5</f>
        <v xml:space="preserve"># </v>
      </c>
      <c r="L77" s="63" t="str">
        <f>'[5]Staff On Desk Summary Log'!AS5</f>
        <v xml:space="preserve"> actual time</v>
      </c>
      <c r="M77" s="63" t="str">
        <f>'[5]Staff On Desk Summary Log'!AT5</f>
        <v xml:space="preserve"># </v>
      </c>
      <c r="N77" s="63" t="str">
        <f>'[5]Staff On Desk Summary Log'!AU5</f>
        <v>avg time</v>
      </c>
      <c r="O77" s="63" t="str">
        <f>'[5]Staff On Desk Summary Log'!AV5</f>
        <v xml:space="preserve"># </v>
      </c>
      <c r="P77" s="63" t="str">
        <f>'[5]Staff On Desk Summary Log'!AW5</f>
        <v>avg time</v>
      </c>
      <c r="Q77" s="63" t="str">
        <f>'[5]Staff On Desk Summary Log'!AZ5</f>
        <v xml:space="preserve"># </v>
      </c>
      <c r="R77" s="63" t="str">
        <f>'[5]Staff On Desk Summary Log'!BA5</f>
        <v>Actual time spent</v>
      </c>
      <c r="S77" s="63" t="str">
        <f>'[5]Staff On Desk Summary Log'!BB5</f>
        <v xml:space="preserve"># </v>
      </c>
      <c r="T77" s="63" t="str">
        <f>'[5]Staff On Desk Summary Log'!BC5</f>
        <v>avg time</v>
      </c>
      <c r="U77" s="63" t="str">
        <f>'[5]Staff On Desk Summary Log'!BD5</f>
        <v xml:space="preserve"># </v>
      </c>
      <c r="V77" s="63" t="str">
        <f>'[5]Staff On Desk Summary Log'!BE5</f>
        <v>avg time</v>
      </c>
      <c r="W77" s="63" t="str">
        <f>'[5]Staff On Desk Summary Log'!BF5</f>
        <v xml:space="preserve"># </v>
      </c>
      <c r="X77" s="63" t="str">
        <f>'[5]Staff On Desk Summary Log'!BG5</f>
        <v>actual time</v>
      </c>
      <c r="Y77" s="63" t="str">
        <f>'[5]Staff On Desk Summary Log'!BH5</f>
        <v>Avg time (in mins)</v>
      </c>
      <c r="Z77" s="63" t="str">
        <f>'[5]Staff On Desk Summary Log'!BI5</f>
        <v>Avg time (in mins)</v>
      </c>
      <c r="AA77" s="63" t="str">
        <f>'[5]Staff On Desk Summary Log'!BJ5</f>
        <v>Avg time (in mins)</v>
      </c>
    </row>
    <row r="78" spans="1:27" x14ac:dyDescent="0.25">
      <c r="A78" s="63" t="str">
        <f>'[5]Staff On Desk Summary Log'!AH7</f>
        <v xml:space="preserve">Tuesday </v>
      </c>
      <c r="B78" s="63">
        <f>'[5]Staff On Desk Summary Log'!AI7</f>
        <v>41751</v>
      </c>
      <c r="C78" s="63">
        <f>'[5]Staff On Desk Summary Log'!AJ7</f>
        <v>161</v>
      </c>
      <c r="D78" s="63">
        <f>'[5]Staff On Desk Summary Log'!AK7</f>
        <v>101</v>
      </c>
      <c r="E78" s="63">
        <f>'[5]Staff On Desk Summary Log'!AL7</f>
        <v>68</v>
      </c>
      <c r="F78" s="63">
        <f>'[5]Staff On Desk Summary Log'!AM7</f>
        <v>92</v>
      </c>
      <c r="G78" s="63">
        <f>'[5]Staff On Desk Summary Log'!AN7</f>
        <v>68</v>
      </c>
      <c r="H78" s="63">
        <f>'[5]Staff On Desk Summary Log'!AO7</f>
        <v>91</v>
      </c>
      <c r="I78" s="63">
        <f>'[5]Staff On Desk Summary Log'!AP7</f>
        <v>32</v>
      </c>
      <c r="J78" s="63">
        <f>'[5]Staff On Desk Summary Log'!AQ7</f>
        <v>53.5</v>
      </c>
      <c r="K78" s="63">
        <f>'[5]Staff On Desk Summary Log'!AR7</f>
        <v>219</v>
      </c>
      <c r="L78" s="63">
        <f>'[5]Staff On Desk Summary Log'!AS7</f>
        <v>55.5</v>
      </c>
      <c r="M78" s="63">
        <f>'[5]Staff On Desk Summary Log'!AT7</f>
        <v>248</v>
      </c>
      <c r="N78" s="63">
        <f>'[5]Staff On Desk Summary Log'!AU7</f>
        <v>103.5</v>
      </c>
      <c r="O78" s="63">
        <f>'[5]Staff On Desk Summary Log'!AV7</f>
        <v>28</v>
      </c>
      <c r="P78" s="63">
        <f>'[5]Staff On Desk Summary Log'!AW7</f>
        <v>34.5</v>
      </c>
      <c r="Q78" s="63">
        <f>'[5]Staff On Desk Summary Log'!AZ7</f>
        <v>16</v>
      </c>
      <c r="R78" s="63">
        <f>'[5]Staff On Desk Summary Log'!BA7</f>
        <v>27</v>
      </c>
      <c r="S78" s="63">
        <f>'[5]Staff On Desk Summary Log'!BB7</f>
        <v>0</v>
      </c>
      <c r="T78" s="63">
        <f>'[5]Staff On Desk Summary Log'!BC7</f>
        <v>0</v>
      </c>
      <c r="U78" s="63">
        <f>'[5]Staff On Desk Summary Log'!BD7</f>
        <v>54</v>
      </c>
      <c r="V78" s="63">
        <f>'[5]Staff On Desk Summary Log'!BE7</f>
        <v>33</v>
      </c>
      <c r="W78" s="63">
        <f>'[5]Staff On Desk Summary Log'!BF7</f>
        <v>0</v>
      </c>
      <c r="X78" s="63">
        <f>'[5]Staff On Desk Summary Log'!BG7</f>
        <v>0</v>
      </c>
      <c r="Y78" s="63">
        <f>'[5]Staff On Desk Summary Log'!BH7</f>
        <v>5</v>
      </c>
      <c r="Z78" s="63">
        <f>'[5]Staff On Desk Summary Log'!BI7</f>
        <v>0</v>
      </c>
      <c r="AA78" s="63">
        <f>'[5]Staff On Desk Summary Log'!BJ7</f>
        <v>116</v>
      </c>
    </row>
    <row r="79" spans="1:27" x14ac:dyDescent="0.25">
      <c r="A79" s="63" t="str">
        <f>'[5]Staff On Desk Summary Log'!AH8</f>
        <v>Wednesday</v>
      </c>
      <c r="B79" s="63">
        <f>'[5]Staff On Desk Summary Log'!AI8</f>
        <v>41752</v>
      </c>
      <c r="C79" s="63">
        <f>'[5]Staff On Desk Summary Log'!AJ8</f>
        <v>185</v>
      </c>
      <c r="D79" s="63">
        <f>'[5]Staff On Desk Summary Log'!AK8</f>
        <v>79</v>
      </c>
      <c r="E79" s="63">
        <f>'[5]Staff On Desk Summary Log'!AL8</f>
        <v>50</v>
      </c>
      <c r="F79" s="63">
        <f>'[5]Staff On Desk Summary Log'!AM8</f>
        <v>88</v>
      </c>
      <c r="G79" s="63">
        <f>'[5]Staff On Desk Summary Log'!AN8</f>
        <v>38</v>
      </c>
      <c r="H79" s="63">
        <f>'[5]Staff On Desk Summary Log'!AO8</f>
        <v>90</v>
      </c>
      <c r="I79" s="63">
        <f>'[5]Staff On Desk Summary Log'!AP8</f>
        <v>28</v>
      </c>
      <c r="J79" s="63">
        <f>'[5]Staff On Desk Summary Log'!AQ8</f>
        <v>47.5</v>
      </c>
      <c r="K79" s="63">
        <f>'[5]Staff On Desk Summary Log'!AR8</f>
        <v>183</v>
      </c>
      <c r="L79" s="63">
        <f>'[5]Staff On Desk Summary Log'!AS8</f>
        <v>34.5</v>
      </c>
      <c r="M79" s="63">
        <f>'[5]Staff On Desk Summary Log'!AT8</f>
        <v>208</v>
      </c>
      <c r="N79" s="63">
        <f>'[5]Staff On Desk Summary Log'!AU8</f>
        <v>144</v>
      </c>
      <c r="O79" s="63">
        <f>'[5]Staff On Desk Summary Log'!AV8</f>
        <v>38</v>
      </c>
      <c r="P79" s="63">
        <f>'[5]Staff On Desk Summary Log'!AW8</f>
        <v>44.5</v>
      </c>
      <c r="Q79" s="63">
        <f>'[5]Staff On Desk Summary Log'!AZ8</f>
        <v>14</v>
      </c>
      <c r="R79" s="63">
        <f>'[5]Staff On Desk Summary Log'!BA8</f>
        <v>35</v>
      </c>
      <c r="S79" s="63">
        <f>'[5]Staff On Desk Summary Log'!BB8</f>
        <v>0</v>
      </c>
      <c r="T79" s="63">
        <f>'[5]Staff On Desk Summary Log'!BC8</f>
        <v>0</v>
      </c>
      <c r="U79" s="63">
        <f>'[5]Staff On Desk Summary Log'!BD8</f>
        <v>43</v>
      </c>
      <c r="V79" s="63">
        <f>'[5]Staff On Desk Summary Log'!BE8</f>
        <v>28.5</v>
      </c>
      <c r="W79" s="63">
        <f>'[5]Staff On Desk Summary Log'!BF8</f>
        <v>3</v>
      </c>
      <c r="X79" s="63">
        <f>'[5]Staff On Desk Summary Log'!BG8</f>
        <v>5</v>
      </c>
      <c r="Y79" s="63">
        <f>'[5]Staff On Desk Summary Log'!BH8</f>
        <v>40</v>
      </c>
      <c r="Z79" s="63">
        <f>'[5]Staff On Desk Summary Log'!BI8</f>
        <v>0</v>
      </c>
      <c r="AA79" s="63">
        <f>'[5]Staff On Desk Summary Log'!BJ8</f>
        <v>132</v>
      </c>
    </row>
    <row r="80" spans="1:27" x14ac:dyDescent="0.25">
      <c r="A80" s="63" t="str">
        <f>'[5]Staff On Desk Summary Log'!AH9</f>
        <v>Thursday</v>
      </c>
      <c r="B80" s="63">
        <f>'[5]Staff On Desk Summary Log'!AI9</f>
        <v>41754</v>
      </c>
      <c r="C80" s="63">
        <f>'[5]Staff On Desk Summary Log'!AJ9</f>
        <v>61</v>
      </c>
      <c r="D80" s="63">
        <f>'[5]Staff On Desk Summary Log'!AK9</f>
        <v>49</v>
      </c>
      <c r="E80" s="63">
        <f>'[5]Staff On Desk Summary Log'!AL9</f>
        <v>39</v>
      </c>
      <c r="F80" s="63">
        <f>'[5]Staff On Desk Summary Log'!AM9</f>
        <v>79</v>
      </c>
      <c r="G80" s="63">
        <f>'[5]Staff On Desk Summary Log'!AN9</f>
        <v>31</v>
      </c>
      <c r="H80" s="63">
        <f>'[5]Staff On Desk Summary Log'!AO9</f>
        <v>53</v>
      </c>
      <c r="I80" s="63">
        <f>'[5]Staff On Desk Summary Log'!AP9</f>
        <v>26</v>
      </c>
      <c r="J80" s="63">
        <f>'[5]Staff On Desk Summary Log'!AQ9</f>
        <v>41</v>
      </c>
      <c r="K80" s="63">
        <f>'[5]Staff On Desk Summary Log'!AR9</f>
        <v>126</v>
      </c>
      <c r="L80" s="63">
        <f>'[5]Staff On Desk Summary Log'!AS9</f>
        <v>49.5</v>
      </c>
      <c r="M80" s="63">
        <f>'[5]Staff On Desk Summary Log'!AT9</f>
        <v>163</v>
      </c>
      <c r="N80" s="63">
        <f>'[5]Staff On Desk Summary Log'!AU9</f>
        <v>135</v>
      </c>
      <c r="O80" s="63">
        <f>'[5]Staff On Desk Summary Log'!AV9</f>
        <v>29</v>
      </c>
      <c r="P80" s="63">
        <f>'[5]Staff On Desk Summary Log'!AW9</f>
        <v>35</v>
      </c>
      <c r="Q80" s="63">
        <f>'[5]Staff On Desk Summary Log'!AZ9</f>
        <v>20</v>
      </c>
      <c r="R80" s="63">
        <f>'[5]Staff On Desk Summary Log'!BA9</f>
        <v>41</v>
      </c>
      <c r="S80" s="63">
        <f>'[5]Staff On Desk Summary Log'!BB9</f>
        <v>0</v>
      </c>
      <c r="T80" s="63">
        <f>'[5]Staff On Desk Summary Log'!BC9</f>
        <v>0</v>
      </c>
      <c r="U80" s="63">
        <f>'[5]Staff On Desk Summary Log'!BD9</f>
        <v>19</v>
      </c>
      <c r="V80" s="63">
        <f>'[5]Staff On Desk Summary Log'!BE9</f>
        <v>14</v>
      </c>
      <c r="W80" s="63">
        <f>'[5]Staff On Desk Summary Log'!BF9</f>
        <v>0</v>
      </c>
      <c r="X80" s="63">
        <f>'[5]Staff On Desk Summary Log'!BG9</f>
        <v>0</v>
      </c>
      <c r="Y80" s="63">
        <f>'[5]Staff On Desk Summary Log'!BH9</f>
        <v>0</v>
      </c>
      <c r="Z80" s="63">
        <f>'[5]Staff On Desk Summary Log'!BI9</f>
        <v>0</v>
      </c>
      <c r="AA80" s="63">
        <f>'[5]Staff On Desk Summary Log'!BJ9</f>
        <v>50</v>
      </c>
    </row>
    <row r="81" spans="1:27" x14ac:dyDescent="0.25">
      <c r="A81" s="63" t="str">
        <f>'[5]Staff On Desk Summary Log'!AH10</f>
        <v>Friday</v>
      </c>
      <c r="B81" s="63">
        <f>'[5]Staff On Desk Summary Log'!AI10</f>
        <v>41755</v>
      </c>
      <c r="C81" s="63">
        <f>'[5]Staff On Desk Summary Log'!AJ10</f>
        <v>81</v>
      </c>
      <c r="D81" s="63">
        <f>'[5]Staff On Desk Summary Log'!AK10</f>
        <v>32</v>
      </c>
      <c r="E81" s="63">
        <f>'[5]Staff On Desk Summary Log'!AL10</f>
        <v>32</v>
      </c>
      <c r="F81" s="63">
        <f>'[5]Staff On Desk Summary Log'!AM10</f>
        <v>32</v>
      </c>
      <c r="G81" s="63">
        <f>'[5]Staff On Desk Summary Log'!AN10</f>
        <v>14</v>
      </c>
      <c r="H81" s="63">
        <f>'[5]Staff On Desk Summary Log'!AO10</f>
        <v>23</v>
      </c>
      <c r="I81" s="63">
        <f>'[5]Staff On Desk Summary Log'!AP10</f>
        <v>21</v>
      </c>
      <c r="J81" s="63">
        <f>'[5]Staff On Desk Summary Log'!AQ10</f>
        <v>41.5</v>
      </c>
      <c r="K81" s="63">
        <f>'[5]Staff On Desk Summary Log'!AR10</f>
        <v>110</v>
      </c>
      <c r="L81" s="63">
        <f>'[5]Staff On Desk Summary Log'!AS10</f>
        <v>20.200000000000003</v>
      </c>
      <c r="M81" s="63">
        <f>'[5]Staff On Desk Summary Log'!AT10</f>
        <v>108</v>
      </c>
      <c r="N81" s="63">
        <f>'[5]Staff On Desk Summary Log'!AU10</f>
        <v>32</v>
      </c>
      <c r="O81" s="63">
        <f>'[5]Staff On Desk Summary Log'!AV10</f>
        <v>17</v>
      </c>
      <c r="P81" s="63">
        <f>'[5]Staff On Desk Summary Log'!AW10</f>
        <v>12.5</v>
      </c>
      <c r="Q81" s="63">
        <f>'[5]Staff On Desk Summary Log'!AZ10</f>
        <v>7</v>
      </c>
      <c r="R81" s="63">
        <f>'[5]Staff On Desk Summary Log'!BA10</f>
        <v>55</v>
      </c>
      <c r="S81" s="63">
        <f>'[5]Staff On Desk Summary Log'!BB10</f>
        <v>0</v>
      </c>
      <c r="T81" s="63">
        <f>'[5]Staff On Desk Summary Log'!BC10</f>
        <v>0</v>
      </c>
      <c r="U81" s="63">
        <f>'[5]Staff On Desk Summary Log'!BD10</f>
        <v>28</v>
      </c>
      <c r="V81" s="63">
        <f>'[5]Staff On Desk Summary Log'!BE10</f>
        <v>18</v>
      </c>
      <c r="W81" s="63">
        <f>'[5]Staff On Desk Summary Log'!BF10</f>
        <v>0</v>
      </c>
      <c r="X81" s="63">
        <f>'[5]Staff On Desk Summary Log'!BG10</f>
        <v>0</v>
      </c>
      <c r="Y81" s="63">
        <f>'[5]Staff On Desk Summary Log'!BH10</f>
        <v>1</v>
      </c>
      <c r="Z81" s="63">
        <f>'[5]Staff On Desk Summary Log'!BI10</f>
        <v>0</v>
      </c>
      <c r="AA81" s="63">
        <f>'[5]Staff On Desk Summary Log'!BJ10</f>
        <v>51</v>
      </c>
    </row>
    <row r="82" spans="1:27" x14ac:dyDescent="0.25">
      <c r="A82" s="63" t="str">
        <f>'[5]Staff On Desk Summary Log'!AH11</f>
        <v>Saturday</v>
      </c>
      <c r="B82" s="63">
        <f>'[5]Staff On Desk Summary Log'!AI11</f>
        <v>41756</v>
      </c>
      <c r="C82" s="63">
        <f>'[5]Staff On Desk Summary Log'!AJ11</f>
        <v>62</v>
      </c>
      <c r="D82" s="63">
        <f>'[5]Staff On Desk Summary Log'!AK11</f>
        <v>32</v>
      </c>
      <c r="E82" s="63">
        <f>'[5]Staff On Desk Summary Log'!AL11</f>
        <v>31</v>
      </c>
      <c r="F82" s="63">
        <f>'[5]Staff On Desk Summary Log'!AM11</f>
        <v>48</v>
      </c>
      <c r="G82" s="63">
        <f>'[5]Staff On Desk Summary Log'!AN11</f>
        <v>23</v>
      </c>
      <c r="H82" s="63">
        <f>'[5]Staff On Desk Summary Log'!AO11</f>
        <v>27</v>
      </c>
      <c r="I82" s="63">
        <f>'[5]Staff On Desk Summary Log'!AP11</f>
        <v>17</v>
      </c>
      <c r="J82" s="63">
        <f>'[5]Staff On Desk Summary Log'!AQ11</f>
        <v>38</v>
      </c>
      <c r="K82" s="63">
        <f>'[5]Staff On Desk Summary Log'!AR11</f>
        <v>141</v>
      </c>
      <c r="L82" s="63">
        <f>'[5]Staff On Desk Summary Log'!AS11</f>
        <v>24</v>
      </c>
      <c r="M82" s="63">
        <f>'[5]Staff On Desk Summary Log'!AT11</f>
        <v>131</v>
      </c>
      <c r="N82" s="63">
        <f>'[5]Staff On Desk Summary Log'!AU11</f>
        <v>37</v>
      </c>
      <c r="O82" s="63">
        <f>'[5]Staff On Desk Summary Log'!AV11</f>
        <v>21</v>
      </c>
      <c r="P82" s="63">
        <f>'[5]Staff On Desk Summary Log'!AW11</f>
        <v>12</v>
      </c>
      <c r="Q82" s="63">
        <f>'[5]Staff On Desk Summary Log'!AZ11</f>
        <v>16</v>
      </c>
      <c r="R82" s="63">
        <f>'[5]Staff On Desk Summary Log'!BA11</f>
        <v>0</v>
      </c>
      <c r="S82" s="63">
        <f>'[5]Staff On Desk Summary Log'!BB11</f>
        <v>0</v>
      </c>
      <c r="T82" s="63">
        <f>'[5]Staff On Desk Summary Log'!BC11</f>
        <v>0</v>
      </c>
      <c r="U82" s="63">
        <f>'[5]Staff On Desk Summary Log'!BD11</f>
        <v>18</v>
      </c>
      <c r="V82" s="63">
        <f>'[5]Staff On Desk Summary Log'!BE11</f>
        <v>13</v>
      </c>
      <c r="W82" s="63">
        <f>'[5]Staff On Desk Summary Log'!BF11</f>
        <v>0</v>
      </c>
      <c r="X82" s="63">
        <f>'[5]Staff On Desk Summary Log'!BG11</f>
        <v>0</v>
      </c>
      <c r="Y82" s="63">
        <f>'[5]Staff On Desk Summary Log'!BH11</f>
        <v>0</v>
      </c>
      <c r="Z82" s="63">
        <f>'[5]Staff On Desk Summary Log'!BI11</f>
        <v>30</v>
      </c>
      <c r="AA82" s="63">
        <f>'[5]Staff On Desk Summary Log'!BJ11</f>
        <v>16</v>
      </c>
    </row>
    <row r="83" spans="1:27" x14ac:dyDescent="0.25">
      <c r="A83" s="63" t="str">
        <f>'[5]Staff On Desk Summary Log'!AH12</f>
        <v>Sunday</v>
      </c>
      <c r="B83" s="63">
        <f>'[5]Staff On Desk Summary Log'!AI12</f>
        <v>41757</v>
      </c>
      <c r="C83" s="63">
        <f>'[5]Staff On Desk Summary Log'!AJ12</f>
        <v>70</v>
      </c>
      <c r="D83" s="63">
        <f>'[5]Staff On Desk Summary Log'!AK12</f>
        <v>28</v>
      </c>
      <c r="E83" s="63">
        <f>'[5]Staff On Desk Summary Log'!AL12</f>
        <v>27</v>
      </c>
      <c r="F83" s="63">
        <f>'[5]Staff On Desk Summary Log'!AM12</f>
        <v>26</v>
      </c>
      <c r="G83" s="63">
        <f>'[5]Staff On Desk Summary Log'!AN12</f>
        <v>20</v>
      </c>
      <c r="H83" s="63">
        <f>'[5]Staff On Desk Summary Log'!AO12</f>
        <v>24</v>
      </c>
      <c r="I83" s="63">
        <f>'[5]Staff On Desk Summary Log'!AP12</f>
        <v>20</v>
      </c>
      <c r="J83" s="63">
        <f>'[5]Staff On Desk Summary Log'!AQ12</f>
        <v>26</v>
      </c>
      <c r="K83" s="63">
        <f>'[5]Staff On Desk Summary Log'!AR12</f>
        <v>62</v>
      </c>
      <c r="L83" s="63">
        <f>'[5]Staff On Desk Summary Log'!AS12</f>
        <v>24</v>
      </c>
      <c r="M83" s="63">
        <f>'[5]Staff On Desk Summary Log'!AT12</f>
        <v>216</v>
      </c>
      <c r="N83" s="63">
        <f>'[5]Staff On Desk Summary Log'!AU12</f>
        <v>63</v>
      </c>
      <c r="O83" s="63">
        <f>'[5]Staff On Desk Summary Log'!AV12</f>
        <v>20</v>
      </c>
      <c r="P83" s="63">
        <f>'[5]Staff On Desk Summary Log'!AW12</f>
        <v>30</v>
      </c>
      <c r="Q83" s="63">
        <f>'[5]Staff On Desk Summary Log'!AZ12</f>
        <v>20</v>
      </c>
      <c r="R83" s="63">
        <f>'[5]Staff On Desk Summary Log'!BA12</f>
        <v>5</v>
      </c>
      <c r="S83" s="63">
        <f>'[5]Staff On Desk Summary Log'!BB12</f>
        <v>0</v>
      </c>
      <c r="T83" s="63">
        <f>'[5]Staff On Desk Summary Log'!BC12</f>
        <v>0</v>
      </c>
      <c r="U83" s="63">
        <f>'[5]Staff On Desk Summary Log'!BD12</f>
        <v>21</v>
      </c>
      <c r="V83" s="63">
        <f>'[5]Staff On Desk Summary Log'!BE12</f>
        <v>13</v>
      </c>
      <c r="W83" s="63">
        <f>'[5]Staff On Desk Summary Log'!BF12</f>
        <v>0</v>
      </c>
      <c r="X83" s="63">
        <f>'[5]Staff On Desk Summary Log'!BG12</f>
        <v>0</v>
      </c>
      <c r="Y83" s="63">
        <f>'[5]Staff On Desk Summary Log'!BH12</f>
        <v>0</v>
      </c>
      <c r="Z83" s="63">
        <f>'[5]Staff On Desk Summary Log'!BI12</f>
        <v>0</v>
      </c>
      <c r="AA83" s="63">
        <f>'[5]Staff On Desk Summary Log'!BJ12</f>
        <v>22</v>
      </c>
    </row>
    <row r="84" spans="1:27" x14ac:dyDescent="0.25">
      <c r="A84" s="63" t="str">
        <f>'[5]Staff On Desk Summary Log'!AH13</f>
        <v xml:space="preserve">Tuesday </v>
      </c>
      <c r="B84" s="63">
        <f>'[5]Staff On Desk Summary Log'!AI13</f>
        <v>41759</v>
      </c>
      <c r="C84" s="63">
        <f>'[5]Staff On Desk Summary Log'!AJ13</f>
        <v>6</v>
      </c>
      <c r="D84" s="63">
        <f>'[5]Staff On Desk Summary Log'!AK13</f>
        <v>0.6</v>
      </c>
      <c r="E84" s="63">
        <f>'[5]Staff On Desk Summary Log'!AL13</f>
        <v>12</v>
      </c>
      <c r="F84" s="63">
        <f>'[5]Staff On Desk Summary Log'!AM13</f>
        <v>8.6</v>
      </c>
      <c r="G84" s="63">
        <f>'[5]Staff On Desk Summary Log'!AN13</f>
        <v>0</v>
      </c>
      <c r="H84" s="63">
        <f>'[5]Staff On Desk Summary Log'!AO13</f>
        <v>0</v>
      </c>
      <c r="I84" s="63">
        <f>'[5]Staff On Desk Summary Log'!AP13</f>
        <v>7</v>
      </c>
      <c r="J84" s="63">
        <f>'[5]Staff On Desk Summary Log'!AQ13</f>
        <v>1.8</v>
      </c>
      <c r="K84" s="63">
        <f>'[5]Staff On Desk Summary Log'!AR13</f>
        <v>5</v>
      </c>
      <c r="L84" s="63">
        <f>'[5]Staff On Desk Summary Log'!AS13</f>
        <v>0.45000000000000007</v>
      </c>
      <c r="M84" s="63">
        <f>'[5]Staff On Desk Summary Log'!AT13</f>
        <v>27</v>
      </c>
      <c r="N84" s="63">
        <f>'[5]Staff On Desk Summary Log'!AU13</f>
        <v>2.1</v>
      </c>
      <c r="O84" s="63">
        <f>'[5]Staff On Desk Summary Log'!AV13</f>
        <v>2</v>
      </c>
      <c r="P84" s="63">
        <f>'[5]Staff On Desk Summary Log'!AW13</f>
        <v>0.2</v>
      </c>
      <c r="Q84" s="63">
        <f>'[5]Staff On Desk Summary Log'!AZ13</f>
        <v>1</v>
      </c>
      <c r="R84" s="63">
        <f>'[5]Staff On Desk Summary Log'!BA13</f>
        <v>0</v>
      </c>
      <c r="S84" s="63">
        <f>'[5]Staff On Desk Summary Log'!BB13</f>
        <v>0</v>
      </c>
      <c r="T84" s="63">
        <f>'[5]Staff On Desk Summary Log'!BC13</f>
        <v>0</v>
      </c>
      <c r="U84" s="63">
        <f>'[5]Staff On Desk Summary Log'!BD13</f>
        <v>0</v>
      </c>
      <c r="V84" s="63">
        <f>'[5]Staff On Desk Summary Log'!BE13</f>
        <v>0</v>
      </c>
      <c r="W84" s="63">
        <f>'[5]Staff On Desk Summary Log'!BF13</f>
        <v>0</v>
      </c>
      <c r="X84" s="63">
        <f>'[5]Staff On Desk Summary Log'!BG13</f>
        <v>0</v>
      </c>
      <c r="Y84" s="63">
        <f>'[5]Staff On Desk Summary Log'!BH13</f>
        <v>0</v>
      </c>
      <c r="Z84" s="63">
        <f>'[5]Staff On Desk Summary Log'!BI13</f>
        <v>0</v>
      </c>
      <c r="AA84" s="63">
        <f>'[5]Staff On Desk Summary Log'!BJ13</f>
        <v>0</v>
      </c>
    </row>
    <row r="85" spans="1:27" x14ac:dyDescent="0.25">
      <c r="A85" s="63" t="str">
        <f>'[5]Staff On Desk Summary Log'!AH14</f>
        <v>Wednesday</v>
      </c>
      <c r="B85" s="63">
        <f>'[5]Staff On Desk Summary Log'!AI14</f>
        <v>41760</v>
      </c>
      <c r="C85" s="63">
        <f>'[5]Staff On Desk Summary Log'!AJ14</f>
        <v>26</v>
      </c>
      <c r="D85" s="63">
        <f>'[5]Staff On Desk Summary Log'!AK14</f>
        <v>14</v>
      </c>
      <c r="E85" s="63">
        <f>'[5]Staff On Desk Summary Log'!AL14</f>
        <v>9</v>
      </c>
      <c r="F85" s="63">
        <f>'[5]Staff On Desk Summary Log'!AM14</f>
        <v>33</v>
      </c>
      <c r="G85" s="63">
        <f>'[5]Staff On Desk Summary Log'!AN14</f>
        <v>13</v>
      </c>
      <c r="H85" s="63">
        <f>'[5]Staff On Desk Summary Log'!AO14</f>
        <v>10</v>
      </c>
      <c r="I85" s="63">
        <f>'[5]Staff On Desk Summary Log'!AP14</f>
        <v>14</v>
      </c>
      <c r="J85" s="63">
        <f>'[5]Staff On Desk Summary Log'!AQ14</f>
        <v>13</v>
      </c>
      <c r="K85" s="63">
        <f>'[5]Staff On Desk Summary Log'!AR14</f>
        <v>11</v>
      </c>
      <c r="L85" s="63">
        <f>'[5]Staff On Desk Summary Log'!AS14</f>
        <v>9</v>
      </c>
      <c r="M85" s="63">
        <f>'[5]Staff On Desk Summary Log'!AT14</f>
        <v>76</v>
      </c>
      <c r="N85" s="63">
        <f>'[5]Staff On Desk Summary Log'!AU14</f>
        <v>18</v>
      </c>
      <c r="O85" s="63">
        <f>'[5]Staff On Desk Summary Log'!AV14</f>
        <v>4</v>
      </c>
      <c r="P85" s="63">
        <f>'[5]Staff On Desk Summary Log'!AW14</f>
        <v>7</v>
      </c>
      <c r="Q85" s="63">
        <f>'[5]Staff On Desk Summary Log'!AZ14</f>
        <v>8</v>
      </c>
      <c r="R85" s="63">
        <f>'[5]Staff On Desk Summary Log'!BA14</f>
        <v>8</v>
      </c>
      <c r="S85" s="63">
        <f>'[5]Staff On Desk Summary Log'!BB14</f>
        <v>0</v>
      </c>
      <c r="T85" s="63">
        <f>'[5]Staff On Desk Summary Log'!BC14</f>
        <v>0</v>
      </c>
      <c r="U85" s="63">
        <f>'[5]Staff On Desk Summary Log'!BD14</f>
        <v>10</v>
      </c>
      <c r="V85" s="63">
        <f>'[5]Staff On Desk Summary Log'!BE14</f>
        <v>5</v>
      </c>
      <c r="W85" s="63">
        <f>'[5]Staff On Desk Summary Log'!BF14</f>
        <v>60</v>
      </c>
      <c r="X85" s="63">
        <f>'[5]Staff On Desk Summary Log'!BG14</f>
        <v>39</v>
      </c>
      <c r="Y85" s="63">
        <f>'[5]Staff On Desk Summary Log'!BH14</f>
        <v>0</v>
      </c>
      <c r="Z85" s="63">
        <f>'[5]Staff On Desk Summary Log'!BI14</f>
        <v>0</v>
      </c>
      <c r="AA85" s="63">
        <f>'[5]Staff On Desk Summary Log'!BJ14</f>
        <v>14</v>
      </c>
    </row>
    <row r="86" spans="1:27" x14ac:dyDescent="0.25">
      <c r="A86" s="63" t="str">
        <f>'[5]Staff On Desk Summary Log'!AH15</f>
        <v>Thursday</v>
      </c>
      <c r="B86" s="63">
        <f>'[5]Staff On Desk Summary Log'!AI15</f>
        <v>41761</v>
      </c>
      <c r="C86" s="63">
        <f>'[5]Staff On Desk Summary Log'!AJ15</f>
        <v>14</v>
      </c>
      <c r="D86" s="63">
        <f>'[5]Staff On Desk Summary Log'!AK15</f>
        <v>4</v>
      </c>
      <c r="E86" s="63">
        <f>'[5]Staff On Desk Summary Log'!AL15</f>
        <v>1</v>
      </c>
      <c r="F86" s="63">
        <f>'[5]Staff On Desk Summary Log'!AM15</f>
        <v>5</v>
      </c>
      <c r="G86" s="63">
        <f>'[5]Staff On Desk Summary Log'!AN15</f>
        <v>3</v>
      </c>
      <c r="H86" s="63">
        <f>'[5]Staff On Desk Summary Log'!AO15</f>
        <v>0</v>
      </c>
      <c r="I86" s="63">
        <f>'[5]Staff On Desk Summary Log'!AP15</f>
        <v>1</v>
      </c>
      <c r="J86" s="63">
        <f>'[5]Staff On Desk Summary Log'!AQ15</f>
        <v>2</v>
      </c>
      <c r="K86" s="63">
        <f>'[5]Staff On Desk Summary Log'!AR15</f>
        <v>0</v>
      </c>
      <c r="L86" s="63">
        <f>'[5]Staff On Desk Summary Log'!AS15</f>
        <v>0</v>
      </c>
      <c r="M86" s="63">
        <f>'[5]Staff On Desk Summary Log'!AT15</f>
        <v>5</v>
      </c>
      <c r="N86" s="63">
        <f>'[5]Staff On Desk Summary Log'!AU15</f>
        <v>3</v>
      </c>
      <c r="O86" s="63">
        <f>'[5]Staff On Desk Summary Log'!AV15</f>
        <v>2</v>
      </c>
      <c r="P86" s="63">
        <f>'[5]Staff On Desk Summary Log'!AW15</f>
        <v>2</v>
      </c>
      <c r="Q86" s="63">
        <f>'[5]Staff On Desk Summary Log'!AZ15</f>
        <v>0</v>
      </c>
      <c r="R86" s="63">
        <f>'[5]Staff On Desk Summary Log'!BA15</f>
        <v>0</v>
      </c>
      <c r="S86" s="63">
        <f>'[5]Staff On Desk Summary Log'!BB15</f>
        <v>0</v>
      </c>
      <c r="T86" s="63">
        <f>'[5]Staff On Desk Summary Log'!BC15</f>
        <v>0</v>
      </c>
      <c r="U86" s="63">
        <f>'[5]Staff On Desk Summary Log'!BD15</f>
        <v>0</v>
      </c>
      <c r="V86" s="63">
        <f>'[5]Staff On Desk Summary Log'!BE15</f>
        <v>0</v>
      </c>
      <c r="W86" s="63">
        <f>'[5]Staff On Desk Summary Log'!BF15</f>
        <v>6</v>
      </c>
      <c r="X86" s="63">
        <f>'[5]Staff On Desk Summary Log'!BG15</f>
        <v>5</v>
      </c>
      <c r="Y86" s="63">
        <f>'[5]Staff On Desk Summary Log'!BH15</f>
        <v>0</v>
      </c>
      <c r="Z86" s="63">
        <f>'[5]Staff On Desk Summary Log'!BI15</f>
        <v>0</v>
      </c>
      <c r="AA86" s="63">
        <f>'[5]Staff On Desk Summary Log'!BJ15</f>
        <v>60</v>
      </c>
    </row>
    <row r="87" spans="1:27" x14ac:dyDescent="0.25">
      <c r="A87" s="63" t="str">
        <f>'[5]Staff On Desk Summary Log'!AH16</f>
        <v>Friday</v>
      </c>
      <c r="B87" s="63">
        <f>'[5]Staff On Desk Summary Log'!AI16</f>
        <v>41762</v>
      </c>
      <c r="C87" s="63">
        <f>'[5]Staff On Desk Summary Log'!AJ16</f>
        <v>14</v>
      </c>
      <c r="D87" s="63">
        <f>'[5]Staff On Desk Summary Log'!AK16</f>
        <v>4</v>
      </c>
      <c r="E87" s="63">
        <f>'[5]Staff On Desk Summary Log'!AL16</f>
        <v>0</v>
      </c>
      <c r="F87" s="63">
        <f>'[5]Staff On Desk Summary Log'!AM16</f>
        <v>0</v>
      </c>
      <c r="G87" s="63">
        <f>'[5]Staff On Desk Summary Log'!AN16</f>
        <v>12</v>
      </c>
      <c r="H87" s="63">
        <f>'[5]Staff On Desk Summary Log'!AO16</f>
        <v>5</v>
      </c>
      <c r="I87" s="63">
        <f>'[5]Staff On Desk Summary Log'!AP16</f>
        <v>2</v>
      </c>
      <c r="J87" s="63">
        <f>'[5]Staff On Desk Summary Log'!AQ16</f>
        <v>3</v>
      </c>
      <c r="K87" s="63">
        <f>'[5]Staff On Desk Summary Log'!AR16</f>
        <v>32</v>
      </c>
      <c r="L87" s="63">
        <f>'[5]Staff On Desk Summary Log'!AS16</f>
        <v>8</v>
      </c>
      <c r="M87" s="63">
        <f>'[5]Staff On Desk Summary Log'!AT16</f>
        <v>28</v>
      </c>
      <c r="N87" s="63">
        <f>'[5]Staff On Desk Summary Log'!AU16</f>
        <v>4</v>
      </c>
      <c r="O87" s="63">
        <f>'[5]Staff On Desk Summary Log'!AV16</f>
        <v>11</v>
      </c>
      <c r="P87" s="63">
        <f>'[5]Staff On Desk Summary Log'!AW16</f>
        <v>4</v>
      </c>
      <c r="Q87" s="63">
        <f>'[5]Staff On Desk Summary Log'!AZ16</f>
        <v>0</v>
      </c>
      <c r="R87" s="63">
        <f>'[5]Staff On Desk Summary Log'!BA16</f>
        <v>0</v>
      </c>
      <c r="S87" s="63">
        <f>'[5]Staff On Desk Summary Log'!BB16</f>
        <v>0</v>
      </c>
      <c r="T87" s="63">
        <f>'[5]Staff On Desk Summary Log'!BC16</f>
        <v>0</v>
      </c>
      <c r="U87" s="63">
        <f>'[5]Staff On Desk Summary Log'!BD16</f>
        <v>2</v>
      </c>
      <c r="V87" s="63">
        <f>'[5]Staff On Desk Summary Log'!BE16</f>
        <v>2</v>
      </c>
      <c r="W87" s="63">
        <f>'[5]Staff On Desk Summary Log'!BF16</f>
        <v>0</v>
      </c>
      <c r="X87" s="63">
        <f>'[5]Staff On Desk Summary Log'!BG16</f>
        <v>0</v>
      </c>
      <c r="Y87" s="63">
        <f>'[5]Staff On Desk Summary Log'!BH16</f>
        <v>0</v>
      </c>
      <c r="Z87" s="63">
        <f>'[5]Staff On Desk Summary Log'!BI16</f>
        <v>0</v>
      </c>
      <c r="AA87" s="63">
        <f>'[5]Staff On Desk Summary Log'!BJ16</f>
        <v>38</v>
      </c>
    </row>
    <row r="88" spans="1:27" x14ac:dyDescent="0.25">
      <c r="A88" s="63"/>
      <c r="B88" s="63" t="str">
        <f>'[5]Staff On Desk Summary Log'!AI17</f>
        <v>SUM</v>
      </c>
      <c r="C88" s="63">
        <f>'[5]Staff On Desk Summary Log'!AJ17</f>
        <v>680</v>
      </c>
      <c r="D88" s="63">
        <f>'[5]Staff On Desk Summary Log'!AK17</f>
        <v>343.6</v>
      </c>
      <c r="E88" s="63">
        <f>'[5]Staff On Desk Summary Log'!AL17</f>
        <v>269</v>
      </c>
      <c r="F88" s="63">
        <f>'[5]Staff On Desk Summary Log'!AM17</f>
        <v>411.6</v>
      </c>
      <c r="G88" s="63">
        <f>'[5]Staff On Desk Summary Log'!AN17</f>
        <v>222</v>
      </c>
      <c r="H88" s="63">
        <f>'[5]Staff On Desk Summary Log'!AO17</f>
        <v>323</v>
      </c>
      <c r="I88" s="63">
        <f>'[5]Staff On Desk Summary Log'!AP17</f>
        <v>168</v>
      </c>
      <c r="J88" s="63">
        <f>'[5]Staff On Desk Summary Log'!AQ17</f>
        <v>267.3</v>
      </c>
      <c r="K88" s="63">
        <f>'[5]Staff On Desk Summary Log'!AR17</f>
        <v>889</v>
      </c>
      <c r="L88" s="63">
        <f>'[5]Staff On Desk Summary Log'!AS17</f>
        <v>225.14999999999998</v>
      </c>
      <c r="M88" s="63">
        <f>'[5]Staff On Desk Summary Log'!AT17</f>
        <v>1210</v>
      </c>
      <c r="N88" s="63">
        <f>'[5]Staff On Desk Summary Log'!AU17</f>
        <v>541.6</v>
      </c>
      <c r="O88" s="63">
        <f>'[5]Staff On Desk Summary Log'!AV17</f>
        <v>172</v>
      </c>
      <c r="P88" s="63">
        <f>'[5]Staff On Desk Summary Log'!AW17</f>
        <v>181.7</v>
      </c>
      <c r="Q88" s="63">
        <f>'[5]Staff On Desk Summary Log'!AZ17</f>
        <v>102</v>
      </c>
      <c r="R88" s="63">
        <f>'[5]Staff On Desk Summary Log'!BA17</f>
        <v>171</v>
      </c>
      <c r="S88" s="63">
        <f>'[5]Staff On Desk Summary Log'!BB17</f>
        <v>0</v>
      </c>
      <c r="T88" s="63">
        <f>'[5]Staff On Desk Summary Log'!BC17</f>
        <v>0</v>
      </c>
      <c r="U88" s="63">
        <f>'[5]Staff On Desk Summary Log'!BD17</f>
        <v>195</v>
      </c>
      <c r="V88" s="63">
        <f>'[5]Staff On Desk Summary Log'!BE17</f>
        <v>126.5</v>
      </c>
      <c r="W88" s="63">
        <f>'[5]Staff On Desk Summary Log'!BF17</f>
        <v>69</v>
      </c>
      <c r="X88" s="63">
        <f>'[5]Staff On Desk Summary Log'!BG17</f>
        <v>49</v>
      </c>
      <c r="Y88" s="63">
        <f>'[5]Staff On Desk Summary Log'!BH17</f>
        <v>46</v>
      </c>
      <c r="Z88" s="63">
        <f>'[5]Staff On Desk Summary Log'!BI17</f>
        <v>30</v>
      </c>
      <c r="AA88" s="63">
        <f>'[5]Staff On Desk Summary Log'!BJ17</f>
        <v>499</v>
      </c>
    </row>
    <row r="89" spans="1:27" x14ac:dyDescent="0.25">
      <c r="A89" s="63"/>
      <c r="B89" s="63" t="str">
        <f>'[5]Staff On Desk Summary Log'!AI18</f>
        <v>AVG</v>
      </c>
      <c r="C89" s="63">
        <f>'[5]Staff On Desk Summary Log'!AJ18</f>
        <v>0</v>
      </c>
      <c r="D89" s="63">
        <f>'[5]Staff On Desk Summary Log'!AK18</f>
        <v>0.50529411764705889</v>
      </c>
      <c r="E89" s="63">
        <f>'[5]Staff On Desk Summary Log'!AL18</f>
        <v>0</v>
      </c>
      <c r="F89" s="63">
        <f>'[5]Staff On Desk Summary Log'!AM18</f>
        <v>1.5301115241635688</v>
      </c>
      <c r="G89" s="63">
        <f>'[5]Staff On Desk Summary Log'!AN18</f>
        <v>0</v>
      </c>
      <c r="H89" s="63">
        <f>'[5]Staff On Desk Summary Log'!AO18</f>
        <v>1.454954954954955</v>
      </c>
      <c r="I89" s="63">
        <f>'[5]Staff On Desk Summary Log'!AP18</f>
        <v>0</v>
      </c>
      <c r="J89" s="63">
        <f>'[5]Staff On Desk Summary Log'!AQ18</f>
        <v>1.5910714285714287</v>
      </c>
      <c r="K89" s="63">
        <f>'[5]Staff On Desk Summary Log'!AR18</f>
        <v>0</v>
      </c>
      <c r="L89" s="63">
        <f>'[5]Staff On Desk Summary Log'!AS18</f>
        <v>0.25326209223847018</v>
      </c>
      <c r="M89" s="63">
        <f>'[5]Staff On Desk Summary Log'!AT18</f>
        <v>0</v>
      </c>
      <c r="N89" s="63">
        <f>'[5]Staff On Desk Summary Log'!AU18</f>
        <v>0.44760330578512397</v>
      </c>
      <c r="O89" s="63">
        <f>'[5]Staff On Desk Summary Log'!AV18</f>
        <v>0</v>
      </c>
      <c r="P89" s="63">
        <f>'[5]Staff On Desk Summary Log'!AW18</f>
        <v>1.0563953488372093</v>
      </c>
      <c r="Q89" s="63">
        <f>'[5]Staff On Desk Summary Log'!AZ18</f>
        <v>0</v>
      </c>
      <c r="R89" s="63">
        <f>'[5]Staff On Desk Summary Log'!BA18</f>
        <v>0</v>
      </c>
      <c r="S89" s="63">
        <f>'[5]Staff On Desk Summary Log'!BB18</f>
        <v>0</v>
      </c>
      <c r="T89" s="63">
        <f>'[5]Staff On Desk Summary Log'!BC18</f>
        <v>0</v>
      </c>
      <c r="U89" s="63">
        <f>'[5]Staff On Desk Summary Log'!BD18</f>
        <v>0</v>
      </c>
      <c r="V89" s="63">
        <f>'[5]Staff On Desk Summary Log'!BE18</f>
        <v>0.64871794871794874</v>
      </c>
      <c r="W89" s="63">
        <f>'[5]Staff On Desk Summary Log'!BF18</f>
        <v>0</v>
      </c>
      <c r="X89" s="63">
        <f>'[5]Staff On Desk Summary Log'!BG18</f>
        <v>0.71014492753623193</v>
      </c>
      <c r="Y89" s="63">
        <f>'[5]Staff On Desk Summary Log'!BH18</f>
        <v>0</v>
      </c>
      <c r="Z89" s="63">
        <f>'[5]Staff On Desk Summary Log'!BI18</f>
        <v>0</v>
      </c>
      <c r="AA89" s="63">
        <f>'[5]Staff On Desk Summary Log'!BJ18</f>
        <v>0</v>
      </c>
    </row>
    <row r="90" spans="1:27" x14ac:dyDescent="0.25">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row>
    <row r="91" spans="1:27" ht="60" x14ac:dyDescent="0.25">
      <c r="A91" s="63"/>
      <c r="B91" s="114" t="str">
        <f>'[5]Staff On Desk Summary Log'!AI20</f>
        <v>% mins per week of all time open to public</v>
      </c>
      <c r="C91" s="115"/>
      <c r="D91" s="115">
        <f>'[5]Staff On Desk Summary Log'!AK20</f>
        <v>0.12725925925925927</v>
      </c>
      <c r="E91" s="115"/>
      <c r="F91" s="115">
        <f>'[5]Staff On Desk Summary Log'!AM20</f>
        <v>0.15244444444444447</v>
      </c>
      <c r="G91" s="115"/>
      <c r="H91" s="115">
        <f>'[5]Staff On Desk Summary Log'!AO20</f>
        <v>0.11962962962962963</v>
      </c>
      <c r="I91" s="115"/>
      <c r="J91" s="115">
        <f>'[5]Staff On Desk Summary Log'!AQ20</f>
        <v>9.9000000000000005E-2</v>
      </c>
      <c r="K91" s="115"/>
      <c r="L91" s="115">
        <f>'[5]Staff On Desk Summary Log'!AS20</f>
        <v>8.3388888888888887E-2</v>
      </c>
      <c r="M91" s="115"/>
      <c r="N91" s="115">
        <f>'[5]Staff On Desk Summary Log'!AU20</f>
        <v>0.2005925925925926</v>
      </c>
      <c r="O91" s="115"/>
      <c r="P91" s="115">
        <f>'[5]Staff On Desk Summary Log'!AW20</f>
        <v>6.7296296296296299E-2</v>
      </c>
      <c r="Q91" s="115">
        <f>'[5]Staff On Desk Summary Log'!AZ20</f>
        <v>3.7777777777777778E-2</v>
      </c>
      <c r="R91" s="115">
        <f>'[5]Staff On Desk Summary Log'!BA20</f>
        <v>6.3333333333333339E-2</v>
      </c>
      <c r="S91" s="115"/>
      <c r="T91" s="115">
        <f>'[5]Staff On Desk Summary Log'!BC20</f>
        <v>0</v>
      </c>
      <c r="U91" s="115"/>
      <c r="V91" s="115">
        <f>'[5]Staff On Desk Summary Log'!BE20</f>
        <v>4.6851851851851853E-2</v>
      </c>
      <c r="W91" s="115"/>
      <c r="X91" s="115">
        <f>'[5]Staff On Desk Summary Log'!BG20</f>
        <v>1.8148148148148149E-2</v>
      </c>
      <c r="Y91" s="115">
        <f>'[5]Staff On Desk Summary Log'!BH20</f>
        <v>1.7037037037037038E-2</v>
      </c>
      <c r="Z91" s="115">
        <f>'[5]Staff On Desk Summary Log'!BI20</f>
        <v>1.1111111111111112E-2</v>
      </c>
      <c r="AA91" s="115">
        <f>'[5]Staff On Desk Summary Log'!BJ20</f>
        <v>0.18481481481481482</v>
      </c>
    </row>
    <row r="95" spans="1:27" ht="45.75" customHeight="1" x14ac:dyDescent="0.25">
      <c r="A95" s="63"/>
      <c r="B95" s="63"/>
      <c r="C95" s="114" t="s">
        <v>102</v>
      </c>
      <c r="D95" s="114" t="s">
        <v>103</v>
      </c>
      <c r="E95" s="114" t="s">
        <v>104</v>
      </c>
      <c r="F95" s="63"/>
      <c r="G95" s="63"/>
      <c r="H95" s="63"/>
      <c r="I95" s="63"/>
      <c r="J95" s="63"/>
      <c r="K95" s="63"/>
      <c r="L95" s="63"/>
      <c r="M95" s="63"/>
      <c r="N95" s="63"/>
      <c r="O95" s="63"/>
      <c r="P95" s="63"/>
      <c r="Q95" s="63"/>
      <c r="R95" s="63"/>
      <c r="S95" s="63"/>
      <c r="T95" s="63"/>
      <c r="U95" s="63"/>
      <c r="V95" s="63"/>
      <c r="W95" s="63"/>
      <c r="X95" s="63"/>
      <c r="Y95" s="63"/>
      <c r="Z95" s="63"/>
      <c r="AA95" s="63"/>
    </row>
    <row r="96" spans="1:27" x14ac:dyDescent="0.25">
      <c r="A96" s="63"/>
      <c r="C96" s="63">
        <f>'[6]Staff On Desk Summary Log'!AJ2</f>
        <v>44</v>
      </c>
      <c r="D96" s="63">
        <f>'[6]Staff On Desk Summary Log'!AK2</f>
        <v>2200</v>
      </c>
      <c r="E96" s="63">
        <f>'[6]Staff On Desk Summary Log'!AL2</f>
        <v>2640</v>
      </c>
      <c r="F96" s="63"/>
      <c r="G96" s="63"/>
      <c r="H96" s="63"/>
      <c r="I96" s="63"/>
      <c r="J96" s="63"/>
      <c r="K96" s="63"/>
      <c r="L96" s="63"/>
      <c r="M96" s="63"/>
      <c r="N96" s="63"/>
      <c r="O96" s="63"/>
      <c r="P96" s="63"/>
      <c r="Q96" s="63"/>
      <c r="R96" s="63"/>
      <c r="S96" s="63"/>
      <c r="T96" s="63"/>
      <c r="U96" s="63"/>
      <c r="V96" s="63"/>
      <c r="W96" s="63"/>
      <c r="X96" s="63"/>
      <c r="Y96" s="63"/>
      <c r="Z96" s="63"/>
      <c r="AA96" s="63"/>
    </row>
    <row r="97" spans="1:27" ht="225" x14ac:dyDescent="0.25">
      <c r="A97" s="44" t="str">
        <f>'[6]Staff On Desk Summary Log'!AJ5</f>
        <v>CEN - On Desk Log</v>
      </c>
      <c r="B97" s="63"/>
      <c r="C97" s="114" t="str">
        <f>'[6]Staff On Desk Summary Log'!AM5</f>
        <v>informational / directional</v>
      </c>
      <c r="D97" s="114" t="str">
        <f>'[6]Staff On Desk Summary Log'!AN5</f>
        <v>informational / directional</v>
      </c>
      <c r="E97" s="114" t="str">
        <f>'[6]Staff On Desk Summary Log'!AO5</f>
        <v>reference</v>
      </c>
      <c r="F97" s="114" t="str">
        <f>'[6]Staff On Desk Summary Log'!AP5</f>
        <v>reference</v>
      </c>
      <c r="G97" s="114" t="str">
        <f>'[6]Staff On Desk Summary Log'!AQ5</f>
        <v>technology</v>
      </c>
      <c r="H97" s="114" t="str">
        <f>'[6]Staff On Desk Summary Log'!AR5</f>
        <v>technology</v>
      </c>
      <c r="I97" s="114" t="str">
        <f>'[6]Staff On Desk Summary Log'!AS5</f>
        <v>library card</v>
      </c>
      <c r="J97" s="114" t="str">
        <f>'[6]Staff On Desk Summary Log'!AT5</f>
        <v>library card</v>
      </c>
      <c r="K97" s="114" t="str">
        <f>'[6]Staff On Desk Summary Log'!AU5</f>
        <v>checkin</v>
      </c>
      <c r="L97" s="114" t="str">
        <f>'[6]Staff On Desk Summary Log'!AV5</f>
        <v>checkin</v>
      </c>
      <c r="M97" s="114" t="str">
        <f>'[6]Staff On Desk Summary Log'!AW5</f>
        <v>checkout/ renew at desk</v>
      </c>
      <c r="N97" s="114" t="str">
        <f>'[6]Staff On Desk Summary Log'!AX5</f>
        <v>checkout/ renew at desk</v>
      </c>
      <c r="O97" s="114" t="str">
        <f>'[6]Staff On Desk Summary Log'!BB5</f>
        <v>fine/fee</v>
      </c>
      <c r="P97" s="114" t="str">
        <f>'[6]Staff On Desk Summary Log'!BC5</f>
        <v>fine/fee</v>
      </c>
      <c r="Q97" s="114" t="str">
        <f>'[6]Staff On Desk Summary Log'!BD5</f>
        <v>print management</v>
      </c>
      <c r="R97" s="114" t="str">
        <f>'[6]Staff On Desk Summary Log'!BE5</f>
        <v>check email/spl@</v>
      </c>
      <c r="S97" s="114" t="str">
        <f>'[6]Staff On Desk Summary Log'!BF5</f>
        <v>lend laptop</v>
      </c>
      <c r="T97" s="114" t="str">
        <f>'[6]Staff On Desk Summary Log'!BG5</f>
        <v>lend laptop</v>
      </c>
      <c r="U97" s="114" t="str">
        <f>'[6]Staff On Desk Summary Log'!BH5</f>
        <v>self check</v>
      </c>
      <c r="V97" s="114" t="str">
        <f>'[6]Staff On Desk Summary Log'!BI5</f>
        <v>self check</v>
      </c>
      <c r="W97" s="114" t="str">
        <f>'[6]Staff On Desk Summary Log'!BJ5</f>
        <v>weeding</v>
      </c>
      <c r="X97" s="114" t="str">
        <f>'[6]Staff On Desk Summary Log'!BK5</f>
        <v>weeding</v>
      </c>
      <c r="Y97" s="114" t="str">
        <f>'[6]Staff On Desk Summary Log'!BL5</f>
        <v>opening procedures and desk set up</v>
      </c>
      <c r="Z97" s="114" t="str">
        <f>'[6]Staff On Desk Summary Log'!BM5</f>
        <v>closing procedures</v>
      </c>
      <c r="AA97" s="114" t="str">
        <f>'[6]Staff On Desk Summary Log'!BN5</f>
        <v>other</v>
      </c>
    </row>
    <row r="98" spans="1:27" x14ac:dyDescent="0.25">
      <c r="A98" s="63" t="str">
        <f>'[6]Staff On Desk Summary Log'!AJ6</f>
        <v>DAY</v>
      </c>
      <c r="B98" s="63" t="str">
        <f>'[6]Staff On Desk Summary Log'!AK6</f>
        <v>DATE</v>
      </c>
      <c r="C98" s="63" t="str">
        <f>'[6]Staff On Desk Summary Log'!AM6</f>
        <v xml:space="preserve"># </v>
      </c>
      <c r="D98" s="63" t="str">
        <f>'[6]Staff On Desk Summary Log'!AN6</f>
        <v xml:space="preserve"> avg time</v>
      </c>
      <c r="E98" s="63" t="str">
        <f>'[6]Staff On Desk Summary Log'!AO6</f>
        <v xml:space="preserve"># </v>
      </c>
      <c r="F98" s="63" t="str">
        <f>'[6]Staff On Desk Summary Log'!AP6</f>
        <v xml:space="preserve"> avg time</v>
      </c>
      <c r="G98" s="63" t="str">
        <f>'[6]Staff On Desk Summary Log'!AQ6</f>
        <v xml:space="preserve"># </v>
      </c>
      <c r="H98" s="63" t="str">
        <f>'[6]Staff On Desk Summary Log'!AR6</f>
        <v xml:space="preserve"> avg time</v>
      </c>
      <c r="I98" s="63" t="str">
        <f>'[6]Staff On Desk Summary Log'!AS6</f>
        <v xml:space="preserve"># </v>
      </c>
      <c r="J98" s="63" t="str">
        <f>'[6]Staff On Desk Summary Log'!AT6</f>
        <v xml:space="preserve"> avg time</v>
      </c>
      <c r="K98" s="63" t="str">
        <f>'[6]Staff On Desk Summary Log'!AU6</f>
        <v xml:space="preserve"># </v>
      </c>
      <c r="L98" s="63" t="str">
        <f>'[6]Staff On Desk Summary Log'!AV6</f>
        <v>actual time</v>
      </c>
      <c r="M98" s="63" t="str">
        <f>'[6]Staff On Desk Summary Log'!AW6</f>
        <v xml:space="preserve"># </v>
      </c>
      <c r="N98" s="63" t="str">
        <f>'[6]Staff On Desk Summary Log'!AX6</f>
        <v xml:space="preserve"> avg time</v>
      </c>
      <c r="O98" s="63" t="str">
        <f>'[6]Staff On Desk Summary Log'!BB6</f>
        <v xml:space="preserve"># </v>
      </c>
      <c r="P98" s="63" t="str">
        <f>'[6]Staff On Desk Summary Log'!BC6</f>
        <v xml:space="preserve"> avg time</v>
      </c>
      <c r="Q98" s="63" t="str">
        <f>'[6]Staff On Desk Summary Log'!BD6</f>
        <v xml:space="preserve"># </v>
      </c>
      <c r="R98" s="63" t="str">
        <f>'[6]Staff On Desk Summary Log'!BE6</f>
        <v>actual time</v>
      </c>
      <c r="S98" s="63" t="str">
        <f>'[6]Staff On Desk Summary Log'!BF6</f>
        <v xml:space="preserve"># </v>
      </c>
      <c r="T98" s="63" t="str">
        <f>'[6]Staff On Desk Summary Log'!BG6</f>
        <v xml:space="preserve"> avg time</v>
      </c>
      <c r="U98" s="63" t="str">
        <f>'[6]Staff On Desk Summary Log'!BH6</f>
        <v xml:space="preserve"># </v>
      </c>
      <c r="V98" s="63" t="str">
        <f>'[6]Staff On Desk Summary Log'!BI6</f>
        <v xml:space="preserve"> avg time</v>
      </c>
      <c r="W98" s="63" t="str">
        <f>'[6]Staff On Desk Summary Log'!BJ6</f>
        <v xml:space="preserve"># </v>
      </c>
      <c r="X98" s="63" t="str">
        <f>'[6]Staff On Desk Summary Log'!BK6</f>
        <v>actual time</v>
      </c>
      <c r="Y98" s="63" t="str">
        <f>'[6]Staff On Desk Summary Log'!BL6</f>
        <v xml:space="preserve"> avg time</v>
      </c>
      <c r="Z98" s="63" t="str">
        <f>'[6]Staff On Desk Summary Log'!BM6</f>
        <v xml:space="preserve"> avg time</v>
      </c>
      <c r="AA98" s="63" t="str">
        <f>'[6]Staff On Desk Summary Log'!BN6</f>
        <v xml:space="preserve"> avg time</v>
      </c>
    </row>
    <row r="99" spans="1:27" x14ac:dyDescent="0.25">
      <c r="A99" s="63" t="str">
        <f>'[6]Staff On Desk Summary Log'!AJ7</f>
        <v>Tuesday</v>
      </c>
      <c r="B99" s="63"/>
      <c r="C99" s="63">
        <f>'[6]Staff On Desk Summary Log'!AM7</f>
        <v>629</v>
      </c>
      <c r="D99" s="63">
        <f>'[6]Staff On Desk Summary Log'!AN7</f>
        <v>469</v>
      </c>
      <c r="E99" s="63">
        <f>'[6]Staff On Desk Summary Log'!AO7</f>
        <v>173</v>
      </c>
      <c r="F99" s="63">
        <f>'[6]Staff On Desk Summary Log'!AP7</f>
        <v>476</v>
      </c>
      <c r="G99" s="63">
        <f>'[6]Staff On Desk Summary Log'!AQ7</f>
        <v>99</v>
      </c>
      <c r="H99" s="63">
        <f>'[6]Staff On Desk Summary Log'!AR7</f>
        <v>178</v>
      </c>
      <c r="I99" s="63">
        <f>'[6]Staff On Desk Summary Log'!AS7</f>
        <v>133</v>
      </c>
      <c r="J99" s="63">
        <f>'[6]Staff On Desk Summary Log'!AT7</f>
        <v>195</v>
      </c>
      <c r="K99" s="63">
        <f>'[6]Staff On Desk Summary Log'!AU7</f>
        <v>655</v>
      </c>
      <c r="L99" s="63">
        <f>'[6]Staff On Desk Summary Log'!AV7</f>
        <v>96</v>
      </c>
      <c r="M99" s="63">
        <f>'[6]Staff On Desk Summary Log'!AW7</f>
        <v>443</v>
      </c>
      <c r="N99" s="63">
        <f>'[6]Staff On Desk Summary Log'!AX7</f>
        <v>99</v>
      </c>
      <c r="O99" s="63">
        <f>'[6]Staff On Desk Summary Log'!BB7</f>
        <v>37</v>
      </c>
      <c r="P99" s="63">
        <f>'[6]Staff On Desk Summary Log'!BC7</f>
        <v>53</v>
      </c>
      <c r="Q99" s="63">
        <f>'[6]Staff On Desk Summary Log'!BD7</f>
        <v>20</v>
      </c>
      <c r="R99" s="63">
        <f>'[6]Staff On Desk Summary Log'!BE7</f>
        <v>363</v>
      </c>
      <c r="S99" s="63">
        <f>'[6]Staff On Desk Summary Log'!BF7</f>
        <v>1</v>
      </c>
      <c r="T99" s="63">
        <f>'[6]Staff On Desk Summary Log'!BG7</f>
        <v>5</v>
      </c>
      <c r="U99" s="63">
        <f>'[6]Staff On Desk Summary Log'!BH7</f>
        <v>13</v>
      </c>
      <c r="V99" s="63">
        <f>'[6]Staff On Desk Summary Log'!BI7</f>
        <v>11</v>
      </c>
      <c r="W99" s="63">
        <f>'[6]Staff On Desk Summary Log'!BJ7</f>
        <v>12</v>
      </c>
      <c r="X99" s="63">
        <f>'[6]Staff On Desk Summary Log'!BK7</f>
        <v>84</v>
      </c>
      <c r="Y99" s="63">
        <f>'[6]Staff On Desk Summary Log'!BL7</f>
        <v>20</v>
      </c>
      <c r="Z99" s="63">
        <f>'[6]Staff On Desk Summary Log'!BM7</f>
        <v>50</v>
      </c>
      <c r="AA99" s="63">
        <f>'[6]Staff On Desk Summary Log'!BN7</f>
        <v>1658</v>
      </c>
    </row>
    <row r="100" spans="1:27" x14ac:dyDescent="0.25">
      <c r="A100" s="63" t="str">
        <f>'[6]Staff On Desk Summary Log'!AJ8</f>
        <v>Wednesday</v>
      </c>
      <c r="B100" s="63"/>
      <c r="C100" s="63">
        <f>'[6]Staff On Desk Summary Log'!AM8</f>
        <v>388</v>
      </c>
      <c r="D100" s="63">
        <f>'[6]Staff On Desk Summary Log'!AN8</f>
        <v>304</v>
      </c>
      <c r="E100" s="63">
        <f>'[6]Staff On Desk Summary Log'!AO8</f>
        <v>123</v>
      </c>
      <c r="F100" s="63">
        <f>'[6]Staff On Desk Summary Log'!AP8</f>
        <v>317</v>
      </c>
      <c r="G100" s="63">
        <f>'[6]Staff On Desk Summary Log'!AQ8</f>
        <v>50</v>
      </c>
      <c r="H100" s="63">
        <f>'[6]Staff On Desk Summary Log'!AR8</f>
        <v>163</v>
      </c>
      <c r="I100" s="63">
        <f>'[6]Staff On Desk Summary Log'!AS8</f>
        <v>67</v>
      </c>
      <c r="J100" s="63">
        <f>'[6]Staff On Desk Summary Log'!AT8</f>
        <v>115</v>
      </c>
      <c r="K100" s="63">
        <f>'[6]Staff On Desk Summary Log'!AU8</f>
        <v>263</v>
      </c>
      <c r="L100" s="63">
        <f>'[6]Staff On Desk Summary Log'!AV8</f>
        <v>82</v>
      </c>
      <c r="M100" s="63">
        <f>'[6]Staff On Desk Summary Log'!AW8</f>
        <v>242</v>
      </c>
      <c r="N100" s="63">
        <f>'[6]Staff On Desk Summary Log'!AX8</f>
        <v>157</v>
      </c>
      <c r="O100" s="63">
        <f>'[6]Staff On Desk Summary Log'!BB8</f>
        <v>32</v>
      </c>
      <c r="P100" s="63">
        <f>'[6]Staff On Desk Summary Log'!BC8</f>
        <v>44</v>
      </c>
      <c r="Q100" s="63">
        <f>'[6]Staff On Desk Summary Log'!BD8</f>
        <v>12</v>
      </c>
      <c r="R100" s="63">
        <f>'[6]Staff On Desk Summary Log'!BE8</f>
        <v>394</v>
      </c>
      <c r="S100" s="63">
        <f>'[6]Staff On Desk Summary Log'!BF8</f>
        <v>0</v>
      </c>
      <c r="T100" s="63">
        <f>'[6]Staff On Desk Summary Log'!BG8</f>
        <v>0</v>
      </c>
      <c r="U100" s="63">
        <f>'[6]Staff On Desk Summary Log'!BH8</f>
        <v>13</v>
      </c>
      <c r="V100" s="63">
        <f>'[6]Staff On Desk Summary Log'!BI8</f>
        <v>21</v>
      </c>
      <c r="W100" s="63">
        <f>'[6]Staff On Desk Summary Log'!BJ8</f>
        <v>151</v>
      </c>
      <c r="X100" s="63">
        <f>'[6]Staff On Desk Summary Log'!BK8</f>
        <v>104</v>
      </c>
      <c r="Y100" s="63">
        <f>'[6]Staff On Desk Summary Log'!BL8</f>
        <v>33</v>
      </c>
      <c r="Z100" s="63">
        <f>'[6]Staff On Desk Summary Log'!BM8</f>
        <v>41</v>
      </c>
      <c r="AA100" s="63">
        <f>'[6]Staff On Desk Summary Log'!BN8</f>
        <v>1219</v>
      </c>
    </row>
    <row r="101" spans="1:27" x14ac:dyDescent="0.25">
      <c r="A101" s="63" t="str">
        <f>'[6]Staff On Desk Summary Log'!AJ9</f>
        <v>Thursday</v>
      </c>
      <c r="B101" s="63"/>
      <c r="C101" s="63">
        <f>'[6]Staff On Desk Summary Log'!AM9</f>
        <v>357</v>
      </c>
      <c r="D101" s="63">
        <f>'[6]Staff On Desk Summary Log'!AN9</f>
        <v>263</v>
      </c>
      <c r="E101" s="63">
        <f>'[6]Staff On Desk Summary Log'!AO9</f>
        <v>121</v>
      </c>
      <c r="F101" s="63">
        <f>'[6]Staff On Desk Summary Log'!AP9</f>
        <v>388</v>
      </c>
      <c r="G101" s="63">
        <f>'[6]Staff On Desk Summary Log'!AQ9</f>
        <v>48</v>
      </c>
      <c r="H101" s="63">
        <f>'[6]Staff On Desk Summary Log'!AR9</f>
        <v>98</v>
      </c>
      <c r="I101" s="63">
        <f>'[6]Staff On Desk Summary Log'!AS9</f>
        <v>92</v>
      </c>
      <c r="J101" s="63">
        <f>'[6]Staff On Desk Summary Log'!AT9</f>
        <v>186</v>
      </c>
      <c r="K101" s="63">
        <f>'[6]Staff On Desk Summary Log'!AU9</f>
        <v>114</v>
      </c>
      <c r="L101" s="63">
        <f>'[6]Staff On Desk Summary Log'!AV9</f>
        <v>29</v>
      </c>
      <c r="M101" s="63">
        <f>'[6]Staff On Desk Summary Log'!AW9</f>
        <v>253</v>
      </c>
      <c r="N101" s="63">
        <f>'[6]Staff On Desk Summary Log'!AX9</f>
        <v>131</v>
      </c>
      <c r="O101" s="63">
        <f>'[6]Staff On Desk Summary Log'!BB9</f>
        <v>24</v>
      </c>
      <c r="P101" s="63">
        <f>'[6]Staff On Desk Summary Log'!BC9</f>
        <v>47</v>
      </c>
      <c r="Q101" s="63">
        <f>'[6]Staff On Desk Summary Log'!BD9</f>
        <v>10</v>
      </c>
      <c r="R101" s="63">
        <f>'[6]Staff On Desk Summary Log'!BE9</f>
        <v>299</v>
      </c>
      <c r="S101" s="63">
        <f>'[6]Staff On Desk Summary Log'!BF9</f>
        <v>5</v>
      </c>
      <c r="T101" s="63">
        <f>'[6]Staff On Desk Summary Log'!BG9</f>
        <v>15</v>
      </c>
      <c r="U101" s="63">
        <f>'[6]Staff On Desk Summary Log'!BH9</f>
        <v>3</v>
      </c>
      <c r="V101" s="63">
        <f>'[6]Staff On Desk Summary Log'!BI9</f>
        <v>5</v>
      </c>
      <c r="W101" s="63">
        <f>'[6]Staff On Desk Summary Log'!BJ9</f>
        <v>44</v>
      </c>
      <c r="X101" s="63">
        <f>'[6]Staff On Desk Summary Log'!BK9</f>
        <v>57</v>
      </c>
      <c r="Y101" s="63">
        <f>'[6]Staff On Desk Summary Log'!BL9</f>
        <v>10</v>
      </c>
      <c r="Z101" s="63">
        <f>'[6]Staff On Desk Summary Log'!BM9</f>
        <v>55</v>
      </c>
      <c r="AA101" s="63">
        <f>'[6]Staff On Desk Summary Log'!BN9</f>
        <v>1258</v>
      </c>
    </row>
    <row r="102" spans="1:27" x14ac:dyDescent="0.25">
      <c r="A102" s="63" t="str">
        <f>'[6]Staff On Desk Summary Log'!AJ10</f>
        <v>Friday</v>
      </c>
      <c r="B102" s="63"/>
      <c r="C102" s="63">
        <f>'[6]Staff On Desk Summary Log'!AM10</f>
        <v>294</v>
      </c>
      <c r="D102" s="63">
        <f>'[6]Staff On Desk Summary Log'!AN10</f>
        <v>266</v>
      </c>
      <c r="E102" s="63">
        <f>'[6]Staff On Desk Summary Log'!AO10</f>
        <v>115</v>
      </c>
      <c r="F102" s="63">
        <f>'[6]Staff On Desk Summary Log'!AP10</f>
        <v>296</v>
      </c>
      <c r="G102" s="63">
        <f>'[6]Staff On Desk Summary Log'!AQ10</f>
        <v>44</v>
      </c>
      <c r="H102" s="63">
        <f>'[6]Staff On Desk Summary Log'!AR10</f>
        <v>77</v>
      </c>
      <c r="I102" s="63">
        <f>'[6]Staff On Desk Summary Log'!AS10</f>
        <v>59</v>
      </c>
      <c r="J102" s="63">
        <f>'[6]Staff On Desk Summary Log'!AT10</f>
        <v>91</v>
      </c>
      <c r="K102" s="63">
        <f>'[6]Staff On Desk Summary Log'!AU10</f>
        <v>109</v>
      </c>
      <c r="L102" s="63">
        <f>'[6]Staff On Desk Summary Log'!AV10</f>
        <v>36</v>
      </c>
      <c r="M102" s="63">
        <f>'[6]Staff On Desk Summary Log'!AW10</f>
        <v>146</v>
      </c>
      <c r="N102" s="63">
        <f>'[6]Staff On Desk Summary Log'!AX10</f>
        <v>192</v>
      </c>
      <c r="O102" s="63">
        <f>'[6]Staff On Desk Summary Log'!BB10</f>
        <v>24</v>
      </c>
      <c r="P102" s="63">
        <f>'[6]Staff On Desk Summary Log'!BC10</f>
        <v>70</v>
      </c>
      <c r="Q102" s="63">
        <f>'[6]Staff On Desk Summary Log'!BD10</f>
        <v>6</v>
      </c>
      <c r="R102" s="63">
        <f>'[6]Staff On Desk Summary Log'!BE10</f>
        <v>162</v>
      </c>
      <c r="S102" s="63">
        <f>'[6]Staff On Desk Summary Log'!BF10</f>
        <v>2</v>
      </c>
      <c r="T102" s="63">
        <f>'[6]Staff On Desk Summary Log'!BG10</f>
        <v>15</v>
      </c>
      <c r="U102" s="63">
        <f>'[6]Staff On Desk Summary Log'!BH10</f>
        <v>0</v>
      </c>
      <c r="V102" s="63">
        <f>'[6]Staff On Desk Summary Log'!BI10</f>
        <v>0</v>
      </c>
      <c r="W102" s="63">
        <f>'[6]Staff On Desk Summary Log'!BJ10</f>
        <v>63</v>
      </c>
      <c r="X102" s="63">
        <f>'[6]Staff On Desk Summary Log'!BK10</f>
        <v>160</v>
      </c>
      <c r="Y102" s="63">
        <f>'[6]Staff On Desk Summary Log'!BL10</f>
        <v>36</v>
      </c>
      <c r="Z102" s="63">
        <f>'[6]Staff On Desk Summary Log'!BM10</f>
        <v>33</v>
      </c>
      <c r="AA102" s="63">
        <f>'[6]Staff On Desk Summary Log'!BN10</f>
        <v>767</v>
      </c>
    </row>
    <row r="103" spans="1:27" x14ac:dyDescent="0.25">
      <c r="A103" s="63" t="str">
        <f>'[6]Staff On Desk Summary Log'!AJ11</f>
        <v>Saturday</v>
      </c>
      <c r="B103" s="63"/>
      <c r="C103" s="63">
        <f>'[6]Staff On Desk Summary Log'!AM11</f>
        <v>322</v>
      </c>
      <c r="D103" s="63">
        <f>'[6]Staff On Desk Summary Log'!AN11</f>
        <v>164</v>
      </c>
      <c r="E103" s="63">
        <f>'[6]Staff On Desk Summary Log'!AO11</f>
        <v>53</v>
      </c>
      <c r="F103" s="63">
        <f>'[6]Staff On Desk Summary Log'!AP11</f>
        <v>164</v>
      </c>
      <c r="G103" s="63">
        <f>'[6]Staff On Desk Summary Log'!AQ11</f>
        <v>44</v>
      </c>
      <c r="H103" s="63">
        <f>'[6]Staff On Desk Summary Log'!AR11</f>
        <v>166</v>
      </c>
      <c r="I103" s="63">
        <f>'[6]Staff On Desk Summary Log'!AS11</f>
        <v>53</v>
      </c>
      <c r="J103" s="63">
        <f>'[6]Staff On Desk Summary Log'!AT11</f>
        <v>78</v>
      </c>
      <c r="K103" s="63">
        <f>'[6]Staff On Desk Summary Log'!AU11</f>
        <v>105</v>
      </c>
      <c r="L103" s="63">
        <f>'[6]Staff On Desk Summary Log'!AV11</f>
        <v>19</v>
      </c>
      <c r="M103" s="63">
        <f>'[6]Staff On Desk Summary Log'!AW11</f>
        <v>162</v>
      </c>
      <c r="N103" s="63">
        <f>'[6]Staff On Desk Summary Log'!AX11</f>
        <v>46</v>
      </c>
      <c r="O103" s="63">
        <f>'[6]Staff On Desk Summary Log'!BB11</f>
        <v>9</v>
      </c>
      <c r="P103" s="63">
        <f>'[6]Staff On Desk Summary Log'!BC11</f>
        <v>14</v>
      </c>
      <c r="Q103" s="63">
        <f>'[6]Staff On Desk Summary Log'!BD11</f>
        <v>3</v>
      </c>
      <c r="R103" s="63">
        <f>'[6]Staff On Desk Summary Log'!BE11</f>
        <v>243</v>
      </c>
      <c r="S103" s="63">
        <f>'[6]Staff On Desk Summary Log'!BF11</f>
        <v>1</v>
      </c>
      <c r="T103" s="63">
        <f>'[6]Staff On Desk Summary Log'!BG11</f>
        <v>0</v>
      </c>
      <c r="U103" s="63">
        <f>'[6]Staff On Desk Summary Log'!BH11</f>
        <v>4</v>
      </c>
      <c r="V103" s="63">
        <f>'[6]Staff On Desk Summary Log'!BI11</f>
        <v>4</v>
      </c>
      <c r="W103" s="63">
        <f>'[6]Staff On Desk Summary Log'!BJ11</f>
        <v>66</v>
      </c>
      <c r="X103" s="63">
        <f>'[6]Staff On Desk Summary Log'!BK11</f>
        <v>138</v>
      </c>
      <c r="Y103" s="63">
        <f>'[6]Staff On Desk Summary Log'!BL11</f>
        <v>7</v>
      </c>
      <c r="Z103" s="63">
        <f>'[6]Staff On Desk Summary Log'!BM11</f>
        <v>32</v>
      </c>
      <c r="AA103" s="63">
        <f>'[6]Staff On Desk Summary Log'!BN11</f>
        <v>1287</v>
      </c>
    </row>
    <row r="104" spans="1:27" x14ac:dyDescent="0.25">
      <c r="A104" s="63" t="str">
        <f>'[6]Staff On Desk Summary Log'!AJ12</f>
        <v>Sunday</v>
      </c>
      <c r="B104" s="63"/>
      <c r="C104" s="63">
        <f>'[6]Staff On Desk Summary Log'!AM12</f>
        <v>171</v>
      </c>
      <c r="D104" s="63">
        <f>'[6]Staff On Desk Summary Log'!AN12</f>
        <v>80</v>
      </c>
      <c r="E104" s="63">
        <f>'[6]Staff On Desk Summary Log'!AO12</f>
        <v>32</v>
      </c>
      <c r="F104" s="63">
        <f>'[6]Staff On Desk Summary Log'!AP12</f>
        <v>80</v>
      </c>
      <c r="G104" s="63">
        <f>'[6]Staff On Desk Summary Log'!AQ12</f>
        <v>24</v>
      </c>
      <c r="H104" s="63">
        <f>'[6]Staff On Desk Summary Log'!AR12</f>
        <v>32</v>
      </c>
      <c r="I104" s="63">
        <f>'[6]Staff On Desk Summary Log'!AS12</f>
        <v>40</v>
      </c>
      <c r="J104" s="63">
        <f>'[6]Staff On Desk Summary Log'!AT12</f>
        <v>42</v>
      </c>
      <c r="K104" s="63">
        <f>'[6]Staff On Desk Summary Log'!AU12</f>
        <v>110</v>
      </c>
      <c r="L104" s="63">
        <f>'[6]Staff On Desk Summary Log'!AV12</f>
        <v>27</v>
      </c>
      <c r="M104" s="63">
        <f>'[6]Staff On Desk Summary Log'!AW12</f>
        <v>165</v>
      </c>
      <c r="N104" s="63">
        <f>'[6]Staff On Desk Summary Log'!AX12</f>
        <v>41</v>
      </c>
      <c r="O104" s="63">
        <f>'[6]Staff On Desk Summary Log'!BB12</f>
        <v>14</v>
      </c>
      <c r="P104" s="63">
        <f>'[6]Staff On Desk Summary Log'!BC12</f>
        <v>11</v>
      </c>
      <c r="Q104" s="63">
        <f>'[6]Staff On Desk Summary Log'!BD12</f>
        <v>4</v>
      </c>
      <c r="R104" s="63">
        <f>'[6]Staff On Desk Summary Log'!BE12</f>
        <v>62</v>
      </c>
      <c r="S104" s="63">
        <f>'[6]Staff On Desk Summary Log'!BF12</f>
        <v>0</v>
      </c>
      <c r="T104" s="63">
        <f>'[6]Staff On Desk Summary Log'!BG12</f>
        <v>0</v>
      </c>
      <c r="U104" s="63">
        <f>'[6]Staff On Desk Summary Log'!BH12</f>
        <v>15</v>
      </c>
      <c r="V104" s="63">
        <f>'[6]Staff On Desk Summary Log'!BI12</f>
        <v>7</v>
      </c>
      <c r="W104" s="63">
        <f>'[6]Staff On Desk Summary Log'!BJ12</f>
        <v>20</v>
      </c>
      <c r="X104" s="63">
        <f>'[6]Staff On Desk Summary Log'!BK12</f>
        <v>15</v>
      </c>
      <c r="Y104" s="63">
        <f>'[6]Staff On Desk Summary Log'!BL12</f>
        <v>18</v>
      </c>
      <c r="Z104" s="63">
        <f>'[6]Staff On Desk Summary Log'!BM12</f>
        <v>32</v>
      </c>
      <c r="AA104" s="63">
        <f>'[6]Staff On Desk Summary Log'!BN12</f>
        <v>476</v>
      </c>
    </row>
    <row r="105" spans="1:27" x14ac:dyDescent="0.25">
      <c r="A105" s="63" t="str">
        <f>'[6]Staff On Desk Summary Log'!AJ13</f>
        <v>Tuesday</v>
      </c>
      <c r="B105" s="63"/>
      <c r="C105" s="63">
        <f>'[6]Staff On Desk Summary Log'!AM13</f>
        <v>23</v>
      </c>
      <c r="D105" s="63">
        <f>'[6]Staff On Desk Summary Log'!AN13</f>
        <v>5</v>
      </c>
      <c r="E105" s="63">
        <f>'[6]Staff On Desk Summary Log'!AO13</f>
        <v>6</v>
      </c>
      <c r="F105" s="63">
        <f>'[6]Staff On Desk Summary Log'!AP13</f>
        <v>17</v>
      </c>
      <c r="G105" s="63">
        <f>'[6]Staff On Desk Summary Log'!AQ13</f>
        <v>0</v>
      </c>
      <c r="H105" s="63">
        <f>'[6]Staff On Desk Summary Log'!AR13</f>
        <v>0</v>
      </c>
      <c r="I105" s="63">
        <f>'[6]Staff On Desk Summary Log'!AS13</f>
        <v>1</v>
      </c>
      <c r="J105" s="63">
        <f>'[6]Staff On Desk Summary Log'!AT13</f>
        <v>3</v>
      </c>
      <c r="K105" s="63">
        <f>'[6]Staff On Desk Summary Log'!AU13</f>
        <v>0</v>
      </c>
      <c r="L105" s="63">
        <f>'[6]Staff On Desk Summary Log'!AV13</f>
        <v>0</v>
      </c>
      <c r="M105" s="63">
        <f>'[6]Staff On Desk Summary Log'!AW13</f>
        <v>0</v>
      </c>
      <c r="N105" s="63">
        <f>'[6]Staff On Desk Summary Log'!AX13</f>
        <v>0</v>
      </c>
      <c r="O105" s="63">
        <f>'[6]Staff On Desk Summary Log'!BB13</f>
        <v>0</v>
      </c>
      <c r="P105" s="63">
        <f>'[6]Staff On Desk Summary Log'!BC13</f>
        <v>0</v>
      </c>
      <c r="Q105" s="63">
        <f>'[6]Staff On Desk Summary Log'!BD13</f>
        <v>0</v>
      </c>
      <c r="R105" s="63">
        <f>'[6]Staff On Desk Summary Log'!BE13</f>
        <v>20</v>
      </c>
      <c r="S105" s="63">
        <f>'[6]Staff On Desk Summary Log'!BF13</f>
        <v>0</v>
      </c>
      <c r="T105" s="63">
        <f>'[6]Staff On Desk Summary Log'!BG13</f>
        <v>0</v>
      </c>
      <c r="U105" s="63">
        <f>'[6]Staff On Desk Summary Log'!BH13</f>
        <v>4</v>
      </c>
      <c r="V105" s="63">
        <f>'[6]Staff On Desk Summary Log'!BI13</f>
        <v>3</v>
      </c>
      <c r="W105" s="63">
        <f>'[6]Staff On Desk Summary Log'!BJ13</f>
        <v>25</v>
      </c>
      <c r="X105" s="63">
        <f>'[6]Staff On Desk Summary Log'!BK13</f>
        <v>34</v>
      </c>
      <c r="Y105" s="63">
        <f>'[6]Staff On Desk Summary Log'!BL13</f>
        <v>0</v>
      </c>
      <c r="Z105" s="63">
        <f>'[6]Staff On Desk Summary Log'!BM13</f>
        <v>0</v>
      </c>
      <c r="AA105" s="63">
        <f>'[6]Staff On Desk Summary Log'!BN13</f>
        <v>110</v>
      </c>
    </row>
    <row r="106" spans="1:27" x14ac:dyDescent="0.25">
      <c r="A106" s="63" t="str">
        <f>'[6]Staff On Desk Summary Log'!AJ14</f>
        <v>Wednesday</v>
      </c>
      <c r="B106" s="63"/>
      <c r="C106" s="63">
        <f>'[6]Staff On Desk Summary Log'!AM14</f>
        <v>3</v>
      </c>
      <c r="D106" s="63">
        <f>'[6]Staff On Desk Summary Log'!AN14</f>
        <v>2</v>
      </c>
      <c r="E106" s="63">
        <f>'[6]Staff On Desk Summary Log'!AO14</f>
        <v>4</v>
      </c>
      <c r="F106" s="63">
        <f>'[6]Staff On Desk Summary Log'!AP14</f>
        <v>7</v>
      </c>
      <c r="G106" s="63">
        <f>'[6]Staff On Desk Summary Log'!AQ14</f>
        <v>2</v>
      </c>
      <c r="H106" s="63">
        <f>'[6]Staff On Desk Summary Log'!AR14</f>
        <v>5</v>
      </c>
      <c r="I106" s="63">
        <f>'[6]Staff On Desk Summary Log'!AS14</f>
        <v>0</v>
      </c>
      <c r="J106" s="63">
        <f>'[6]Staff On Desk Summary Log'!AT14</f>
        <v>0</v>
      </c>
      <c r="K106" s="63">
        <f>'[6]Staff On Desk Summary Log'!AU14</f>
        <v>0</v>
      </c>
      <c r="L106" s="63">
        <f>'[6]Staff On Desk Summary Log'!AV14</f>
        <v>0</v>
      </c>
      <c r="M106" s="63">
        <f>'[6]Staff On Desk Summary Log'!AW14</f>
        <v>0</v>
      </c>
      <c r="N106" s="63">
        <f>'[6]Staff On Desk Summary Log'!AX14</f>
        <v>0</v>
      </c>
      <c r="O106" s="63">
        <f>'[6]Staff On Desk Summary Log'!BB14</f>
        <v>0</v>
      </c>
      <c r="P106" s="63">
        <f>'[6]Staff On Desk Summary Log'!BC14</f>
        <v>0</v>
      </c>
      <c r="Q106" s="63">
        <f>'[6]Staff On Desk Summary Log'!BD14</f>
        <v>1</v>
      </c>
      <c r="R106" s="63">
        <f>'[6]Staff On Desk Summary Log'!BE14</f>
        <v>0</v>
      </c>
      <c r="S106" s="63">
        <f>'[6]Staff On Desk Summary Log'!BF14</f>
        <v>0</v>
      </c>
      <c r="T106" s="63">
        <f>'[6]Staff On Desk Summary Log'!BG14</f>
        <v>0</v>
      </c>
      <c r="U106" s="63">
        <f>'[6]Staff On Desk Summary Log'!BH14</f>
        <v>0</v>
      </c>
      <c r="V106" s="63">
        <f>'[6]Staff On Desk Summary Log'!BI14</f>
        <v>0</v>
      </c>
      <c r="W106" s="63">
        <f>'[6]Staff On Desk Summary Log'!BJ14</f>
        <v>0</v>
      </c>
      <c r="X106" s="63">
        <f>'[6]Staff On Desk Summary Log'!BK14</f>
        <v>0</v>
      </c>
      <c r="Y106" s="63">
        <f>'[6]Staff On Desk Summary Log'!BL14</f>
        <v>0</v>
      </c>
      <c r="Z106" s="63">
        <f>'[6]Staff On Desk Summary Log'!BM14</f>
        <v>0</v>
      </c>
      <c r="AA106" s="63">
        <f>'[6]Staff On Desk Summary Log'!BN14</f>
        <v>0</v>
      </c>
    </row>
    <row r="107" spans="1:27" x14ac:dyDescent="0.25">
      <c r="A107" s="63" t="str">
        <f>'[6]Staff On Desk Summary Log'!AJ15</f>
        <v>Thursday</v>
      </c>
      <c r="B107" s="63"/>
      <c r="C107" s="63">
        <f>'[6]Staff On Desk Summary Log'!AM15</f>
        <v>8</v>
      </c>
      <c r="D107" s="63">
        <f>'[6]Staff On Desk Summary Log'!AN15</f>
        <v>32</v>
      </c>
      <c r="E107" s="63">
        <f>'[6]Staff On Desk Summary Log'!AO15</f>
        <v>11</v>
      </c>
      <c r="F107" s="63">
        <f>'[6]Staff On Desk Summary Log'!AP15</f>
        <v>22</v>
      </c>
      <c r="G107" s="63">
        <f>'[6]Staff On Desk Summary Log'!AQ15</f>
        <v>0</v>
      </c>
      <c r="H107" s="63">
        <f>'[6]Staff On Desk Summary Log'!AR15</f>
        <v>0</v>
      </c>
      <c r="I107" s="63">
        <f>'[6]Staff On Desk Summary Log'!AS15</f>
        <v>1</v>
      </c>
      <c r="J107" s="63">
        <f>'[6]Staff On Desk Summary Log'!AT15</f>
        <v>3</v>
      </c>
      <c r="K107" s="63">
        <f>'[6]Staff On Desk Summary Log'!AU15</f>
        <v>0</v>
      </c>
      <c r="L107" s="63">
        <f>'[6]Staff On Desk Summary Log'!AV15</f>
        <v>0</v>
      </c>
      <c r="M107" s="63">
        <f>'[6]Staff On Desk Summary Log'!AW15</f>
        <v>0</v>
      </c>
      <c r="N107" s="63">
        <f>'[6]Staff On Desk Summary Log'!AX15</f>
        <v>0</v>
      </c>
      <c r="O107" s="63">
        <f>'[6]Staff On Desk Summary Log'!BB15</f>
        <v>0</v>
      </c>
      <c r="P107" s="63">
        <f>'[6]Staff On Desk Summary Log'!BC15</f>
        <v>0</v>
      </c>
      <c r="Q107" s="63">
        <f>'[6]Staff On Desk Summary Log'!BD15</f>
        <v>0</v>
      </c>
      <c r="R107" s="63">
        <f>'[6]Staff On Desk Summary Log'!BE15</f>
        <v>0</v>
      </c>
      <c r="S107" s="63">
        <f>'[6]Staff On Desk Summary Log'!BF15</f>
        <v>0</v>
      </c>
      <c r="T107" s="63">
        <f>'[6]Staff On Desk Summary Log'!BG15</f>
        <v>0</v>
      </c>
      <c r="U107" s="63">
        <f>'[6]Staff On Desk Summary Log'!BH15</f>
        <v>0</v>
      </c>
      <c r="V107" s="63">
        <f>'[6]Staff On Desk Summary Log'!BI15</f>
        <v>0</v>
      </c>
      <c r="W107" s="63">
        <f>'[6]Staff On Desk Summary Log'!BJ15</f>
        <v>0</v>
      </c>
      <c r="X107" s="63">
        <f>'[6]Staff On Desk Summary Log'!BK15</f>
        <v>0</v>
      </c>
      <c r="Y107" s="63">
        <f>'[6]Staff On Desk Summary Log'!BL15</f>
        <v>0</v>
      </c>
      <c r="Z107" s="63">
        <f>'[6]Staff On Desk Summary Log'!BM15</f>
        <v>5</v>
      </c>
      <c r="AA107" s="63">
        <f>'[6]Staff On Desk Summary Log'!BN15</f>
        <v>77</v>
      </c>
    </row>
    <row r="108" spans="1:27" x14ac:dyDescent="0.25">
      <c r="A108" s="63" t="str">
        <f>'[6]Staff On Desk Summary Log'!AJ16</f>
        <v>Friday</v>
      </c>
      <c r="B108" s="63"/>
      <c r="C108" s="63">
        <f>'[6]Staff On Desk Summary Log'!AM16</f>
        <v>42</v>
      </c>
      <c r="D108" s="63">
        <f>'[6]Staff On Desk Summary Log'!AN16</f>
        <v>11</v>
      </c>
      <c r="E108" s="63">
        <f>'[6]Staff On Desk Summary Log'!AO16</f>
        <v>14</v>
      </c>
      <c r="F108" s="63">
        <f>'[6]Staff On Desk Summary Log'!AP16</f>
        <v>56</v>
      </c>
      <c r="G108" s="63">
        <f>'[6]Staff On Desk Summary Log'!AQ16</f>
        <v>0</v>
      </c>
      <c r="H108" s="63">
        <f>'[6]Staff On Desk Summary Log'!AR16</f>
        <v>0</v>
      </c>
      <c r="I108" s="63">
        <f>'[6]Staff On Desk Summary Log'!AS16</f>
        <v>3</v>
      </c>
      <c r="J108" s="63">
        <f>'[6]Staff On Desk Summary Log'!AT16</f>
        <v>15</v>
      </c>
      <c r="K108" s="63">
        <f>'[6]Staff On Desk Summary Log'!AU16</f>
        <v>162</v>
      </c>
      <c r="L108" s="63">
        <f>'[6]Staff On Desk Summary Log'!AV16</f>
        <v>64</v>
      </c>
      <c r="M108" s="63">
        <f>'[6]Staff On Desk Summary Log'!AW16</f>
        <v>139</v>
      </c>
      <c r="N108" s="63">
        <f>'[6]Staff On Desk Summary Log'!AX16</f>
        <v>54</v>
      </c>
      <c r="O108" s="63">
        <f>'[6]Staff On Desk Summary Log'!BB16</f>
        <v>1</v>
      </c>
      <c r="P108" s="63">
        <f>'[6]Staff On Desk Summary Log'!BC16</f>
        <v>2</v>
      </c>
      <c r="Q108" s="63">
        <f>'[6]Staff On Desk Summary Log'!BD16</f>
        <v>0</v>
      </c>
      <c r="R108" s="63">
        <f>'[6]Staff On Desk Summary Log'!BE16</f>
        <v>10</v>
      </c>
      <c r="S108" s="63">
        <f>'[6]Staff On Desk Summary Log'!BF16</f>
        <v>0</v>
      </c>
      <c r="T108" s="63">
        <f>'[6]Staff On Desk Summary Log'!BG16</f>
        <v>0</v>
      </c>
      <c r="U108" s="63">
        <f>'[6]Staff On Desk Summary Log'!BH16</f>
        <v>1</v>
      </c>
      <c r="V108" s="63">
        <f>'[6]Staff On Desk Summary Log'!BI16</f>
        <v>2</v>
      </c>
      <c r="W108" s="63">
        <f>'[6]Staff On Desk Summary Log'!BJ16</f>
        <v>15</v>
      </c>
      <c r="X108" s="63">
        <f>'[6]Staff On Desk Summary Log'!BK16</f>
        <v>15</v>
      </c>
      <c r="Y108" s="63">
        <f>'[6]Staff On Desk Summary Log'!BL16</f>
        <v>0</v>
      </c>
      <c r="Z108" s="63">
        <f>'[6]Staff On Desk Summary Log'!BM16</f>
        <v>10</v>
      </c>
      <c r="AA108" s="63">
        <f>'[6]Staff On Desk Summary Log'!BN16</f>
        <v>90</v>
      </c>
    </row>
    <row r="109" spans="1:27" x14ac:dyDescent="0.25">
      <c r="A109" s="63" t="str">
        <f>'[6]Staff On Desk Summary Log'!AJ17</f>
        <v>Saturday</v>
      </c>
      <c r="B109" s="63"/>
      <c r="C109" s="63">
        <f>'[6]Staff On Desk Summary Log'!AM17</f>
        <v>0</v>
      </c>
      <c r="D109" s="63">
        <f>'[6]Staff On Desk Summary Log'!AN17</f>
        <v>0</v>
      </c>
      <c r="E109" s="63">
        <f>'[6]Staff On Desk Summary Log'!AO17</f>
        <v>0</v>
      </c>
      <c r="F109" s="63">
        <f>'[6]Staff On Desk Summary Log'!AP17</f>
        <v>0</v>
      </c>
      <c r="G109" s="63">
        <f>'[6]Staff On Desk Summary Log'!AQ17</f>
        <v>0</v>
      </c>
      <c r="H109" s="63">
        <f>'[6]Staff On Desk Summary Log'!AR17</f>
        <v>0</v>
      </c>
      <c r="I109" s="63">
        <f>'[6]Staff On Desk Summary Log'!AS17</f>
        <v>0</v>
      </c>
      <c r="J109" s="63">
        <f>'[6]Staff On Desk Summary Log'!AT17</f>
        <v>0</v>
      </c>
      <c r="K109" s="63">
        <f>'[6]Staff On Desk Summary Log'!AU17</f>
        <v>0</v>
      </c>
      <c r="L109" s="63">
        <f>'[6]Staff On Desk Summary Log'!AV17</f>
        <v>0</v>
      </c>
      <c r="M109" s="63">
        <f>'[6]Staff On Desk Summary Log'!AW17</f>
        <v>0</v>
      </c>
      <c r="N109" s="63">
        <f>'[6]Staff On Desk Summary Log'!AX17</f>
        <v>0</v>
      </c>
      <c r="O109" s="63">
        <f>'[6]Staff On Desk Summary Log'!BB17</f>
        <v>0</v>
      </c>
      <c r="P109" s="63">
        <f>'[6]Staff On Desk Summary Log'!BC17</f>
        <v>0</v>
      </c>
      <c r="Q109" s="63">
        <f>'[6]Staff On Desk Summary Log'!BD17</f>
        <v>0</v>
      </c>
      <c r="R109" s="63">
        <f>'[6]Staff On Desk Summary Log'!BE17</f>
        <v>35</v>
      </c>
      <c r="S109" s="63">
        <f>'[6]Staff On Desk Summary Log'!BF17</f>
        <v>0</v>
      </c>
      <c r="T109" s="63">
        <f>'[6]Staff On Desk Summary Log'!BG17</f>
        <v>0</v>
      </c>
      <c r="U109" s="63">
        <f>'[6]Staff On Desk Summary Log'!BH17</f>
        <v>0</v>
      </c>
      <c r="V109" s="63">
        <f>'[6]Staff On Desk Summary Log'!BI17</f>
        <v>0</v>
      </c>
      <c r="W109" s="63">
        <f>'[6]Staff On Desk Summary Log'!BJ17</f>
        <v>8</v>
      </c>
      <c r="X109" s="63">
        <f>'[6]Staff On Desk Summary Log'!BK17</f>
        <v>10</v>
      </c>
      <c r="Y109" s="63">
        <f>'[6]Staff On Desk Summary Log'!BL17</f>
        <v>20</v>
      </c>
      <c r="Z109" s="63">
        <f>'[6]Staff On Desk Summary Log'!BM17</f>
        <v>0</v>
      </c>
      <c r="AA109" s="63">
        <f>'[6]Staff On Desk Summary Log'!BN17</f>
        <v>83</v>
      </c>
    </row>
    <row r="110" spans="1:27" x14ac:dyDescent="0.25">
      <c r="A110" s="63"/>
      <c r="B110" s="63" t="str">
        <f>'[6]Staff On Desk Summary Log'!AK18</f>
        <v>SUM</v>
      </c>
      <c r="C110" s="63">
        <f>'[6]Staff On Desk Summary Log'!AM18</f>
        <v>2237</v>
      </c>
      <c r="D110" s="63">
        <f>'[6]Staff On Desk Summary Log'!AN18</f>
        <v>1596</v>
      </c>
      <c r="E110" s="63">
        <f>'[6]Staff On Desk Summary Log'!AO18</f>
        <v>652</v>
      </c>
      <c r="F110" s="63">
        <f>'[6]Staff On Desk Summary Log'!AP18</f>
        <v>1823</v>
      </c>
      <c r="G110" s="63">
        <f>'[6]Staff On Desk Summary Log'!AQ18</f>
        <v>311</v>
      </c>
      <c r="H110" s="63">
        <f>'[6]Staff On Desk Summary Log'!AR18</f>
        <v>719</v>
      </c>
      <c r="I110" s="63">
        <f>'[6]Staff On Desk Summary Log'!AS18</f>
        <v>449</v>
      </c>
      <c r="J110" s="63">
        <f>'[6]Staff On Desk Summary Log'!AT18</f>
        <v>728</v>
      </c>
      <c r="K110" s="63">
        <f>'[6]Staff On Desk Summary Log'!AU18</f>
        <v>1518</v>
      </c>
      <c r="L110" s="63">
        <f>'[6]Staff On Desk Summary Log'!AV18</f>
        <v>353</v>
      </c>
      <c r="M110" s="63">
        <f>'[6]Staff On Desk Summary Log'!AW18</f>
        <v>1550</v>
      </c>
      <c r="N110" s="63">
        <f>'[6]Staff On Desk Summary Log'!AX18</f>
        <v>720</v>
      </c>
      <c r="O110" s="63">
        <f>'[6]Staff On Desk Summary Log'!BB18</f>
        <v>141</v>
      </c>
      <c r="P110" s="63">
        <f>'[6]Staff On Desk Summary Log'!BC18</f>
        <v>241</v>
      </c>
      <c r="Q110" s="63">
        <f>'[6]Staff On Desk Summary Log'!BD18</f>
        <v>56</v>
      </c>
      <c r="R110" s="63">
        <f>'[6]Staff On Desk Summary Log'!BE18</f>
        <v>1588</v>
      </c>
      <c r="S110" s="63">
        <f>'[6]Staff On Desk Summary Log'!BF18</f>
        <v>9</v>
      </c>
      <c r="T110" s="63">
        <f>'[6]Staff On Desk Summary Log'!BG18</f>
        <v>35</v>
      </c>
      <c r="U110" s="63">
        <f>'[6]Staff On Desk Summary Log'!BH18</f>
        <v>53</v>
      </c>
      <c r="V110" s="63">
        <f>'[6]Staff On Desk Summary Log'!BI18</f>
        <v>53</v>
      </c>
      <c r="W110" s="63">
        <f>'[6]Staff On Desk Summary Log'!BJ18</f>
        <v>404</v>
      </c>
      <c r="X110" s="63">
        <f>'[6]Staff On Desk Summary Log'!BK18</f>
        <v>617</v>
      </c>
      <c r="Y110" s="63">
        <f>'[6]Staff On Desk Summary Log'!BL18</f>
        <v>144</v>
      </c>
      <c r="Z110" s="63">
        <f>'[6]Staff On Desk Summary Log'!BM18</f>
        <v>258</v>
      </c>
      <c r="AA110" s="63">
        <f>'[6]Staff On Desk Summary Log'!BN18</f>
        <v>7025</v>
      </c>
    </row>
    <row r="111" spans="1:27" x14ac:dyDescent="0.25">
      <c r="A111" s="63"/>
      <c r="B111" s="63" t="str">
        <f>'[6]Staff On Desk Summary Log'!AK19</f>
        <v>AVG</v>
      </c>
      <c r="C111" s="63"/>
      <c r="D111" s="63"/>
      <c r="E111" s="63"/>
      <c r="F111" s="63">
        <f>'[6]Staff On Desk Summary Log'!AP19</f>
        <v>2.7960122699386503</v>
      </c>
      <c r="G111" s="63">
        <f>'[6]Staff On Desk Summary Log'!AQ19</f>
        <v>0</v>
      </c>
      <c r="H111" s="63">
        <f>'[6]Staff On Desk Summary Log'!AR19</f>
        <v>2.311897106109325</v>
      </c>
      <c r="I111" s="63">
        <f>'[6]Staff On Desk Summary Log'!AS19</f>
        <v>0</v>
      </c>
      <c r="J111" s="63">
        <f>'[6]Staff On Desk Summary Log'!AT19</f>
        <v>1.6213808463251671</v>
      </c>
      <c r="K111" s="63">
        <f>'[6]Staff On Desk Summary Log'!AU19</f>
        <v>0</v>
      </c>
      <c r="L111" s="63">
        <f>'[6]Staff On Desk Summary Log'!AV19</f>
        <v>0.23254281949934125</v>
      </c>
      <c r="M111" s="63">
        <f>'[6]Staff On Desk Summary Log'!AW19</f>
        <v>0</v>
      </c>
      <c r="N111" s="63">
        <f>'[6]Staff On Desk Summary Log'!AX19</f>
        <v>0.46451612903225808</v>
      </c>
      <c r="O111" s="63">
        <f>'[6]Staff On Desk Summary Log'!BB19</f>
        <v>0</v>
      </c>
      <c r="P111" s="63">
        <f>'[6]Staff On Desk Summary Log'!BC19</f>
        <v>1.7092198581560283</v>
      </c>
      <c r="Q111" s="63">
        <f>'[6]Staff On Desk Summary Log'!BD19</f>
        <v>0</v>
      </c>
      <c r="R111" s="63">
        <f>'[6]Staff On Desk Summary Log'!BE19</f>
        <v>0</v>
      </c>
      <c r="S111" s="63">
        <f>'[6]Staff On Desk Summary Log'!BF19</f>
        <v>0</v>
      </c>
      <c r="T111" s="63">
        <f>'[6]Staff On Desk Summary Log'!BG19</f>
        <v>3.8888888888888888</v>
      </c>
      <c r="U111" s="63">
        <f>'[6]Staff On Desk Summary Log'!BH19</f>
        <v>0</v>
      </c>
      <c r="V111" s="63">
        <f>'[6]Staff On Desk Summary Log'!BI19</f>
        <v>0</v>
      </c>
      <c r="W111" s="63">
        <f>'[6]Staff On Desk Summary Log'!BJ19</f>
        <v>0</v>
      </c>
      <c r="X111" s="63">
        <f>'[6]Staff On Desk Summary Log'!BK19</f>
        <v>1.5272277227722773</v>
      </c>
      <c r="Y111" s="63">
        <f>'[6]Staff On Desk Summary Log'!BL19</f>
        <v>0</v>
      </c>
      <c r="Z111" s="63">
        <f>'[6]Staff On Desk Summary Log'!BM19</f>
        <v>0</v>
      </c>
      <c r="AA111" s="63">
        <f>'[6]Staff On Desk Summary Log'!BN19</f>
        <v>0</v>
      </c>
    </row>
    <row r="112" spans="1:27" ht="60" x14ac:dyDescent="0.25">
      <c r="A112" s="63"/>
      <c r="B112" s="114" t="str">
        <f>'[6]Staff On Desk Summary Log'!AK20</f>
        <v>% mins per week of all time open to public</v>
      </c>
      <c r="C112" s="115"/>
      <c r="D112" s="115">
        <f>'[6]Staff On Desk Summary Log'!AN20</f>
        <v>0.6045454545454545</v>
      </c>
      <c r="E112" s="115"/>
      <c r="F112" s="115">
        <f>'[6]Staff On Desk Summary Log'!AP20</f>
        <v>0.69053030303030305</v>
      </c>
      <c r="G112" s="115"/>
      <c r="H112" s="115">
        <f>'[6]Staff On Desk Summary Log'!AR20</f>
        <v>0.27234848484848484</v>
      </c>
      <c r="I112" s="115"/>
      <c r="J112" s="115">
        <f>'[6]Staff On Desk Summary Log'!AT20</f>
        <v>0.27575757575757576</v>
      </c>
      <c r="K112" s="115"/>
      <c r="L112" s="115">
        <f>'[6]Staff On Desk Summary Log'!AV20</f>
        <v>0.1337121212121212</v>
      </c>
      <c r="M112" s="115"/>
      <c r="N112" s="115">
        <f>'[6]Staff On Desk Summary Log'!AX20</f>
        <v>0.27272727272727271</v>
      </c>
      <c r="O112" s="115"/>
      <c r="P112" s="115">
        <f>'[6]Staff On Desk Summary Log'!BC20</f>
        <v>9.1287878787878793E-2</v>
      </c>
      <c r="Q112" s="115">
        <f>'[6]Staff On Desk Summary Log'!BD20</f>
        <v>2.1212121212121213E-2</v>
      </c>
      <c r="R112" s="115">
        <f>'[6]Staff On Desk Summary Log'!BE20</f>
        <v>0.60151515151515156</v>
      </c>
      <c r="S112" s="115"/>
      <c r="T112" s="115">
        <f>'[6]Staff On Desk Summary Log'!BG20</f>
        <v>1.3257575757575758E-2</v>
      </c>
      <c r="U112" s="115"/>
      <c r="V112" s="115">
        <f>'[6]Staff On Desk Summary Log'!BI20</f>
        <v>2.0075757575757577E-2</v>
      </c>
      <c r="W112" s="115"/>
      <c r="X112" s="115">
        <f>'[6]Staff On Desk Summary Log'!BK20</f>
        <v>0.2337121212121212</v>
      </c>
      <c r="Y112" s="115">
        <f>'[6]Staff On Desk Summary Log'!BL20</f>
        <v>5.4545454545454543E-2</v>
      </c>
      <c r="Z112" s="115">
        <f>'[6]Staff On Desk Summary Log'!BM20</f>
        <v>9.7727272727272732E-2</v>
      </c>
      <c r="AA112" s="115">
        <f>'[6]Staff On Desk Summary Log'!BN20</f>
        <v>2.6609848484848486</v>
      </c>
    </row>
    <row r="113" spans="1:28" x14ac:dyDescent="0.25">
      <c r="A113" s="44" t="str">
        <f>'[6]Staff On Desk Summary Log'!AJ21</f>
        <v>TELIS</v>
      </c>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row>
    <row r="114" spans="1:28" x14ac:dyDescent="0.25">
      <c r="A114" s="63" t="str">
        <f>'[6]Staff On Desk Summary Log'!AJ22</f>
        <v>Monday</v>
      </c>
      <c r="B114" s="63"/>
      <c r="C114" s="63">
        <f>'[6]Staff On Desk Summary Log'!AM22</f>
        <v>155</v>
      </c>
      <c r="D114" s="63">
        <f>'[6]Staff On Desk Summary Log'!AN22</f>
        <v>230</v>
      </c>
      <c r="E114" s="63">
        <f>'[6]Staff On Desk Summary Log'!AO22</f>
        <v>33</v>
      </c>
      <c r="F114" s="63">
        <f>'[6]Staff On Desk Summary Log'!AP22</f>
        <v>147</v>
      </c>
      <c r="G114" s="63">
        <f>'[6]Staff On Desk Summary Log'!AQ22</f>
        <v>4</v>
      </c>
      <c r="H114" s="63">
        <f>'[6]Staff On Desk Summary Log'!AR22</f>
        <v>21</v>
      </c>
      <c r="I114" s="63">
        <f>'[6]Staff On Desk Summary Log'!AS22</f>
        <v>27</v>
      </c>
      <c r="J114" s="63">
        <f>'[6]Staff On Desk Summary Log'!AT22</f>
        <v>51</v>
      </c>
      <c r="K114" s="63">
        <f>'[6]Staff On Desk Summary Log'!AU22</f>
        <v>0</v>
      </c>
      <c r="L114" s="63">
        <f>'[6]Staff On Desk Summary Log'!AV22</f>
        <v>0</v>
      </c>
      <c r="M114" s="63">
        <f>'[6]Staff On Desk Summary Log'!AW22</f>
        <v>14</v>
      </c>
      <c r="N114" s="63">
        <f>'[6]Staff On Desk Summary Log'!AX22</f>
        <v>25</v>
      </c>
      <c r="O114" s="63">
        <f>'[6]Staff On Desk Summary Log'!BB22</f>
        <v>4</v>
      </c>
      <c r="P114" s="63">
        <f>'[6]Staff On Desk Summary Log'!BC22</f>
        <v>20</v>
      </c>
      <c r="Q114" s="63">
        <f>'[6]Staff On Desk Summary Log'!BD22</f>
        <v>0</v>
      </c>
      <c r="R114" s="63">
        <f>'[6]Staff On Desk Summary Log'!BE22</f>
        <v>115</v>
      </c>
      <c r="S114" s="63">
        <f>'[6]Staff On Desk Summary Log'!BF22</f>
        <v>0</v>
      </c>
      <c r="T114" s="63">
        <f>'[6]Staff On Desk Summary Log'!BG22</f>
        <v>0</v>
      </c>
      <c r="U114" s="63">
        <f>'[6]Staff On Desk Summary Log'!BH22</f>
        <v>0</v>
      </c>
      <c r="V114" s="63">
        <f>'[6]Staff On Desk Summary Log'!BI22</f>
        <v>0</v>
      </c>
      <c r="W114" s="63">
        <f>'[6]Staff On Desk Summary Log'!BJ22</f>
        <v>0</v>
      </c>
      <c r="X114" s="63">
        <f>'[6]Staff On Desk Summary Log'!BK22</f>
        <v>0</v>
      </c>
      <c r="Y114" s="63">
        <f>'[6]Staff On Desk Summary Log'!BL22</f>
        <v>0</v>
      </c>
      <c r="Z114" s="63">
        <f>'[6]Staff On Desk Summary Log'!BM22</f>
        <v>0</v>
      </c>
      <c r="AA114" s="63">
        <f>'[6]Staff On Desk Summary Log'!BN22</f>
        <v>287</v>
      </c>
    </row>
    <row r="115" spans="1:28" x14ac:dyDescent="0.25">
      <c r="A115" s="63" t="str">
        <f>'[6]Staff On Desk Summary Log'!AJ23</f>
        <v>Monday</v>
      </c>
      <c r="B115" s="63"/>
      <c r="C115" s="63">
        <f>'[6]Staff On Desk Summary Log'!AM23</f>
        <v>19</v>
      </c>
      <c r="D115" s="63">
        <f>'[6]Staff On Desk Summary Log'!AN23</f>
        <v>15</v>
      </c>
      <c r="E115" s="63">
        <f>'[6]Staff On Desk Summary Log'!AO23</f>
        <v>2</v>
      </c>
      <c r="F115" s="63">
        <f>'[6]Staff On Desk Summary Log'!AP23</f>
        <v>25</v>
      </c>
      <c r="G115" s="63">
        <f>'[6]Staff On Desk Summary Log'!AQ23</f>
        <v>0</v>
      </c>
      <c r="H115" s="63">
        <f>'[6]Staff On Desk Summary Log'!AR23</f>
        <v>0</v>
      </c>
      <c r="I115" s="63">
        <f>'[6]Staff On Desk Summary Log'!AS23</f>
        <v>0</v>
      </c>
      <c r="J115" s="63">
        <f>'[6]Staff On Desk Summary Log'!AT23</f>
        <v>0</v>
      </c>
      <c r="K115" s="63">
        <f>'[6]Staff On Desk Summary Log'!AU23</f>
        <v>0</v>
      </c>
      <c r="L115" s="63">
        <f>'[6]Staff On Desk Summary Log'!AV23</f>
        <v>0</v>
      </c>
      <c r="M115" s="63">
        <f>'[6]Staff On Desk Summary Log'!AW23</f>
        <v>0</v>
      </c>
      <c r="N115" s="63">
        <f>'[6]Staff On Desk Summary Log'!AX23</f>
        <v>0</v>
      </c>
      <c r="O115" s="63">
        <f>'[6]Staff On Desk Summary Log'!BB23</f>
        <v>0</v>
      </c>
      <c r="P115" s="63">
        <f>'[6]Staff On Desk Summary Log'!BC23</f>
        <v>0</v>
      </c>
      <c r="Q115" s="63">
        <f>'[6]Staff On Desk Summary Log'!BD23</f>
        <v>5</v>
      </c>
      <c r="R115" s="63">
        <f>'[6]Staff On Desk Summary Log'!BE23</f>
        <v>15</v>
      </c>
      <c r="S115" s="63">
        <f>'[6]Staff On Desk Summary Log'!BF23</f>
        <v>0</v>
      </c>
      <c r="T115" s="63">
        <f>'[6]Staff On Desk Summary Log'!BG23</f>
        <v>0</v>
      </c>
      <c r="U115" s="63">
        <f>'[6]Staff On Desk Summary Log'!BH23</f>
        <v>0</v>
      </c>
      <c r="V115" s="63">
        <f>'[6]Staff On Desk Summary Log'!BI23</f>
        <v>0</v>
      </c>
      <c r="W115" s="63">
        <f>'[6]Staff On Desk Summary Log'!BJ23</f>
        <v>0</v>
      </c>
      <c r="X115" s="63">
        <f>'[6]Staff On Desk Summary Log'!BK23</f>
        <v>0</v>
      </c>
      <c r="Y115" s="63">
        <f>'[6]Staff On Desk Summary Log'!BL23</f>
        <v>0</v>
      </c>
      <c r="Z115" s="63">
        <f>'[6]Staff On Desk Summary Log'!BM23</f>
        <v>0</v>
      </c>
      <c r="AA115" s="63">
        <f>'[6]Staff On Desk Summary Log'!BN23</f>
        <v>60</v>
      </c>
    </row>
    <row r="116" spans="1:28" x14ac:dyDescent="0.25">
      <c r="A116" s="63"/>
      <c r="B116" s="63" t="str">
        <f>'[6]Staff On Desk Summary Log'!AK24</f>
        <v>SUM</v>
      </c>
      <c r="C116" s="63">
        <f>'[6]Staff On Desk Summary Log'!AM24</f>
        <v>174</v>
      </c>
      <c r="D116" s="63">
        <f>'[6]Staff On Desk Summary Log'!AN24</f>
        <v>245</v>
      </c>
      <c r="E116" s="63">
        <f>'[6]Staff On Desk Summary Log'!AO24</f>
        <v>35</v>
      </c>
      <c r="F116" s="63">
        <f>'[6]Staff On Desk Summary Log'!AP24</f>
        <v>172</v>
      </c>
      <c r="G116" s="63">
        <f>'[6]Staff On Desk Summary Log'!AQ24</f>
        <v>4</v>
      </c>
      <c r="H116" s="63">
        <f>'[6]Staff On Desk Summary Log'!AR24</f>
        <v>21</v>
      </c>
      <c r="I116" s="63">
        <f>'[6]Staff On Desk Summary Log'!AS24</f>
        <v>27</v>
      </c>
      <c r="J116" s="63">
        <f>'[6]Staff On Desk Summary Log'!AT24</f>
        <v>51</v>
      </c>
      <c r="K116" s="63">
        <f>'[6]Staff On Desk Summary Log'!AU24</f>
        <v>0</v>
      </c>
      <c r="L116" s="63">
        <f>'[6]Staff On Desk Summary Log'!AV24</f>
        <v>0</v>
      </c>
      <c r="M116" s="63">
        <f>'[6]Staff On Desk Summary Log'!AW24</f>
        <v>14</v>
      </c>
      <c r="N116" s="63">
        <f>'[6]Staff On Desk Summary Log'!AX24</f>
        <v>25</v>
      </c>
      <c r="O116" s="63">
        <f>'[6]Staff On Desk Summary Log'!BB24</f>
        <v>4</v>
      </c>
      <c r="P116" s="63">
        <f>'[6]Staff On Desk Summary Log'!BC24</f>
        <v>20</v>
      </c>
      <c r="Q116" s="63">
        <f>'[6]Staff On Desk Summary Log'!BD24</f>
        <v>5</v>
      </c>
      <c r="R116" s="63">
        <f>'[6]Staff On Desk Summary Log'!BE24</f>
        <v>130</v>
      </c>
      <c r="S116" s="63">
        <f>'[6]Staff On Desk Summary Log'!BF24</f>
        <v>0</v>
      </c>
      <c r="T116" s="63">
        <f>'[6]Staff On Desk Summary Log'!BG24</f>
        <v>0</v>
      </c>
      <c r="U116" s="63">
        <f>'[6]Staff On Desk Summary Log'!BH24</f>
        <v>0</v>
      </c>
      <c r="V116" s="63">
        <f>'[6]Staff On Desk Summary Log'!BI24</f>
        <v>0</v>
      </c>
      <c r="W116" s="63">
        <f>'[6]Staff On Desk Summary Log'!BJ24</f>
        <v>0</v>
      </c>
      <c r="X116" s="63">
        <f>'[6]Staff On Desk Summary Log'!BK24</f>
        <v>0</v>
      </c>
      <c r="Y116" s="63">
        <f>'[6]Staff On Desk Summary Log'!BL24</f>
        <v>0</v>
      </c>
      <c r="Z116" s="63">
        <f>'[6]Staff On Desk Summary Log'!BM24</f>
        <v>0</v>
      </c>
      <c r="AA116" s="63">
        <f>'[6]Staff On Desk Summary Log'!BN24</f>
        <v>347</v>
      </c>
    </row>
    <row r="117" spans="1:28" x14ac:dyDescent="0.25">
      <c r="A117" s="63"/>
      <c r="B117" s="63" t="str">
        <f>'[6]Staff On Desk Summary Log'!AK25</f>
        <v>AVG</v>
      </c>
      <c r="C117" s="63">
        <f>'[6]Staff On Desk Summary Log'!AM25</f>
        <v>0</v>
      </c>
      <c r="D117" s="63">
        <f>'[6]Staff On Desk Summary Log'!AN25</f>
        <v>1.4080459770114941</v>
      </c>
      <c r="E117" s="63">
        <f>'[6]Staff On Desk Summary Log'!AO25</f>
        <v>0</v>
      </c>
      <c r="F117" s="63">
        <f>'[6]Staff On Desk Summary Log'!AP25</f>
        <v>4.9142857142857146</v>
      </c>
      <c r="G117" s="63">
        <f>'[6]Staff On Desk Summary Log'!AQ25</f>
        <v>0</v>
      </c>
      <c r="H117" s="63">
        <f>'[6]Staff On Desk Summary Log'!AR25</f>
        <v>5.25</v>
      </c>
      <c r="I117" s="63">
        <f>'[6]Staff On Desk Summary Log'!AS25</f>
        <v>0</v>
      </c>
      <c r="J117" s="63">
        <f>'[6]Staff On Desk Summary Log'!AT25</f>
        <v>1.8888888888888888</v>
      </c>
      <c r="K117" s="63">
        <f>'[6]Staff On Desk Summary Log'!AU25</f>
        <v>0</v>
      </c>
      <c r="L117" s="63" t="str">
        <f>'[6]Staff On Desk Summary Log'!AV25</f>
        <v xml:space="preserve"> </v>
      </c>
      <c r="M117" s="63">
        <f>'[6]Staff On Desk Summary Log'!AW25</f>
        <v>0</v>
      </c>
      <c r="N117" s="63">
        <f>'[6]Staff On Desk Summary Log'!AX25</f>
        <v>1.7857142857142858</v>
      </c>
      <c r="O117" s="63">
        <f>'[6]Staff On Desk Summary Log'!BB25</f>
        <v>0</v>
      </c>
      <c r="P117" s="63">
        <f>'[6]Staff On Desk Summary Log'!BC25</f>
        <v>5</v>
      </c>
      <c r="Q117" s="63">
        <f>'[6]Staff On Desk Summary Log'!BD25</f>
        <v>0</v>
      </c>
      <c r="R117" s="63">
        <f>'[6]Staff On Desk Summary Log'!BE25</f>
        <v>0</v>
      </c>
      <c r="S117" s="63">
        <f>'[6]Staff On Desk Summary Log'!BF25</f>
        <v>0</v>
      </c>
      <c r="T117" s="63">
        <f>'[6]Staff On Desk Summary Log'!BG25</f>
        <v>0</v>
      </c>
      <c r="U117" s="63">
        <f>'[6]Staff On Desk Summary Log'!BH25</f>
        <v>0</v>
      </c>
      <c r="V117" s="63">
        <f>'[6]Staff On Desk Summary Log'!BI25</f>
        <v>0</v>
      </c>
      <c r="W117" s="63">
        <f>'[6]Staff On Desk Summary Log'!BJ25</f>
        <v>0</v>
      </c>
      <c r="X117" s="63">
        <f>'[6]Staff On Desk Summary Log'!BK25</f>
        <v>0</v>
      </c>
      <c r="Y117" s="63">
        <f>'[6]Staff On Desk Summary Log'!BL25</f>
        <v>0</v>
      </c>
      <c r="Z117" s="63">
        <f>'[6]Staff On Desk Summary Log'!BM25</f>
        <v>0</v>
      </c>
      <c r="AA117" s="63">
        <f>'[6]Staff On Desk Summary Log'!BN25</f>
        <v>0</v>
      </c>
    </row>
    <row r="118" spans="1:28" x14ac:dyDescent="0.25">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row>
    <row r="119" spans="1:28" ht="60" x14ac:dyDescent="0.25">
      <c r="A119" s="63"/>
      <c r="B119" s="114" t="str">
        <f>'[6]Staff On Desk Summary Log'!AK27</f>
        <v>% mins per week of all time open to public</v>
      </c>
      <c r="C119" s="115"/>
      <c r="D119" s="115">
        <f>'[6]Staff On Desk Summary Log'!AN27</f>
        <v>9.2803030303030304E-2</v>
      </c>
      <c r="E119" s="115"/>
      <c r="F119" s="115">
        <f>'[6]Staff On Desk Summary Log'!AP27</f>
        <v>6.5151515151515155E-2</v>
      </c>
      <c r="G119" s="115"/>
      <c r="H119" s="115">
        <f>'[6]Staff On Desk Summary Log'!AR27</f>
        <v>7.9545454545454537E-3</v>
      </c>
      <c r="I119" s="115"/>
      <c r="J119" s="115">
        <f>'[6]Staff On Desk Summary Log'!AT27</f>
        <v>1.9318181818181818E-2</v>
      </c>
      <c r="K119" s="115"/>
      <c r="L119" s="115">
        <f>'[6]Staff On Desk Summary Log'!AV27</f>
        <v>0</v>
      </c>
      <c r="M119" s="115"/>
      <c r="N119" s="115">
        <f>'[6]Staff On Desk Summary Log'!AX27</f>
        <v>9.46969696969697E-3</v>
      </c>
      <c r="O119" s="115"/>
      <c r="P119" s="115">
        <f>'[6]Staff On Desk Summary Log'!BC27</f>
        <v>7.575757575757576E-3</v>
      </c>
      <c r="Q119" s="115">
        <f>'[6]Staff On Desk Summary Log'!BD27</f>
        <v>1.893939393939394E-3</v>
      </c>
      <c r="R119" s="115">
        <f>'[6]Staff On Desk Summary Log'!BE27</f>
        <v>4.924242424242424E-2</v>
      </c>
      <c r="S119" s="115"/>
      <c r="T119" s="115">
        <f>'[6]Staff On Desk Summary Log'!BG27</f>
        <v>0</v>
      </c>
      <c r="U119" s="115">
        <f>'[6]Staff On Desk Summary Log'!BH27</f>
        <v>0</v>
      </c>
      <c r="V119" s="115">
        <f>'[6]Staff On Desk Summary Log'!BI27</f>
        <v>0</v>
      </c>
      <c r="W119" s="115">
        <f>'[6]Staff On Desk Summary Log'!BJ27</f>
        <v>0</v>
      </c>
      <c r="X119" s="115">
        <f>'[6]Staff On Desk Summary Log'!BK27</f>
        <v>0</v>
      </c>
      <c r="Y119" s="115">
        <f>'[6]Staff On Desk Summary Log'!BL27</f>
        <v>0</v>
      </c>
      <c r="Z119" s="115">
        <f>'[6]Staff On Desk Summary Log'!BM27</f>
        <v>0</v>
      </c>
      <c r="AA119" s="115">
        <f>'[6]Staff On Desk Summary Log'!BN27</f>
        <v>0.13143939393939394</v>
      </c>
    </row>
    <row r="120" spans="1:28" ht="45" customHeight="1" x14ac:dyDescent="0.25">
      <c r="A120" s="212" t="str">
        <f>'[6]Staff On Desk Summary Log'!AK28</f>
        <v>Grand total % mins per week of all time open to public (CEN / TELIS)</v>
      </c>
      <c r="B120" s="212"/>
      <c r="C120" s="115"/>
      <c r="D120" s="115">
        <f>'[6]Staff On Desk Summary Log'!AN28</f>
        <v>0.69734848484848477</v>
      </c>
      <c r="E120" s="115"/>
      <c r="F120" s="115">
        <f>'[6]Staff On Desk Summary Log'!AP28</f>
        <v>0.75568181818181823</v>
      </c>
      <c r="G120" s="115"/>
      <c r="H120" s="115">
        <f>'[6]Staff On Desk Summary Log'!AR28</f>
        <v>0.28030303030303028</v>
      </c>
      <c r="I120" s="115"/>
      <c r="J120" s="115">
        <f>'[6]Staff On Desk Summary Log'!AT28</f>
        <v>0.29507575757575755</v>
      </c>
      <c r="K120" s="115"/>
      <c r="L120" s="115">
        <f>'[6]Staff On Desk Summary Log'!AV28</f>
        <v>0.1337121212121212</v>
      </c>
      <c r="M120" s="115"/>
      <c r="N120" s="115">
        <f>'[6]Staff On Desk Summary Log'!AX28</f>
        <v>0.28219696969696967</v>
      </c>
      <c r="O120" s="115"/>
      <c r="P120" s="115">
        <f>'[6]Staff On Desk Summary Log'!BC28</f>
        <v>9.8863636363636376E-2</v>
      </c>
      <c r="Q120" s="115">
        <f>'[6]Staff On Desk Summary Log'!BD28</f>
        <v>2.3106060606060609E-2</v>
      </c>
      <c r="R120" s="115">
        <f>'[6]Staff On Desk Summary Log'!BE28</f>
        <v>0.65075757575757576</v>
      </c>
      <c r="S120" s="115"/>
      <c r="T120" s="115">
        <f>'[6]Staff On Desk Summary Log'!BG28</f>
        <v>1.3257575757575758E-2</v>
      </c>
      <c r="U120" s="115">
        <f>'[6]Staff On Desk Summary Log'!BH28</f>
        <v>0</v>
      </c>
      <c r="V120" s="115">
        <f>'[6]Staff On Desk Summary Log'!BI28</f>
        <v>2.0075757575757577E-2</v>
      </c>
      <c r="W120" s="115">
        <f>'[6]Staff On Desk Summary Log'!BJ28</f>
        <v>0</v>
      </c>
      <c r="X120" s="115">
        <f>'[6]Staff On Desk Summary Log'!BK28</f>
        <v>0.2337121212121212</v>
      </c>
      <c r="Y120" s="115">
        <f>'[6]Staff On Desk Summary Log'!BL28</f>
        <v>5.4545454545454543E-2</v>
      </c>
      <c r="Z120" s="115">
        <f>'[6]Staff On Desk Summary Log'!BM28</f>
        <v>9.7727272727272732E-2</v>
      </c>
      <c r="AA120" s="115">
        <f>'[6]Staff On Desk Summary Log'!BN28</f>
        <v>2.7924242424242425</v>
      </c>
    </row>
    <row r="124" spans="1:28" ht="210" x14ac:dyDescent="0.25">
      <c r="A124" s="63" t="s">
        <v>101</v>
      </c>
      <c r="B124" s="63"/>
      <c r="C124" s="114" t="str">
        <f>'[7]Staff On Desk Summary Log'!AH1</f>
        <v>Hours open per week</v>
      </c>
      <c r="D124" s="114" t="str">
        <f>'[7]Staff On Desk Summary Log'!AI1</f>
        <v>Hrs open per yr</v>
      </c>
      <c r="E124" s="114" t="str">
        <f>'[7]Staff On Desk Summary Log'!AJ1</f>
        <v>Mins open per week</v>
      </c>
      <c r="F124" s="63"/>
      <c r="G124" s="63"/>
      <c r="H124" s="63"/>
      <c r="I124" s="63"/>
      <c r="J124" s="63"/>
      <c r="K124" s="63"/>
      <c r="L124" s="63"/>
      <c r="M124" s="63"/>
      <c r="N124" s="63"/>
      <c r="O124" s="63"/>
      <c r="P124" s="63"/>
      <c r="Q124" s="63"/>
      <c r="R124" s="63"/>
      <c r="S124" s="63"/>
      <c r="T124" s="63"/>
      <c r="U124" s="63"/>
      <c r="V124" s="63"/>
      <c r="W124" s="63"/>
      <c r="X124" s="63"/>
      <c r="Y124" s="63"/>
      <c r="Z124" s="63"/>
      <c r="AA124" s="63"/>
      <c r="AB124" s="63"/>
    </row>
    <row r="125" spans="1:28" x14ac:dyDescent="0.25">
      <c r="A125" s="63"/>
      <c r="C125" s="63">
        <f>'[7]Staff On Desk Summary Log'!AH2</f>
        <v>36</v>
      </c>
      <c r="D125" s="63">
        <f>'[7]Staff On Desk Summary Log'!AI2</f>
        <v>1800</v>
      </c>
      <c r="E125" s="63">
        <f>'[7]Staff On Desk Summary Log'!AJ2</f>
        <v>2160</v>
      </c>
      <c r="F125" s="63"/>
      <c r="G125" s="63"/>
      <c r="H125" s="63"/>
      <c r="I125" s="63"/>
      <c r="J125" s="63"/>
      <c r="K125" s="63"/>
      <c r="L125" s="63"/>
      <c r="M125" s="63"/>
      <c r="N125" s="63"/>
      <c r="O125" s="63"/>
      <c r="P125" s="63"/>
      <c r="Q125" s="63"/>
      <c r="R125" s="63"/>
      <c r="S125" s="63"/>
      <c r="T125" s="63"/>
      <c r="U125" s="63"/>
      <c r="V125" s="63"/>
      <c r="W125" s="63"/>
      <c r="X125" s="63"/>
      <c r="Y125" s="63"/>
      <c r="Z125" s="63"/>
      <c r="AA125" s="63"/>
      <c r="AB125" s="63"/>
    </row>
    <row r="126" spans="1:28" ht="225" x14ac:dyDescent="0.25">
      <c r="A126" s="44" t="str">
        <f>'[7]Staff On Desk Summary Log'!AH4</f>
        <v>CHS - On Desk Log</v>
      </c>
      <c r="B126" s="63"/>
      <c r="C126" s="114" t="str">
        <f>'[7]Staff On Desk Summary Log'!AK4</f>
        <v>informational / directional</v>
      </c>
      <c r="D126" s="114" t="str">
        <f>'[7]Staff On Desk Summary Log'!AL4</f>
        <v>informational / directional</v>
      </c>
      <c r="E126" s="114" t="str">
        <f>'[7]Staff On Desk Summary Log'!AM4</f>
        <v>reference</v>
      </c>
      <c r="F126" s="114" t="str">
        <f>'[7]Staff On Desk Summary Log'!AN4</f>
        <v>reference</v>
      </c>
      <c r="G126" s="114" t="str">
        <f>'[7]Staff On Desk Summary Log'!AO4</f>
        <v>technology</v>
      </c>
      <c r="H126" s="114" t="str">
        <f>'[7]Staff On Desk Summary Log'!AP4</f>
        <v>technology</v>
      </c>
      <c r="I126" s="114" t="str">
        <f>'[7]Staff On Desk Summary Log'!AQ4</f>
        <v>library card</v>
      </c>
      <c r="J126" s="114" t="str">
        <f>'[7]Staff On Desk Summary Log'!AR4</f>
        <v>library card</v>
      </c>
      <c r="K126" s="114" t="str">
        <f>'[7]Staff On Desk Summary Log'!AS4</f>
        <v>checkin</v>
      </c>
      <c r="L126" s="114" t="str">
        <f>'[7]Staff On Desk Summary Log'!AT4</f>
        <v>checkin</v>
      </c>
      <c r="M126" s="114" t="str">
        <f>'[7]Staff On Desk Summary Log'!AU4</f>
        <v>checkout/ renew at desk</v>
      </c>
      <c r="N126" s="114" t="str">
        <f>'[7]Staff On Desk Summary Log'!AV4</f>
        <v>checkout/ renew at desk</v>
      </c>
      <c r="O126" s="114" t="str">
        <f>'[7]Staff On Desk Summary Log'!AY4</f>
        <v>fine/fee</v>
      </c>
      <c r="P126" s="114" t="str">
        <f>'[7]Staff On Desk Summary Log'!AZ4</f>
        <v>fine/fee</v>
      </c>
      <c r="Q126" s="114" t="str">
        <f>'[7]Staff On Desk Summary Log'!BA4</f>
        <v>print management</v>
      </c>
      <c r="R126" s="114" t="str">
        <f>'[7]Staff On Desk Summary Log'!BB4</f>
        <v>check email/spl@</v>
      </c>
      <c r="S126" s="114" t="str">
        <f>'[7]Staff On Desk Summary Log'!BC4</f>
        <v>lend laptop</v>
      </c>
      <c r="T126" s="114" t="str">
        <f>'[7]Staff On Desk Summary Log'!BD4</f>
        <v>lend laptop</v>
      </c>
      <c r="U126" s="114" t="str">
        <f>'[7]Staff On Desk Summary Log'!BE4</f>
        <v>self check</v>
      </c>
      <c r="V126" s="114" t="str">
        <f>'[7]Staff On Desk Summary Log'!BF4</f>
        <v>self check</v>
      </c>
      <c r="W126" s="114" t="str">
        <f>'[7]Staff On Desk Summary Log'!BG4</f>
        <v>weeding</v>
      </c>
      <c r="X126" s="114" t="str">
        <f>'[7]Staff On Desk Summary Log'!BH4</f>
        <v>weeding</v>
      </c>
      <c r="Y126" s="114" t="str">
        <f>'[7]Staff On Desk Summary Log'!BI4</f>
        <v>opening procedures and desk set up</v>
      </c>
      <c r="Z126" s="114" t="str">
        <f>'[7]Staff On Desk Summary Log'!BJ4</f>
        <v>closing procedures</v>
      </c>
      <c r="AA126" s="114" t="str">
        <f>'[7]Staff On Desk Summary Log'!BK4</f>
        <v>other</v>
      </c>
    </row>
    <row r="127" spans="1:28" x14ac:dyDescent="0.25">
      <c r="A127" s="63"/>
      <c r="B127" s="63"/>
      <c r="C127" s="63" t="str">
        <f>'[7]Staff On Desk Summary Log'!AK5</f>
        <v># of patrons</v>
      </c>
      <c r="D127" s="63" t="str">
        <f>'[7]Staff On Desk Summary Log'!AL5</f>
        <v>and the avg time</v>
      </c>
      <c r="E127" s="63" t="str">
        <f>'[7]Staff On Desk Summary Log'!AM5</f>
        <v># of patrons</v>
      </c>
      <c r="F127" s="63" t="str">
        <f>'[7]Staff On Desk Summary Log'!AN5</f>
        <v>and the avg time</v>
      </c>
      <c r="G127" s="63" t="str">
        <f>'[7]Staff On Desk Summary Log'!AO5</f>
        <v># of patrons</v>
      </c>
      <c r="H127" s="63" t="str">
        <f>'[7]Staff On Desk Summary Log'!AP5</f>
        <v>and the avg time</v>
      </c>
      <c r="I127" s="63" t="str">
        <f>'[7]Staff On Desk Summary Log'!AQ5</f>
        <v># of patrons</v>
      </c>
      <c r="J127" s="63" t="str">
        <f>'[7]Staff On Desk Summary Log'!AR5</f>
        <v>and the avg time</v>
      </c>
      <c r="K127" s="63" t="str">
        <f>'[7]Staff On Desk Summary Log'!AS5</f>
        <v># of items</v>
      </c>
      <c r="L127" s="63" t="str">
        <f>'[7]Staff On Desk Summary Log'!AT5</f>
        <v>and  actual time</v>
      </c>
      <c r="M127" s="63" t="str">
        <f>'[7]Staff On Desk Summary Log'!AU5</f>
        <v># of patrons</v>
      </c>
      <c r="N127" s="63" t="str">
        <f>'[7]Staff On Desk Summary Log'!AV5</f>
        <v>and the avg time</v>
      </c>
      <c r="O127" s="63" t="str">
        <f>'[7]Staff On Desk Summary Log'!AY5</f>
        <v># of patrons</v>
      </c>
      <c r="P127" s="63" t="str">
        <f>'[7]Staff On Desk Summary Log'!AZ5</f>
        <v>and the avg time</v>
      </c>
      <c r="Q127" s="63" t="str">
        <f>'[7]Staff On Desk Summary Log'!BA5</f>
        <v># of interactions</v>
      </c>
      <c r="R127" s="63" t="str">
        <f>'[7]Staff On Desk Summary Log'!BB5</f>
        <v>Actual time spent</v>
      </c>
      <c r="S127" s="63" t="str">
        <f>'[7]Staff On Desk Summary Log'!BC5</f>
        <v># of patrons</v>
      </c>
      <c r="T127" s="63" t="str">
        <f>'[7]Staff On Desk Summary Log'!BD5</f>
        <v>and the avg time</v>
      </c>
      <c r="U127" s="63" t="str">
        <f>'[7]Staff On Desk Summary Log'!BE5</f>
        <v># of patrons</v>
      </c>
      <c r="V127" s="63" t="str">
        <f>'[7]Staff On Desk Summary Log'!BF5</f>
        <v>and the avg time</v>
      </c>
      <c r="W127" s="63" t="str">
        <f>'[7]Staff On Desk Summary Log'!BG5</f>
        <v># of items</v>
      </c>
      <c r="X127" s="63" t="str">
        <f>'[7]Staff On Desk Summary Log'!BH5</f>
        <v>and  actual time</v>
      </c>
      <c r="Y127" s="63" t="str">
        <f>'[7]Staff On Desk Summary Log'!BI5</f>
        <v>Avg time (in mins)</v>
      </c>
      <c r="Z127" s="63" t="str">
        <f>'[7]Staff On Desk Summary Log'!BJ5</f>
        <v>Avg time (in mins)</v>
      </c>
      <c r="AA127" s="63" t="str">
        <f>'[7]Staff On Desk Summary Log'!BK5</f>
        <v>Avg time (in mins)</v>
      </c>
    </row>
    <row r="128" spans="1:28" x14ac:dyDescent="0.25">
      <c r="A128" s="63" t="str">
        <f>'[7]Staff On Desk Summary Log'!AH6</f>
        <v>DAY</v>
      </c>
      <c r="B128" s="63" t="str">
        <f>'[7]Staff On Desk Summary Log'!AI6</f>
        <v>DATE</v>
      </c>
      <c r="C128" s="63">
        <f>'[7]Staff On Desk Summary Log'!AK6</f>
        <v>0</v>
      </c>
      <c r="D128" s="63">
        <f>'[7]Staff On Desk Summary Log'!AL6</f>
        <v>0</v>
      </c>
      <c r="E128" s="63">
        <f>'[7]Staff On Desk Summary Log'!AM6</f>
        <v>0</v>
      </c>
      <c r="F128" s="63">
        <f>'[7]Staff On Desk Summary Log'!AN6</f>
        <v>0</v>
      </c>
      <c r="G128" s="63">
        <f>'[7]Staff On Desk Summary Log'!AO6</f>
        <v>0</v>
      </c>
      <c r="H128" s="63">
        <f>'[7]Staff On Desk Summary Log'!AP6</f>
        <v>0</v>
      </c>
      <c r="I128" s="63">
        <f>'[7]Staff On Desk Summary Log'!AQ6</f>
        <v>0</v>
      </c>
      <c r="J128" s="63">
        <f>'[7]Staff On Desk Summary Log'!AR6</f>
        <v>0</v>
      </c>
      <c r="K128" s="63">
        <f>'[7]Staff On Desk Summary Log'!AS6</f>
        <v>0</v>
      </c>
      <c r="L128" s="63">
        <f>'[7]Staff On Desk Summary Log'!AT6</f>
        <v>0</v>
      </c>
      <c r="M128" s="63">
        <f>'[7]Staff On Desk Summary Log'!AU6</f>
        <v>0</v>
      </c>
      <c r="N128" s="63">
        <f>'[7]Staff On Desk Summary Log'!AV6</f>
        <v>0</v>
      </c>
      <c r="O128" s="63">
        <f>'[7]Staff On Desk Summary Log'!AY6</f>
        <v>0</v>
      </c>
      <c r="P128" s="63">
        <f>'[7]Staff On Desk Summary Log'!AZ6</f>
        <v>0</v>
      </c>
      <c r="Q128" s="63">
        <f>'[7]Staff On Desk Summary Log'!BA6</f>
        <v>0</v>
      </c>
      <c r="R128" s="63">
        <f>'[7]Staff On Desk Summary Log'!BB6</f>
        <v>0</v>
      </c>
      <c r="S128" s="63">
        <f>'[7]Staff On Desk Summary Log'!BC6</f>
        <v>0</v>
      </c>
      <c r="T128" s="63">
        <f>'[7]Staff On Desk Summary Log'!BD6</f>
        <v>0</v>
      </c>
      <c r="U128" s="63">
        <f>'[7]Staff On Desk Summary Log'!BE6</f>
        <v>0</v>
      </c>
      <c r="V128" s="63">
        <f>'[7]Staff On Desk Summary Log'!BF6</f>
        <v>0</v>
      </c>
      <c r="W128" s="63">
        <f>'[7]Staff On Desk Summary Log'!BG6</f>
        <v>0</v>
      </c>
      <c r="X128" s="63">
        <f>'[7]Staff On Desk Summary Log'!BH6</f>
        <v>0</v>
      </c>
      <c r="Y128" s="63">
        <f>'[7]Staff On Desk Summary Log'!BI6</f>
        <v>0</v>
      </c>
      <c r="Z128" s="63">
        <f>'[7]Staff On Desk Summary Log'!BJ6</f>
        <v>0</v>
      </c>
      <c r="AA128" s="63">
        <f>'[7]Staff On Desk Summary Log'!BK6</f>
        <v>0</v>
      </c>
    </row>
    <row r="129" spans="1:27" x14ac:dyDescent="0.25">
      <c r="A129" s="63" t="str">
        <f>'[7]Staff On Desk Summary Log'!AH7</f>
        <v>Tuesday</v>
      </c>
      <c r="B129" s="63"/>
      <c r="C129" s="63">
        <f>'[7]Staff On Desk Summary Log'!AK7</f>
        <v>33</v>
      </c>
      <c r="D129" s="63">
        <f>'[7]Staff On Desk Summary Log'!AL7</f>
        <v>12</v>
      </c>
      <c r="E129" s="63">
        <f>'[7]Staff On Desk Summary Log'!AM7</f>
        <v>10</v>
      </c>
      <c r="F129" s="63">
        <f>'[7]Staff On Desk Summary Log'!AN7</f>
        <v>26</v>
      </c>
      <c r="G129" s="63">
        <f>'[7]Staff On Desk Summary Log'!AO7</f>
        <v>16</v>
      </c>
      <c r="H129" s="63">
        <f>'[7]Staff On Desk Summary Log'!AP7</f>
        <v>30</v>
      </c>
      <c r="I129" s="63">
        <f>'[7]Staff On Desk Summary Log'!AQ7</f>
        <v>14</v>
      </c>
      <c r="J129" s="63">
        <f>'[7]Staff On Desk Summary Log'!AR7</f>
        <v>24</v>
      </c>
      <c r="K129" s="63">
        <f>'[7]Staff On Desk Summary Log'!AS7</f>
        <v>157</v>
      </c>
      <c r="L129" s="63">
        <f>'[7]Staff On Desk Summary Log'!AT7</f>
        <v>49</v>
      </c>
      <c r="M129" s="63">
        <f>'[7]Staff On Desk Summary Log'!AU7</f>
        <v>58</v>
      </c>
      <c r="N129" s="63">
        <f>'[7]Staff On Desk Summary Log'!AV7</f>
        <v>41</v>
      </c>
      <c r="O129" s="63">
        <f>'[7]Staff On Desk Summary Log'!AY7</f>
        <v>8</v>
      </c>
      <c r="P129" s="63">
        <f>'[7]Staff On Desk Summary Log'!AZ7</f>
        <v>17</v>
      </c>
      <c r="Q129" s="63">
        <f>'[7]Staff On Desk Summary Log'!BA7</f>
        <v>6</v>
      </c>
      <c r="R129" s="63">
        <f>'[7]Staff On Desk Summary Log'!BB7</f>
        <v>13</v>
      </c>
      <c r="S129" s="63">
        <f>'[7]Staff On Desk Summary Log'!BC7</f>
        <v>7</v>
      </c>
      <c r="T129" s="63">
        <f>'[7]Staff On Desk Summary Log'!BD7</f>
        <v>13</v>
      </c>
      <c r="U129" s="63">
        <f>'[7]Staff On Desk Summary Log'!BE7</f>
        <v>26</v>
      </c>
      <c r="V129" s="63">
        <f>'[7]Staff On Desk Summary Log'!BF7</f>
        <v>23</v>
      </c>
      <c r="W129" s="63">
        <f>'[7]Staff On Desk Summary Log'!BG7</f>
        <v>2</v>
      </c>
      <c r="X129" s="63">
        <f>'[7]Staff On Desk Summary Log'!BH7</f>
        <v>15</v>
      </c>
      <c r="Y129" s="63">
        <f>'[7]Staff On Desk Summary Log'!BI7</f>
        <v>10</v>
      </c>
      <c r="Z129" s="63">
        <f>'[7]Staff On Desk Summary Log'!BJ7</f>
        <v>0</v>
      </c>
      <c r="AA129" s="63">
        <f>'[7]Staff On Desk Summary Log'!BK7</f>
        <v>150</v>
      </c>
    </row>
    <row r="130" spans="1:27" x14ac:dyDescent="0.25">
      <c r="A130" s="63" t="str">
        <f>'[7]Staff On Desk Summary Log'!AH8</f>
        <v>Wednesday</v>
      </c>
      <c r="B130" s="63"/>
      <c r="C130" s="63">
        <f>'[7]Staff On Desk Summary Log'!AK8</f>
        <v>8</v>
      </c>
      <c r="D130" s="63">
        <f>'[7]Staff On Desk Summary Log'!AL8</f>
        <v>4</v>
      </c>
      <c r="E130" s="63">
        <f>'[7]Staff On Desk Summary Log'!AM8</f>
        <v>5</v>
      </c>
      <c r="F130" s="63">
        <f>'[7]Staff On Desk Summary Log'!AN8</f>
        <v>2</v>
      </c>
      <c r="G130" s="63">
        <f>'[7]Staff On Desk Summary Log'!AO8</f>
        <v>17</v>
      </c>
      <c r="H130" s="63">
        <f>'[7]Staff On Desk Summary Log'!AP8</f>
        <v>24</v>
      </c>
      <c r="I130" s="63">
        <f>'[7]Staff On Desk Summary Log'!AQ8</f>
        <v>12</v>
      </c>
      <c r="J130" s="63">
        <f>'[7]Staff On Desk Summary Log'!AR8</f>
        <v>18</v>
      </c>
      <c r="K130" s="63">
        <f>'[7]Staff On Desk Summary Log'!AS8</f>
        <v>30</v>
      </c>
      <c r="L130" s="63">
        <f>'[7]Staff On Desk Summary Log'!AT8</f>
        <v>6</v>
      </c>
      <c r="M130" s="63">
        <f>'[7]Staff On Desk Summary Log'!AU8</f>
        <v>31</v>
      </c>
      <c r="N130" s="63">
        <f>'[7]Staff On Desk Summary Log'!AV8</f>
        <v>29</v>
      </c>
      <c r="O130" s="63">
        <f>'[7]Staff On Desk Summary Log'!AY8</f>
        <v>13</v>
      </c>
      <c r="P130" s="63">
        <f>'[7]Staff On Desk Summary Log'!AZ8</f>
        <v>26</v>
      </c>
      <c r="Q130" s="63">
        <f>'[7]Staff On Desk Summary Log'!BA8</f>
        <v>1</v>
      </c>
      <c r="R130" s="63">
        <f>'[7]Staff On Desk Summary Log'!BB8</f>
        <v>38</v>
      </c>
      <c r="S130" s="63">
        <f>'[7]Staff On Desk Summary Log'!BC8</f>
        <v>9</v>
      </c>
      <c r="T130" s="63">
        <f>'[7]Staff On Desk Summary Log'!BD8</f>
        <v>13</v>
      </c>
      <c r="U130" s="63">
        <f>'[7]Staff On Desk Summary Log'!BE8</f>
        <v>3</v>
      </c>
      <c r="V130" s="63">
        <f>'[7]Staff On Desk Summary Log'!BF8</f>
        <v>4</v>
      </c>
      <c r="W130" s="63">
        <f>'[7]Staff On Desk Summary Log'!BG8</f>
        <v>3</v>
      </c>
      <c r="X130" s="63">
        <f>'[7]Staff On Desk Summary Log'!BH8</f>
        <v>0</v>
      </c>
      <c r="Y130" s="63">
        <f>'[7]Staff On Desk Summary Log'!BI8</f>
        <v>10</v>
      </c>
      <c r="Z130" s="63">
        <f>'[7]Staff On Desk Summary Log'!BJ8</f>
        <v>10</v>
      </c>
      <c r="AA130" s="63">
        <f>'[7]Staff On Desk Summary Log'!BK8</f>
        <v>200</v>
      </c>
    </row>
    <row r="131" spans="1:27" x14ac:dyDescent="0.25">
      <c r="A131" s="63" t="str">
        <f>'[7]Staff On Desk Summary Log'!AH9</f>
        <v>Thursday</v>
      </c>
      <c r="B131" s="63"/>
      <c r="C131" s="63">
        <f>'[7]Staff On Desk Summary Log'!AK9</f>
        <v>35</v>
      </c>
      <c r="D131" s="63">
        <f>'[7]Staff On Desk Summary Log'!AL9</f>
        <v>17</v>
      </c>
      <c r="E131" s="63">
        <f>'[7]Staff On Desk Summary Log'!AM9</f>
        <v>18</v>
      </c>
      <c r="F131" s="63">
        <f>'[7]Staff On Desk Summary Log'!AN9</f>
        <v>41</v>
      </c>
      <c r="G131" s="63">
        <f>'[7]Staff On Desk Summary Log'!AO9</f>
        <v>29</v>
      </c>
      <c r="H131" s="63">
        <f>'[7]Staff On Desk Summary Log'!AP9</f>
        <v>65</v>
      </c>
      <c r="I131" s="63">
        <f>'[7]Staff On Desk Summary Log'!AQ9</f>
        <v>15</v>
      </c>
      <c r="J131" s="63">
        <f>'[7]Staff On Desk Summary Log'!AR9</f>
        <v>22</v>
      </c>
      <c r="K131" s="63">
        <f>'[7]Staff On Desk Summary Log'!AS9</f>
        <v>23</v>
      </c>
      <c r="L131" s="63">
        <f>'[7]Staff On Desk Summary Log'!AT9</f>
        <v>5</v>
      </c>
      <c r="M131" s="63">
        <f>'[7]Staff On Desk Summary Log'!AU9</f>
        <v>49</v>
      </c>
      <c r="N131" s="63">
        <f>'[7]Staff On Desk Summary Log'!AV9</f>
        <v>20</v>
      </c>
      <c r="O131" s="63">
        <f>'[7]Staff On Desk Summary Log'!AY9</f>
        <v>6</v>
      </c>
      <c r="P131" s="63">
        <f>'[7]Staff On Desk Summary Log'!AZ9</f>
        <v>7</v>
      </c>
      <c r="Q131" s="63">
        <f>'[7]Staff On Desk Summary Log'!BA9</f>
        <v>5</v>
      </c>
      <c r="R131" s="63">
        <f>'[7]Staff On Desk Summary Log'!BB9</f>
        <v>4</v>
      </c>
      <c r="S131" s="63">
        <f>'[7]Staff On Desk Summary Log'!BC9</f>
        <v>6</v>
      </c>
      <c r="T131" s="63">
        <f>'[7]Staff On Desk Summary Log'!BD9</f>
        <v>9</v>
      </c>
      <c r="U131" s="63">
        <f>'[7]Staff On Desk Summary Log'!BE9</f>
        <v>6</v>
      </c>
      <c r="V131" s="63">
        <f>'[7]Staff On Desk Summary Log'!BF9</f>
        <v>4</v>
      </c>
      <c r="W131" s="63">
        <f>'[7]Staff On Desk Summary Log'!BG9</f>
        <v>3</v>
      </c>
      <c r="X131" s="63">
        <f>'[7]Staff On Desk Summary Log'!BH9</f>
        <v>1</v>
      </c>
      <c r="Y131" s="63">
        <f>'[7]Staff On Desk Summary Log'!BI9</f>
        <v>30</v>
      </c>
      <c r="Z131" s="63">
        <f>'[7]Staff On Desk Summary Log'!BJ9</f>
        <v>3</v>
      </c>
      <c r="AA131" s="63">
        <f>'[7]Staff On Desk Summary Log'!BK9</f>
        <v>31</v>
      </c>
    </row>
    <row r="132" spans="1:27" x14ac:dyDescent="0.25">
      <c r="A132" s="63" t="str">
        <f>'[7]Staff On Desk Summary Log'!AH10</f>
        <v>Friday</v>
      </c>
      <c r="B132" s="63"/>
      <c r="C132" s="63">
        <f>'[7]Staff On Desk Summary Log'!AK10</f>
        <v>16</v>
      </c>
      <c r="D132" s="63">
        <f>'[7]Staff On Desk Summary Log'!AL10</f>
        <v>8</v>
      </c>
      <c r="E132" s="63">
        <f>'[7]Staff On Desk Summary Log'!AM10</f>
        <v>35</v>
      </c>
      <c r="F132" s="63">
        <f>'[7]Staff On Desk Summary Log'!AN10</f>
        <v>52</v>
      </c>
      <c r="G132" s="63">
        <f>'[7]Staff On Desk Summary Log'!AO10</f>
        <v>11</v>
      </c>
      <c r="H132" s="63">
        <f>'[7]Staff On Desk Summary Log'!AP10</f>
        <v>28</v>
      </c>
      <c r="I132" s="63">
        <f>'[7]Staff On Desk Summary Log'!AQ10</f>
        <v>6</v>
      </c>
      <c r="J132" s="63">
        <f>'[7]Staff On Desk Summary Log'!AR10</f>
        <v>11</v>
      </c>
      <c r="K132" s="63">
        <f>'[7]Staff On Desk Summary Log'!AS10</f>
        <v>26</v>
      </c>
      <c r="L132" s="63">
        <f>'[7]Staff On Desk Summary Log'!AT10</f>
        <v>4</v>
      </c>
      <c r="M132" s="63">
        <f>'[7]Staff On Desk Summary Log'!AU10</f>
        <v>15</v>
      </c>
      <c r="N132" s="63">
        <f>'[7]Staff On Desk Summary Log'!AV10</f>
        <v>9</v>
      </c>
      <c r="O132" s="63">
        <f>'[7]Staff On Desk Summary Log'!AY10</f>
        <v>7</v>
      </c>
      <c r="P132" s="63">
        <f>'[7]Staff On Desk Summary Log'!AZ10</f>
        <v>7</v>
      </c>
      <c r="Q132" s="63">
        <f>'[7]Staff On Desk Summary Log'!BA10</f>
        <v>5</v>
      </c>
      <c r="R132" s="63">
        <f>'[7]Staff On Desk Summary Log'!BB10</f>
        <v>15</v>
      </c>
      <c r="S132" s="63">
        <f>'[7]Staff On Desk Summary Log'!BC10</f>
        <v>6</v>
      </c>
      <c r="T132" s="63">
        <f>'[7]Staff On Desk Summary Log'!BD10</f>
        <v>12</v>
      </c>
      <c r="U132" s="63">
        <f>'[7]Staff On Desk Summary Log'!BE10</f>
        <v>4</v>
      </c>
      <c r="V132" s="63">
        <f>'[7]Staff On Desk Summary Log'!BF10</f>
        <v>3</v>
      </c>
      <c r="W132" s="63">
        <f>'[7]Staff On Desk Summary Log'!BG10</f>
        <v>0</v>
      </c>
      <c r="X132" s="63">
        <f>'[7]Staff On Desk Summary Log'!BH10</f>
        <v>0</v>
      </c>
      <c r="Y132" s="63">
        <f>'[7]Staff On Desk Summary Log'!BI10</f>
        <v>0</v>
      </c>
      <c r="Z132" s="63">
        <f>'[7]Staff On Desk Summary Log'!BJ10</f>
        <v>0</v>
      </c>
      <c r="AA132" s="63">
        <f>'[7]Staff On Desk Summary Log'!BK10</f>
        <v>136</v>
      </c>
    </row>
    <row r="133" spans="1:27" x14ac:dyDescent="0.25">
      <c r="A133" s="63" t="str">
        <f>'[7]Staff On Desk Summary Log'!AH11</f>
        <v>Saturday</v>
      </c>
      <c r="B133" s="63"/>
      <c r="C133" s="63">
        <f>'[7]Staff On Desk Summary Log'!AK11</f>
        <v>17</v>
      </c>
      <c r="D133" s="63">
        <f>'[7]Staff On Desk Summary Log'!AL11</f>
        <v>17</v>
      </c>
      <c r="E133" s="63">
        <f>'[7]Staff On Desk Summary Log'!AM11</f>
        <v>7</v>
      </c>
      <c r="F133" s="63">
        <f>'[7]Staff On Desk Summary Log'!AN11</f>
        <v>29</v>
      </c>
      <c r="G133" s="63">
        <f>'[7]Staff On Desk Summary Log'!AO11</f>
        <v>6</v>
      </c>
      <c r="H133" s="63">
        <f>'[7]Staff On Desk Summary Log'!AP11</f>
        <v>24</v>
      </c>
      <c r="I133" s="63">
        <f>'[7]Staff On Desk Summary Log'!AQ11</f>
        <v>12</v>
      </c>
      <c r="J133" s="63">
        <f>'[7]Staff On Desk Summary Log'!AR11</f>
        <v>39</v>
      </c>
      <c r="K133" s="63">
        <f>'[7]Staff On Desk Summary Log'!AS11</f>
        <v>41</v>
      </c>
      <c r="L133" s="63">
        <f>'[7]Staff On Desk Summary Log'!AT11</f>
        <v>29</v>
      </c>
      <c r="M133" s="63">
        <f>'[7]Staff On Desk Summary Log'!AU11</f>
        <v>51</v>
      </c>
      <c r="N133" s="63">
        <f>'[7]Staff On Desk Summary Log'!AV11</f>
        <v>55</v>
      </c>
      <c r="O133" s="63">
        <f>'[7]Staff On Desk Summary Log'!AY11</f>
        <v>7</v>
      </c>
      <c r="P133" s="63">
        <f>'[7]Staff On Desk Summary Log'!AZ11</f>
        <v>12.5</v>
      </c>
      <c r="Q133" s="63">
        <f>'[7]Staff On Desk Summary Log'!BA11</f>
        <v>4</v>
      </c>
      <c r="R133" s="63">
        <f>'[7]Staff On Desk Summary Log'!BB11</f>
        <v>35</v>
      </c>
      <c r="S133" s="63">
        <f>'[7]Staff On Desk Summary Log'!BC11</f>
        <v>10</v>
      </c>
      <c r="T133" s="63">
        <f>'[7]Staff On Desk Summary Log'!BD11</f>
        <v>22</v>
      </c>
      <c r="U133" s="63">
        <f>'[7]Staff On Desk Summary Log'!BE11</f>
        <v>3</v>
      </c>
      <c r="V133" s="63">
        <f>'[7]Staff On Desk Summary Log'!BF11</f>
        <v>5</v>
      </c>
      <c r="W133" s="63">
        <f>'[7]Staff On Desk Summary Log'!BG11</f>
        <v>0</v>
      </c>
      <c r="X133" s="63">
        <f>'[7]Staff On Desk Summary Log'!BH11</f>
        <v>0</v>
      </c>
      <c r="Y133" s="63">
        <f>'[7]Staff On Desk Summary Log'!BI11</f>
        <v>0</v>
      </c>
      <c r="Z133" s="63">
        <f>'[7]Staff On Desk Summary Log'!BJ11</f>
        <v>0</v>
      </c>
      <c r="AA133" s="63">
        <f>'[7]Staff On Desk Summary Log'!BK11</f>
        <v>29</v>
      </c>
    </row>
    <row r="134" spans="1:27" x14ac:dyDescent="0.25">
      <c r="A134" s="63" t="str">
        <f>'[7]Staff On Desk Summary Log'!AH12</f>
        <v>Thursday</v>
      </c>
      <c r="B134" s="63"/>
      <c r="C134" s="63">
        <f>'[7]Staff On Desk Summary Log'!AK12</f>
        <v>8</v>
      </c>
      <c r="D134" s="63">
        <f>'[7]Staff On Desk Summary Log'!AL12</f>
        <v>4</v>
      </c>
      <c r="E134" s="63">
        <f>'[7]Staff On Desk Summary Log'!AM12</f>
        <v>1</v>
      </c>
      <c r="F134" s="63">
        <f>'[7]Staff On Desk Summary Log'!AN12</f>
        <v>20</v>
      </c>
      <c r="G134" s="63">
        <f>'[7]Staff On Desk Summary Log'!AO12</f>
        <v>1</v>
      </c>
      <c r="H134" s="63">
        <f>'[7]Staff On Desk Summary Log'!AP12</f>
        <v>5</v>
      </c>
      <c r="I134" s="63">
        <f>'[7]Staff On Desk Summary Log'!AQ12</f>
        <v>3</v>
      </c>
      <c r="J134" s="63">
        <f>'[7]Staff On Desk Summary Log'!AR12</f>
        <v>3</v>
      </c>
      <c r="K134" s="63">
        <f>'[7]Staff On Desk Summary Log'!AS12</f>
        <v>3</v>
      </c>
      <c r="L134" s="63">
        <f>'[7]Staff On Desk Summary Log'!AT12</f>
        <v>2</v>
      </c>
      <c r="M134" s="63">
        <f>'[7]Staff On Desk Summary Log'!AU12</f>
        <v>5</v>
      </c>
      <c r="N134" s="63">
        <f>'[7]Staff On Desk Summary Log'!AV12</f>
        <v>5</v>
      </c>
      <c r="O134" s="63">
        <f>'[7]Staff On Desk Summary Log'!AY12</f>
        <v>0</v>
      </c>
      <c r="P134" s="63">
        <f>'[7]Staff On Desk Summary Log'!AZ12</f>
        <v>0</v>
      </c>
      <c r="Q134" s="63">
        <f>'[7]Staff On Desk Summary Log'!BA12</f>
        <v>0</v>
      </c>
      <c r="R134" s="63">
        <f>'[7]Staff On Desk Summary Log'!BB12</f>
        <v>0</v>
      </c>
      <c r="S134" s="63">
        <f>'[7]Staff On Desk Summary Log'!BC12</f>
        <v>1</v>
      </c>
      <c r="T134" s="63">
        <f>'[7]Staff On Desk Summary Log'!BD12</f>
        <v>1</v>
      </c>
      <c r="U134" s="63">
        <f>'[7]Staff On Desk Summary Log'!BE12</f>
        <v>0</v>
      </c>
      <c r="V134" s="63">
        <f>'[7]Staff On Desk Summary Log'!BF12</f>
        <v>0</v>
      </c>
      <c r="W134" s="63">
        <f>'[7]Staff On Desk Summary Log'!BG12</f>
        <v>0</v>
      </c>
      <c r="X134" s="63">
        <f>'[7]Staff On Desk Summary Log'!BH12</f>
        <v>0</v>
      </c>
      <c r="Y134" s="63">
        <f>'[7]Staff On Desk Summary Log'!BI12</f>
        <v>0</v>
      </c>
      <c r="Z134" s="63">
        <f>'[7]Staff On Desk Summary Log'!BJ12</f>
        <v>0</v>
      </c>
      <c r="AA134" s="63">
        <f>'[7]Staff On Desk Summary Log'!BK12</f>
        <v>8</v>
      </c>
    </row>
    <row r="135" spans="1:27" x14ac:dyDescent="0.25">
      <c r="A135" s="63" t="str">
        <f>'[7]Staff On Desk Summary Log'!AH13</f>
        <v>Saturday</v>
      </c>
      <c r="B135" s="63"/>
      <c r="C135" s="63">
        <f>'[7]Staff On Desk Summary Log'!AK13</f>
        <v>9</v>
      </c>
      <c r="D135" s="63">
        <f>'[7]Staff On Desk Summary Log'!AL13</f>
        <v>10</v>
      </c>
      <c r="E135" s="63">
        <f>'[7]Staff On Desk Summary Log'!AM13</f>
        <v>2</v>
      </c>
      <c r="F135" s="63">
        <f>'[7]Staff On Desk Summary Log'!AN13</f>
        <v>25</v>
      </c>
      <c r="G135" s="63">
        <f>'[7]Staff On Desk Summary Log'!AO13</f>
        <v>9</v>
      </c>
      <c r="H135" s="63">
        <f>'[7]Staff On Desk Summary Log'!AP13</f>
        <v>23</v>
      </c>
      <c r="I135" s="63">
        <f>'[7]Staff On Desk Summary Log'!AQ13</f>
        <v>3</v>
      </c>
      <c r="J135" s="63">
        <f>'[7]Staff On Desk Summary Log'!AR13</f>
        <v>3</v>
      </c>
      <c r="K135" s="63">
        <f>'[7]Staff On Desk Summary Log'!AS13</f>
        <v>11</v>
      </c>
      <c r="L135" s="63">
        <f>'[7]Staff On Desk Summary Log'!AT13</f>
        <v>10</v>
      </c>
      <c r="M135" s="63">
        <f>'[7]Staff On Desk Summary Log'!AU13</f>
        <v>31</v>
      </c>
      <c r="N135" s="63">
        <f>'[7]Staff On Desk Summary Log'!AV13</f>
        <v>23</v>
      </c>
      <c r="O135" s="63">
        <f>'[7]Staff On Desk Summary Log'!AY13</f>
        <v>4</v>
      </c>
      <c r="P135" s="63">
        <f>'[7]Staff On Desk Summary Log'!AZ13</f>
        <v>19</v>
      </c>
      <c r="Q135" s="63">
        <f>'[7]Staff On Desk Summary Log'!BA13</f>
        <v>2</v>
      </c>
      <c r="R135" s="63">
        <f>'[7]Staff On Desk Summary Log'!BB13</f>
        <v>2</v>
      </c>
      <c r="S135" s="63">
        <f>'[7]Staff On Desk Summary Log'!BC13</f>
        <v>3</v>
      </c>
      <c r="T135" s="63">
        <f>'[7]Staff On Desk Summary Log'!BD13</f>
        <v>0</v>
      </c>
      <c r="U135" s="63">
        <f>'[7]Staff On Desk Summary Log'!BE13</f>
        <v>1</v>
      </c>
      <c r="V135" s="63">
        <f>'[7]Staff On Desk Summary Log'!BF13</f>
        <v>5</v>
      </c>
      <c r="W135" s="63">
        <f>'[7]Staff On Desk Summary Log'!BG13</f>
        <v>0</v>
      </c>
      <c r="X135" s="63">
        <f>'[7]Staff On Desk Summary Log'!BH13</f>
        <v>3</v>
      </c>
      <c r="Y135" s="63">
        <f>'[7]Staff On Desk Summary Log'!BI13</f>
        <v>0</v>
      </c>
      <c r="Z135" s="63">
        <f>'[7]Staff On Desk Summary Log'!BJ13</f>
        <v>10</v>
      </c>
      <c r="AA135" s="63">
        <f>'[7]Staff On Desk Summary Log'!BK13</f>
        <v>50</v>
      </c>
    </row>
    <row r="136" spans="1:27" x14ac:dyDescent="0.25">
      <c r="A136" s="63" t="str">
        <f>'[7]Staff On Desk Summary Log'!AH14</f>
        <v>Tuesday</v>
      </c>
      <c r="B136" s="63"/>
      <c r="C136" s="63">
        <f>'[7]Staff On Desk Summary Log'!AK14</f>
        <v>1</v>
      </c>
      <c r="D136" s="63">
        <f>'[7]Staff On Desk Summary Log'!AL14</f>
        <v>2</v>
      </c>
      <c r="E136" s="63">
        <f>'[7]Staff On Desk Summary Log'!AM14</f>
        <v>0</v>
      </c>
      <c r="F136" s="63">
        <f>'[7]Staff On Desk Summary Log'!AN14</f>
        <v>0</v>
      </c>
      <c r="G136" s="63">
        <f>'[7]Staff On Desk Summary Log'!AO14</f>
        <v>1</v>
      </c>
      <c r="H136" s="63">
        <f>'[7]Staff On Desk Summary Log'!AP14</f>
        <v>10</v>
      </c>
      <c r="I136" s="63">
        <f>'[7]Staff On Desk Summary Log'!AQ14</f>
        <v>1</v>
      </c>
      <c r="J136" s="63">
        <f>'[7]Staff On Desk Summary Log'!AR14</f>
        <v>2</v>
      </c>
      <c r="K136" s="63">
        <f>'[7]Staff On Desk Summary Log'!AS14</f>
        <v>0</v>
      </c>
      <c r="L136" s="63">
        <f>'[7]Staff On Desk Summary Log'!AT14</f>
        <v>0</v>
      </c>
      <c r="M136" s="63">
        <f>'[7]Staff On Desk Summary Log'!AU14</f>
        <v>0</v>
      </c>
      <c r="N136" s="63">
        <f>'[7]Staff On Desk Summary Log'!AV14</f>
        <v>0</v>
      </c>
      <c r="O136" s="63">
        <f>'[7]Staff On Desk Summary Log'!AY14</f>
        <v>0</v>
      </c>
      <c r="P136" s="63">
        <f>'[7]Staff On Desk Summary Log'!AZ14</f>
        <v>0</v>
      </c>
      <c r="Q136" s="63">
        <f>'[7]Staff On Desk Summary Log'!BA14</f>
        <v>0</v>
      </c>
      <c r="R136" s="63">
        <f>'[7]Staff On Desk Summary Log'!BB14</f>
        <v>0</v>
      </c>
      <c r="S136" s="63">
        <f>'[7]Staff On Desk Summary Log'!BC14</f>
        <v>1</v>
      </c>
      <c r="T136" s="63">
        <f>'[7]Staff On Desk Summary Log'!BD14</f>
        <v>2</v>
      </c>
      <c r="U136" s="63">
        <f>'[7]Staff On Desk Summary Log'!BE14</f>
        <v>0</v>
      </c>
      <c r="V136" s="63">
        <f>'[7]Staff On Desk Summary Log'!BF14</f>
        <v>0</v>
      </c>
      <c r="W136" s="63">
        <f>'[7]Staff On Desk Summary Log'!BG14</f>
        <v>0</v>
      </c>
      <c r="X136" s="63">
        <f>'[7]Staff On Desk Summary Log'!BH14</f>
        <v>15</v>
      </c>
      <c r="Y136" s="63">
        <f>'[7]Staff On Desk Summary Log'!BI14</f>
        <v>0</v>
      </c>
      <c r="Z136" s="63">
        <f>'[7]Staff On Desk Summary Log'!BJ14</f>
        <v>0</v>
      </c>
      <c r="AA136" s="63">
        <f>'[7]Staff On Desk Summary Log'!BK14</f>
        <v>25</v>
      </c>
    </row>
    <row r="137" spans="1:27" x14ac:dyDescent="0.25">
      <c r="A137" s="63"/>
      <c r="B137" s="63" t="str">
        <f>'[7]Staff On Desk Summary Log'!AI15</f>
        <v>SUM</v>
      </c>
      <c r="C137" s="63">
        <f>'[7]Staff On Desk Summary Log'!AK15</f>
        <v>127</v>
      </c>
      <c r="D137" s="63">
        <f>'[7]Staff On Desk Summary Log'!AL15</f>
        <v>74</v>
      </c>
      <c r="E137" s="63">
        <f>'[7]Staff On Desk Summary Log'!AM15</f>
        <v>78</v>
      </c>
      <c r="F137" s="63">
        <f>'[7]Staff On Desk Summary Log'!AN15</f>
        <v>195</v>
      </c>
      <c r="G137" s="63">
        <f>'[7]Staff On Desk Summary Log'!AO15</f>
        <v>90</v>
      </c>
      <c r="H137" s="63">
        <f>'[7]Staff On Desk Summary Log'!AP15</f>
        <v>209</v>
      </c>
      <c r="I137" s="63">
        <f>'[7]Staff On Desk Summary Log'!AQ15</f>
        <v>66</v>
      </c>
      <c r="J137" s="63">
        <f>'[7]Staff On Desk Summary Log'!AR15</f>
        <v>122</v>
      </c>
      <c r="K137" s="63">
        <f>'[7]Staff On Desk Summary Log'!AS15</f>
        <v>291</v>
      </c>
      <c r="L137" s="63">
        <f>'[7]Staff On Desk Summary Log'!AT15</f>
        <v>105</v>
      </c>
      <c r="M137" s="63">
        <f>'[7]Staff On Desk Summary Log'!AU15</f>
        <v>240</v>
      </c>
      <c r="N137" s="63">
        <f>'[7]Staff On Desk Summary Log'!AV15</f>
        <v>182</v>
      </c>
      <c r="O137" s="63">
        <f>'[7]Staff On Desk Summary Log'!AY15</f>
        <v>45</v>
      </c>
      <c r="P137" s="63">
        <f>'[7]Staff On Desk Summary Log'!AZ15</f>
        <v>88.5</v>
      </c>
      <c r="Q137" s="63">
        <f>'[7]Staff On Desk Summary Log'!BA15</f>
        <v>23</v>
      </c>
      <c r="R137" s="63">
        <f>'[7]Staff On Desk Summary Log'!BB15</f>
        <v>107</v>
      </c>
      <c r="S137" s="63">
        <f>'[7]Staff On Desk Summary Log'!BC15</f>
        <v>43</v>
      </c>
      <c r="T137" s="63">
        <f>'[7]Staff On Desk Summary Log'!BD15</f>
        <v>72</v>
      </c>
      <c r="U137" s="63">
        <f>'[7]Staff On Desk Summary Log'!BE15</f>
        <v>43</v>
      </c>
      <c r="V137" s="63">
        <f>'[7]Staff On Desk Summary Log'!BF15</f>
        <v>44</v>
      </c>
      <c r="W137" s="63">
        <f>'[7]Staff On Desk Summary Log'!BG15</f>
        <v>8</v>
      </c>
      <c r="X137" s="63">
        <f>'[7]Staff On Desk Summary Log'!BH15</f>
        <v>34</v>
      </c>
      <c r="Y137" s="63">
        <f>'[7]Staff On Desk Summary Log'!BI15</f>
        <v>50</v>
      </c>
      <c r="Z137" s="63">
        <f>'[7]Staff On Desk Summary Log'!BJ15</f>
        <v>23</v>
      </c>
      <c r="AA137" s="63">
        <f>'[7]Staff On Desk Summary Log'!BK15</f>
        <v>629</v>
      </c>
    </row>
    <row r="138" spans="1:27" x14ac:dyDescent="0.25">
      <c r="A138" s="63"/>
      <c r="B138" s="63" t="str">
        <f>'[7]Staff On Desk Summary Log'!AI16</f>
        <v>Avg</v>
      </c>
      <c r="C138" s="63">
        <f>'[7]Staff On Desk Summary Log'!AK16</f>
        <v>0</v>
      </c>
      <c r="D138" s="63">
        <f>'[7]Staff On Desk Summary Log'!AL16</f>
        <v>0.58267716535433067</v>
      </c>
      <c r="E138" s="63">
        <f>'[7]Staff On Desk Summary Log'!AM16</f>
        <v>0</v>
      </c>
      <c r="F138" s="63">
        <f>'[7]Staff On Desk Summary Log'!AN16</f>
        <v>2.5</v>
      </c>
      <c r="G138" s="63">
        <f>'[7]Staff On Desk Summary Log'!AO16</f>
        <v>0</v>
      </c>
      <c r="H138" s="63">
        <f>'[7]Staff On Desk Summary Log'!AP16</f>
        <v>2.3222222222222224</v>
      </c>
      <c r="I138" s="63">
        <f>'[7]Staff On Desk Summary Log'!AQ16</f>
        <v>0</v>
      </c>
      <c r="J138" s="63">
        <f>'[7]Staff On Desk Summary Log'!AR16</f>
        <v>1.8484848484848484</v>
      </c>
      <c r="K138" s="63">
        <f>'[7]Staff On Desk Summary Log'!AS16</f>
        <v>0</v>
      </c>
      <c r="L138" s="63">
        <f>'[7]Staff On Desk Summary Log'!AT16</f>
        <v>0.36082474226804123</v>
      </c>
      <c r="M138" s="63">
        <f>'[7]Staff On Desk Summary Log'!AU16</f>
        <v>0</v>
      </c>
      <c r="N138" s="63">
        <f>'[7]Staff On Desk Summary Log'!AV16</f>
        <v>0.7583333333333333</v>
      </c>
      <c r="O138" s="63">
        <f>'[7]Staff On Desk Summary Log'!AY16</f>
        <v>0</v>
      </c>
      <c r="P138" s="63">
        <f>'[7]Staff On Desk Summary Log'!AZ16</f>
        <v>1.9666666666666666</v>
      </c>
      <c r="Q138" s="63">
        <f>'[7]Staff On Desk Summary Log'!BA16</f>
        <v>0</v>
      </c>
      <c r="R138" s="63">
        <f>'[7]Staff On Desk Summary Log'!BB16</f>
        <v>4.6521739130434785</v>
      </c>
      <c r="S138" s="63">
        <f>'[7]Staff On Desk Summary Log'!BC16</f>
        <v>0</v>
      </c>
      <c r="T138" s="63">
        <f>'[7]Staff On Desk Summary Log'!BD16</f>
        <v>1.6744186046511629</v>
      </c>
      <c r="U138" s="63">
        <f>'[7]Staff On Desk Summary Log'!BE16</f>
        <v>0</v>
      </c>
      <c r="V138" s="63">
        <f>'[7]Staff On Desk Summary Log'!BF16</f>
        <v>1.0232558139534884</v>
      </c>
      <c r="W138" s="63">
        <f>'[7]Staff On Desk Summary Log'!BG16</f>
        <v>0</v>
      </c>
      <c r="X138" s="63">
        <f>'[7]Staff On Desk Summary Log'!BH16</f>
        <v>4.25</v>
      </c>
      <c r="Y138" s="63">
        <f>'[7]Staff On Desk Summary Log'!BI16</f>
        <v>5.5555555555555554</v>
      </c>
      <c r="Z138" s="63">
        <f>'[7]Staff On Desk Summary Log'!BJ16</f>
        <v>2.5555555555555554</v>
      </c>
      <c r="AA138" s="63">
        <f>'[7]Staff On Desk Summary Log'!BK16</f>
        <v>0</v>
      </c>
    </row>
    <row r="139" spans="1:27" x14ac:dyDescent="0.25">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row>
    <row r="140" spans="1:27" ht="45" x14ac:dyDescent="0.25">
      <c r="A140" s="63"/>
      <c r="B140" s="114" t="str">
        <f>'[7]Staff On Desk Summary Log'!AI19</f>
        <v>% mins of all on-desk tasks per week</v>
      </c>
      <c r="C140" s="63"/>
      <c r="D140" s="115">
        <f>'[7]Staff On Desk Summary Log'!AL19</f>
        <v>3.425925925925926E-2</v>
      </c>
      <c r="E140" s="115"/>
      <c r="F140" s="115">
        <f>'[7]Staff On Desk Summary Log'!AN19</f>
        <v>9.0277777777777776E-2</v>
      </c>
      <c r="G140" s="115"/>
      <c r="H140" s="115">
        <f>'[7]Staff On Desk Summary Log'!AP19</f>
        <v>9.6759259259259253E-2</v>
      </c>
      <c r="I140" s="115"/>
      <c r="J140" s="115">
        <f>'[7]Staff On Desk Summary Log'!AR19</f>
        <v>5.648148148148148E-2</v>
      </c>
      <c r="K140" s="115"/>
      <c r="L140" s="115">
        <f>'[7]Staff On Desk Summary Log'!AT19</f>
        <v>4.8611111111111112E-2</v>
      </c>
      <c r="M140" s="115"/>
      <c r="N140" s="115">
        <f>'[7]Staff On Desk Summary Log'!AV19</f>
        <v>8.4259259259259256E-2</v>
      </c>
      <c r="O140" s="115"/>
      <c r="P140" s="115">
        <f>'[7]Staff On Desk Summary Log'!AZ19</f>
        <v>4.0972222222222222E-2</v>
      </c>
      <c r="Q140" s="115">
        <f>'[7]Staff On Desk Summary Log'!BA19</f>
        <v>1.0648148148148148E-2</v>
      </c>
      <c r="R140" s="115">
        <f>'[7]Staff On Desk Summary Log'!BB19</f>
        <v>4.9537037037037039E-2</v>
      </c>
      <c r="S140" s="115">
        <f>'[7]Staff On Desk Summary Log'!BC19</f>
        <v>0</v>
      </c>
      <c r="T140" s="115">
        <f>'[7]Staff On Desk Summary Log'!BD19</f>
        <v>3.3333333333333333E-2</v>
      </c>
      <c r="U140" s="115">
        <f>'[7]Staff On Desk Summary Log'!BE19</f>
        <v>0</v>
      </c>
      <c r="V140" s="115">
        <f>'[7]Staff On Desk Summary Log'!BF19</f>
        <v>2.0370370370370372E-2</v>
      </c>
      <c r="W140" s="115">
        <f>'[7]Staff On Desk Summary Log'!BG19</f>
        <v>0</v>
      </c>
      <c r="X140" s="115">
        <f>'[7]Staff On Desk Summary Log'!BH19</f>
        <v>1.5740740740740739E-2</v>
      </c>
      <c r="Y140" s="115">
        <f>'[7]Staff On Desk Summary Log'!BI19</f>
        <v>2.3148148148148147E-2</v>
      </c>
      <c r="Z140" s="115">
        <f>'[7]Staff On Desk Summary Log'!BJ19</f>
        <v>1.0648148148148148E-2</v>
      </c>
      <c r="AA140" s="115">
        <f>'[7]Staff On Desk Summary Log'!BK19</f>
        <v>0.29120370370370369</v>
      </c>
    </row>
    <row r="143" spans="1:27" ht="210" x14ac:dyDescent="0.25">
      <c r="A143" s="63"/>
      <c r="B143" s="63"/>
      <c r="C143" s="114" t="str">
        <f>'[8]Staff On Desk Summary Log'!AL3</f>
        <v>Hours open per week</v>
      </c>
      <c r="D143" s="114" t="str">
        <f>'[8]Staff On Desk Summary Log'!AM3</f>
        <v>Hrs open per yr</v>
      </c>
      <c r="E143" s="114" t="str">
        <f>'[8]Staff On Desk Summary Log'!AN3</f>
        <v>Mins open per week</v>
      </c>
      <c r="F143" s="63"/>
      <c r="G143" s="63"/>
      <c r="H143" s="63"/>
      <c r="I143" s="63"/>
      <c r="J143" s="63"/>
      <c r="K143" s="63"/>
      <c r="L143" s="63"/>
      <c r="M143" s="63"/>
      <c r="N143" s="63"/>
      <c r="O143" s="63"/>
      <c r="P143" s="63"/>
      <c r="Q143" s="63"/>
      <c r="R143" s="63"/>
      <c r="S143" s="63"/>
      <c r="T143" s="63"/>
      <c r="U143" s="63"/>
      <c r="V143" s="63"/>
      <c r="W143" s="63"/>
      <c r="X143" s="63"/>
      <c r="Y143" s="63"/>
      <c r="Z143" s="63"/>
      <c r="AA143" s="63"/>
    </row>
    <row r="144" spans="1:27" x14ac:dyDescent="0.25">
      <c r="A144" s="44" t="s">
        <v>95</v>
      </c>
      <c r="B144" s="63"/>
      <c r="C144" s="63">
        <f>'[8]Staff On Desk Summary Log'!AL4</f>
        <v>36</v>
      </c>
      <c r="D144" s="63">
        <f>'[8]Staff On Desk Summary Log'!AM4</f>
        <v>1800</v>
      </c>
      <c r="E144" s="63">
        <f>'[8]Staff On Desk Summary Log'!AN4</f>
        <v>2160</v>
      </c>
      <c r="F144" s="63"/>
      <c r="G144" s="63"/>
      <c r="H144" s="63"/>
      <c r="I144" s="63"/>
      <c r="J144" s="63"/>
      <c r="K144" s="63"/>
      <c r="L144" s="63"/>
      <c r="M144" s="63"/>
      <c r="N144" s="63"/>
      <c r="O144" s="63"/>
      <c r="P144" s="63"/>
      <c r="Q144" s="63"/>
      <c r="R144" s="63"/>
      <c r="S144" s="63"/>
      <c r="T144" s="63"/>
      <c r="U144" s="63"/>
      <c r="V144" s="63"/>
      <c r="W144" s="63"/>
      <c r="X144" s="63"/>
      <c r="Y144" s="63"/>
      <c r="Z144" s="63"/>
      <c r="AA144" s="63"/>
    </row>
    <row r="145" spans="1:27" x14ac:dyDescent="0.25">
      <c r="A145" s="63"/>
      <c r="B145" s="63"/>
      <c r="C145" s="63" t="str">
        <f>'[8]Staff On Desk Summary Log'!AL5</f>
        <v>informational / directional</v>
      </c>
      <c r="D145" s="63" t="str">
        <f>'[8]Staff On Desk Summary Log'!AM5</f>
        <v>informational / directional</v>
      </c>
      <c r="E145" s="63" t="str">
        <f>'[8]Staff On Desk Summary Log'!AN5</f>
        <v>reference</v>
      </c>
      <c r="F145" s="63" t="str">
        <f>'[8]Staff On Desk Summary Log'!AO5</f>
        <v>reference</v>
      </c>
      <c r="G145" s="63" t="str">
        <f>'[8]Staff On Desk Summary Log'!AP5</f>
        <v>technology</v>
      </c>
      <c r="H145" s="63" t="str">
        <f>'[8]Staff On Desk Summary Log'!AQ5</f>
        <v>technology</v>
      </c>
      <c r="I145" s="63" t="str">
        <f>'[8]Staff On Desk Summary Log'!AR5</f>
        <v>library card</v>
      </c>
      <c r="J145" s="63" t="str">
        <f>'[8]Staff On Desk Summary Log'!AS5</f>
        <v>library card</v>
      </c>
      <c r="K145" s="63" t="str">
        <f>'[8]Staff On Desk Summary Log'!AT5</f>
        <v>checkin</v>
      </c>
      <c r="L145" s="63" t="str">
        <f>'[8]Staff On Desk Summary Log'!AU5</f>
        <v>checkin</v>
      </c>
      <c r="M145" s="63" t="str">
        <f>'[8]Staff On Desk Summary Log'!AV5</f>
        <v>checkout/ renew at desk</v>
      </c>
      <c r="N145" s="63" t="str">
        <f>'[8]Staff On Desk Summary Log'!AW5</f>
        <v>checkout/ renew at desk</v>
      </c>
      <c r="O145" s="63" t="str">
        <f>'[8]Staff On Desk Summary Log'!AZ5</f>
        <v>fine/fee</v>
      </c>
      <c r="P145" s="63" t="str">
        <f>'[8]Staff On Desk Summary Log'!BA5</f>
        <v>fine/fee</v>
      </c>
      <c r="Q145" s="63" t="str">
        <f>'[8]Staff On Desk Summary Log'!BB5</f>
        <v>print management</v>
      </c>
      <c r="R145" s="63" t="str">
        <f>'[8]Staff On Desk Summary Log'!BC5</f>
        <v>check email/spl@</v>
      </c>
      <c r="S145" s="63" t="str">
        <f>'[8]Staff On Desk Summary Log'!BD5</f>
        <v>lend laptop</v>
      </c>
      <c r="T145" s="63" t="str">
        <f>'[8]Staff On Desk Summary Log'!BE5</f>
        <v>lend laptop</v>
      </c>
      <c r="U145" s="63" t="str">
        <f>'[8]Staff On Desk Summary Log'!BF5</f>
        <v>self check</v>
      </c>
      <c r="V145" s="63" t="str">
        <f>'[8]Staff On Desk Summary Log'!BG5</f>
        <v>self check</v>
      </c>
      <c r="W145" s="63" t="str">
        <f>'[8]Staff On Desk Summary Log'!BH5</f>
        <v>weeding</v>
      </c>
      <c r="X145" s="63" t="str">
        <f>'[8]Staff On Desk Summary Log'!BI5</f>
        <v>weeding</v>
      </c>
      <c r="Y145" s="63" t="str">
        <f>'[8]Staff On Desk Summary Log'!BJ5</f>
        <v>opening procedures and desk set up</v>
      </c>
      <c r="Z145" s="63" t="str">
        <f>'[8]Staff On Desk Summary Log'!BK5</f>
        <v>closing procedures</v>
      </c>
      <c r="AA145" s="63" t="str">
        <f>'[8]Staff On Desk Summary Log'!BL5</f>
        <v>other</v>
      </c>
    </row>
    <row r="146" spans="1:27" x14ac:dyDescent="0.25">
      <c r="A146" s="63" t="str">
        <f>'[8]Staff On Desk Summary Log'!AI6</f>
        <v>DAY</v>
      </c>
      <c r="B146" s="63" t="str">
        <f>'[8]Staff On Desk Summary Log'!AJ6</f>
        <v>DATE</v>
      </c>
      <c r="C146" s="63" t="str">
        <f>'[8]Staff On Desk Summary Log'!AL6</f>
        <v>#</v>
      </c>
      <c r="D146" s="63" t="str">
        <f>'[8]Staff On Desk Summary Log'!AM6</f>
        <v>avg time</v>
      </c>
      <c r="E146" s="63" t="str">
        <f>'[8]Staff On Desk Summary Log'!AN6</f>
        <v>#</v>
      </c>
      <c r="F146" s="63" t="str">
        <f>'[8]Staff On Desk Summary Log'!AO6</f>
        <v>avg time</v>
      </c>
      <c r="G146" s="63" t="str">
        <f>'[8]Staff On Desk Summary Log'!AP6</f>
        <v>#</v>
      </c>
      <c r="H146" s="63" t="str">
        <f>'[8]Staff On Desk Summary Log'!AQ6</f>
        <v>avg time</v>
      </c>
      <c r="I146" s="63" t="str">
        <f>'[8]Staff On Desk Summary Log'!AR6</f>
        <v>#</v>
      </c>
      <c r="J146" s="63" t="str">
        <f>'[8]Staff On Desk Summary Log'!AS6</f>
        <v>avg time</v>
      </c>
      <c r="K146" s="63" t="str">
        <f>'[8]Staff On Desk Summary Log'!AT6</f>
        <v>#</v>
      </c>
      <c r="L146" s="63" t="str">
        <f>'[8]Staff On Desk Summary Log'!AU6</f>
        <v>actual time</v>
      </c>
      <c r="M146" s="63" t="str">
        <f>'[8]Staff On Desk Summary Log'!AV6</f>
        <v>#</v>
      </c>
      <c r="N146" s="63" t="str">
        <f>'[8]Staff On Desk Summary Log'!AW6</f>
        <v>avg time</v>
      </c>
      <c r="O146" s="63" t="str">
        <f>'[8]Staff On Desk Summary Log'!AZ6</f>
        <v>#</v>
      </c>
      <c r="P146" s="63" t="str">
        <f>'[8]Staff On Desk Summary Log'!BA6</f>
        <v>avg time</v>
      </c>
      <c r="Q146" s="63" t="str">
        <f>'[8]Staff On Desk Summary Log'!BB6</f>
        <v>#</v>
      </c>
      <c r="R146" s="63" t="str">
        <f>'[8]Staff On Desk Summary Log'!BC6</f>
        <v>actual time</v>
      </c>
      <c r="S146" s="63" t="str">
        <f>'[8]Staff On Desk Summary Log'!BD6</f>
        <v>#</v>
      </c>
      <c r="T146" s="63" t="str">
        <f>'[8]Staff On Desk Summary Log'!BE6</f>
        <v>avg time</v>
      </c>
      <c r="U146" s="63" t="str">
        <f>'[8]Staff On Desk Summary Log'!BF6</f>
        <v>#</v>
      </c>
      <c r="V146" s="63" t="str">
        <f>'[8]Staff On Desk Summary Log'!BG6</f>
        <v>avg time</v>
      </c>
      <c r="W146" s="63" t="str">
        <f>'[8]Staff On Desk Summary Log'!BH6</f>
        <v>#</v>
      </c>
      <c r="X146" s="63" t="str">
        <f>'[8]Staff On Desk Summary Log'!BI6</f>
        <v>actual time</v>
      </c>
      <c r="Y146" s="63" t="str">
        <f>'[8]Staff On Desk Summary Log'!BJ6</f>
        <v>avg time</v>
      </c>
      <c r="Z146" s="63" t="str">
        <f>'[8]Staff On Desk Summary Log'!BK6</f>
        <v>avg time</v>
      </c>
      <c r="AA146" s="63" t="str">
        <f>'[8]Staff On Desk Summary Log'!BL6</f>
        <v>avg time</v>
      </c>
    </row>
    <row r="147" spans="1:27" x14ac:dyDescent="0.25">
      <c r="A147" s="63" t="str">
        <f>'[8]Staff On Desk Summary Log'!AI7</f>
        <v>Tuesday</v>
      </c>
      <c r="B147" s="63"/>
      <c r="C147" s="63">
        <f>'[8]Staff On Desk Summary Log'!AL7</f>
        <v>60</v>
      </c>
      <c r="D147" s="63">
        <f>'[8]Staff On Desk Summary Log'!AM7</f>
        <v>41</v>
      </c>
      <c r="E147" s="63">
        <f>'[8]Staff On Desk Summary Log'!AN7</f>
        <v>20</v>
      </c>
      <c r="F147" s="63">
        <f>'[8]Staff On Desk Summary Log'!AO7</f>
        <v>43</v>
      </c>
      <c r="G147" s="63">
        <f>'[8]Staff On Desk Summary Log'!AP7</f>
        <v>20</v>
      </c>
      <c r="H147" s="63">
        <f>'[8]Staff On Desk Summary Log'!AQ7</f>
        <v>35</v>
      </c>
      <c r="I147" s="63">
        <f>'[8]Staff On Desk Summary Log'!AR7</f>
        <v>19</v>
      </c>
      <c r="J147" s="63">
        <f>'[8]Staff On Desk Summary Log'!AS7</f>
        <v>33</v>
      </c>
      <c r="K147" s="63">
        <f>'[8]Staff On Desk Summary Log'!AT7</f>
        <v>568</v>
      </c>
      <c r="L147" s="63">
        <f>'[8]Staff On Desk Summary Log'!AU7</f>
        <v>229</v>
      </c>
      <c r="M147" s="63">
        <f>'[8]Staff On Desk Summary Log'!AV7</f>
        <v>216</v>
      </c>
      <c r="N147" s="63">
        <f>'[8]Staff On Desk Summary Log'!AW7</f>
        <v>119</v>
      </c>
      <c r="O147" s="63">
        <f>'[8]Staff On Desk Summary Log'!AZ7</f>
        <v>22</v>
      </c>
      <c r="P147" s="63">
        <f>'[8]Staff On Desk Summary Log'!BA7</f>
        <v>38</v>
      </c>
      <c r="Q147" s="63">
        <f>'[8]Staff On Desk Summary Log'!BB7</f>
        <v>13</v>
      </c>
      <c r="R147" s="63">
        <f>'[8]Staff On Desk Summary Log'!BC7</f>
        <v>27</v>
      </c>
      <c r="S147" s="63">
        <f>'[8]Staff On Desk Summary Log'!BD7</f>
        <v>2</v>
      </c>
      <c r="T147" s="63">
        <f>'[8]Staff On Desk Summary Log'!BE7</f>
        <v>6</v>
      </c>
      <c r="U147" s="63">
        <f>'[8]Staff On Desk Summary Log'!BF7</f>
        <v>1</v>
      </c>
      <c r="V147" s="63">
        <f>'[8]Staff On Desk Summary Log'!BG7</f>
        <v>0</v>
      </c>
      <c r="W147" s="63">
        <f>'[8]Staff On Desk Summary Log'!BH7</f>
        <v>0</v>
      </c>
      <c r="X147" s="63">
        <f>'[8]Staff On Desk Summary Log'!BI7</f>
        <v>0</v>
      </c>
      <c r="Y147" s="63">
        <f>'[8]Staff On Desk Summary Log'!BJ7</f>
        <v>35</v>
      </c>
      <c r="Z147" s="63">
        <f>'[8]Staff On Desk Summary Log'!BK7</f>
        <v>10</v>
      </c>
      <c r="AA147" s="63">
        <f>'[8]Staff On Desk Summary Log'!BL7</f>
        <v>219</v>
      </c>
    </row>
    <row r="148" spans="1:27" x14ac:dyDescent="0.25">
      <c r="A148" s="63" t="str">
        <f>'[8]Staff On Desk Summary Log'!AI8</f>
        <v xml:space="preserve">Wednesday </v>
      </c>
      <c r="B148" s="63"/>
      <c r="C148" s="63">
        <f>'[8]Staff On Desk Summary Log'!AL8</f>
        <v>51</v>
      </c>
      <c r="D148" s="63">
        <f>'[8]Staff On Desk Summary Log'!AM8</f>
        <v>43</v>
      </c>
      <c r="E148" s="63">
        <f>'[8]Staff On Desk Summary Log'!AN8</f>
        <v>17</v>
      </c>
      <c r="F148" s="63">
        <f>'[8]Staff On Desk Summary Log'!AO8</f>
        <v>52</v>
      </c>
      <c r="G148" s="63">
        <f>'[8]Staff On Desk Summary Log'!AP8</f>
        <v>10</v>
      </c>
      <c r="H148" s="63">
        <f>'[8]Staff On Desk Summary Log'!AQ8</f>
        <v>28</v>
      </c>
      <c r="I148" s="63">
        <f>'[8]Staff On Desk Summary Log'!AR8</f>
        <v>9</v>
      </c>
      <c r="J148" s="63">
        <f>'[8]Staff On Desk Summary Log'!AS8</f>
        <v>19</v>
      </c>
      <c r="K148" s="63">
        <f>'[8]Staff On Desk Summary Log'!AT8</f>
        <v>565</v>
      </c>
      <c r="L148" s="63">
        <f>'[8]Staff On Desk Summary Log'!AU8</f>
        <v>166</v>
      </c>
      <c r="M148" s="63">
        <f>'[8]Staff On Desk Summary Log'!AV8</f>
        <v>214</v>
      </c>
      <c r="N148" s="63">
        <f>'[8]Staff On Desk Summary Log'!AW8</f>
        <v>76</v>
      </c>
      <c r="O148" s="63">
        <f>'[8]Staff On Desk Summary Log'!AZ8</f>
        <v>23</v>
      </c>
      <c r="P148" s="63">
        <f>'[8]Staff On Desk Summary Log'!BA8</f>
        <v>23.5</v>
      </c>
      <c r="Q148" s="63">
        <f>'[8]Staff On Desk Summary Log'!BB8</f>
        <v>13</v>
      </c>
      <c r="R148" s="63">
        <f>'[8]Staff On Desk Summary Log'!BC8</f>
        <v>19</v>
      </c>
      <c r="S148" s="63">
        <f>'[8]Staff On Desk Summary Log'!BD8</f>
        <v>0</v>
      </c>
      <c r="T148" s="63">
        <f>'[8]Staff On Desk Summary Log'!BE8</f>
        <v>0</v>
      </c>
      <c r="U148" s="63">
        <f>'[8]Staff On Desk Summary Log'!BF8</f>
        <v>0</v>
      </c>
      <c r="V148" s="63">
        <f>'[8]Staff On Desk Summary Log'!BG8</f>
        <v>0</v>
      </c>
      <c r="W148" s="63">
        <f>'[8]Staff On Desk Summary Log'!BH8</f>
        <v>0</v>
      </c>
      <c r="X148" s="63">
        <f>'[8]Staff On Desk Summary Log'!BI8</f>
        <v>0</v>
      </c>
      <c r="Y148" s="63">
        <f>'[8]Staff On Desk Summary Log'!BJ8</f>
        <v>0</v>
      </c>
      <c r="Z148" s="63">
        <f>'[8]Staff On Desk Summary Log'!BK8</f>
        <v>30</v>
      </c>
      <c r="AA148" s="63">
        <f>'[8]Staff On Desk Summary Log'!BL8</f>
        <v>80.5</v>
      </c>
    </row>
    <row r="149" spans="1:27" x14ac:dyDescent="0.25">
      <c r="A149" s="63" t="str">
        <f>'[8]Staff On Desk Summary Log'!AI9</f>
        <v>Thursday</v>
      </c>
      <c r="B149" s="63"/>
      <c r="C149" s="63">
        <f>'[8]Staff On Desk Summary Log'!AL9</f>
        <v>41</v>
      </c>
      <c r="D149" s="63">
        <f>'[8]Staff On Desk Summary Log'!AM9</f>
        <v>43</v>
      </c>
      <c r="E149" s="63">
        <f>'[8]Staff On Desk Summary Log'!AN9</f>
        <v>21</v>
      </c>
      <c r="F149" s="63">
        <f>'[8]Staff On Desk Summary Log'!AO9</f>
        <v>42</v>
      </c>
      <c r="G149" s="63">
        <f>'[8]Staff On Desk Summary Log'!AP9</f>
        <v>17</v>
      </c>
      <c r="H149" s="63">
        <f>'[8]Staff On Desk Summary Log'!AQ9</f>
        <v>60</v>
      </c>
      <c r="I149" s="63">
        <f>'[8]Staff On Desk Summary Log'!AR9</f>
        <v>16</v>
      </c>
      <c r="J149" s="63">
        <f>'[8]Staff On Desk Summary Log'!AS9</f>
        <v>34</v>
      </c>
      <c r="K149" s="63">
        <f>'[8]Staff On Desk Summary Log'!AT9</f>
        <v>367</v>
      </c>
      <c r="L149" s="63">
        <f>'[8]Staff On Desk Summary Log'!AU9</f>
        <v>75</v>
      </c>
      <c r="M149" s="63">
        <f>'[8]Staff On Desk Summary Log'!AV9</f>
        <v>212</v>
      </c>
      <c r="N149" s="63">
        <f>'[8]Staff On Desk Summary Log'!AW9</f>
        <v>101</v>
      </c>
      <c r="O149" s="63">
        <f>'[8]Staff On Desk Summary Log'!AZ9</f>
        <v>13</v>
      </c>
      <c r="P149" s="63">
        <f>'[8]Staff On Desk Summary Log'!BA9</f>
        <v>20</v>
      </c>
      <c r="Q149" s="63">
        <f>'[8]Staff On Desk Summary Log'!BB9</f>
        <v>3</v>
      </c>
      <c r="R149" s="63">
        <f>'[8]Staff On Desk Summary Log'!BC9</f>
        <v>13</v>
      </c>
      <c r="S149" s="63">
        <f>'[8]Staff On Desk Summary Log'!BD9</f>
        <v>0</v>
      </c>
      <c r="T149" s="63">
        <f>'[8]Staff On Desk Summary Log'!BE9</f>
        <v>0</v>
      </c>
      <c r="U149" s="63">
        <f>'[8]Staff On Desk Summary Log'!BF9</f>
        <v>0</v>
      </c>
      <c r="V149" s="63">
        <f>'[8]Staff On Desk Summary Log'!BG9</f>
        <v>0</v>
      </c>
      <c r="W149" s="63">
        <f>'[8]Staff On Desk Summary Log'!BH9</f>
        <v>0</v>
      </c>
      <c r="X149" s="63">
        <f>'[8]Staff On Desk Summary Log'!BI9</f>
        <v>0</v>
      </c>
      <c r="Y149" s="63">
        <f>'[8]Staff On Desk Summary Log'!BJ9</f>
        <v>0</v>
      </c>
      <c r="Z149" s="63">
        <f>'[8]Staff On Desk Summary Log'!BK9</f>
        <v>0</v>
      </c>
      <c r="AA149" s="63">
        <f>'[8]Staff On Desk Summary Log'!BL9</f>
        <v>163</v>
      </c>
    </row>
    <row r="150" spans="1:27" x14ac:dyDescent="0.25">
      <c r="A150" s="63" t="str">
        <f>'[8]Staff On Desk Summary Log'!AI10</f>
        <v>Friday</v>
      </c>
      <c r="B150" s="63"/>
      <c r="C150" s="63">
        <f>'[8]Staff On Desk Summary Log'!AL10</f>
        <v>34</v>
      </c>
      <c r="D150" s="63">
        <f>'[8]Staff On Desk Summary Log'!AM10</f>
        <v>24</v>
      </c>
      <c r="E150" s="63">
        <f>'[8]Staff On Desk Summary Log'!AN10</f>
        <v>22</v>
      </c>
      <c r="F150" s="63">
        <f>'[8]Staff On Desk Summary Log'!AO10</f>
        <v>76</v>
      </c>
      <c r="G150" s="63">
        <f>'[8]Staff On Desk Summary Log'!AP10</f>
        <v>12</v>
      </c>
      <c r="H150" s="63">
        <f>'[8]Staff On Desk Summary Log'!AQ10</f>
        <v>26</v>
      </c>
      <c r="I150" s="63">
        <f>'[8]Staff On Desk Summary Log'!AR10</f>
        <v>9</v>
      </c>
      <c r="J150" s="63">
        <f>'[8]Staff On Desk Summary Log'!AS10</f>
        <v>17</v>
      </c>
      <c r="K150" s="63">
        <f>'[8]Staff On Desk Summary Log'!AT10</f>
        <v>138</v>
      </c>
      <c r="L150" s="63">
        <f>'[8]Staff On Desk Summary Log'!AU10</f>
        <v>36</v>
      </c>
      <c r="M150" s="63">
        <f>'[8]Staff On Desk Summary Log'!AV10</f>
        <v>66</v>
      </c>
      <c r="N150" s="63">
        <f>'[8]Staff On Desk Summary Log'!AW10</f>
        <v>26</v>
      </c>
      <c r="O150" s="63">
        <f>'[8]Staff On Desk Summary Log'!AZ10</f>
        <v>12</v>
      </c>
      <c r="P150" s="63">
        <f>'[8]Staff On Desk Summary Log'!BA10</f>
        <v>21</v>
      </c>
      <c r="Q150" s="63">
        <f>'[8]Staff On Desk Summary Log'!BB10</f>
        <v>4</v>
      </c>
      <c r="R150" s="63">
        <f>'[8]Staff On Desk Summary Log'!BC10</f>
        <v>6</v>
      </c>
      <c r="S150" s="63">
        <f>'[8]Staff On Desk Summary Log'!BD10</f>
        <v>0</v>
      </c>
      <c r="T150" s="63">
        <f>'[8]Staff On Desk Summary Log'!BE10</f>
        <v>0</v>
      </c>
      <c r="U150" s="63">
        <f>'[8]Staff On Desk Summary Log'!BF10</f>
        <v>0</v>
      </c>
      <c r="V150" s="63">
        <f>'[8]Staff On Desk Summary Log'!BG10</f>
        <v>0</v>
      </c>
      <c r="W150" s="63">
        <f>'[8]Staff On Desk Summary Log'!BH10</f>
        <v>0</v>
      </c>
      <c r="X150" s="63">
        <f>'[8]Staff On Desk Summary Log'!BI10</f>
        <v>0</v>
      </c>
      <c r="Y150" s="63">
        <f>'[8]Staff On Desk Summary Log'!BJ10</f>
        <v>0</v>
      </c>
      <c r="Z150" s="63">
        <f>'[8]Staff On Desk Summary Log'!BK10</f>
        <v>33</v>
      </c>
      <c r="AA150" s="63">
        <f>'[8]Staff On Desk Summary Log'!BL10</f>
        <v>34</v>
      </c>
    </row>
    <row r="151" spans="1:27" x14ac:dyDescent="0.25">
      <c r="A151" s="63" t="str">
        <f>'[8]Staff On Desk Summary Log'!AI11</f>
        <v>Saturday</v>
      </c>
      <c r="B151" s="63"/>
      <c r="C151" s="63">
        <f>'[8]Staff On Desk Summary Log'!AL11</f>
        <v>43</v>
      </c>
      <c r="D151" s="63">
        <f>'[8]Staff On Desk Summary Log'!AM11</f>
        <v>32</v>
      </c>
      <c r="E151" s="63">
        <f>'[8]Staff On Desk Summary Log'!AN11</f>
        <v>29</v>
      </c>
      <c r="F151" s="63">
        <f>'[8]Staff On Desk Summary Log'!AO11</f>
        <v>69</v>
      </c>
      <c r="G151" s="63">
        <f>'[8]Staff On Desk Summary Log'!AP11</f>
        <v>25</v>
      </c>
      <c r="H151" s="63">
        <f>'[8]Staff On Desk Summary Log'!AQ11</f>
        <v>54</v>
      </c>
      <c r="I151" s="63">
        <f>'[8]Staff On Desk Summary Log'!AR11</f>
        <v>12</v>
      </c>
      <c r="J151" s="63">
        <f>'[8]Staff On Desk Summary Log'!AS11</f>
        <v>28</v>
      </c>
      <c r="K151" s="63">
        <f>'[8]Staff On Desk Summary Log'!AT11</f>
        <v>302</v>
      </c>
      <c r="L151" s="63">
        <f>'[8]Staff On Desk Summary Log'!AU11</f>
        <v>91</v>
      </c>
      <c r="M151" s="63">
        <f>'[8]Staff On Desk Summary Log'!AV11</f>
        <v>116</v>
      </c>
      <c r="N151" s="63">
        <f>'[8]Staff On Desk Summary Log'!AW11</f>
        <v>76</v>
      </c>
      <c r="O151" s="63">
        <f>'[8]Staff On Desk Summary Log'!AZ11</f>
        <v>19</v>
      </c>
      <c r="P151" s="63">
        <f>'[8]Staff On Desk Summary Log'!BA11</f>
        <v>27</v>
      </c>
      <c r="Q151" s="63">
        <f>'[8]Staff On Desk Summary Log'!BB11</f>
        <v>4</v>
      </c>
      <c r="R151" s="63">
        <f>'[8]Staff On Desk Summary Log'!BC11</f>
        <v>17</v>
      </c>
      <c r="S151" s="63">
        <f>'[8]Staff On Desk Summary Log'!BD11</f>
        <v>0</v>
      </c>
      <c r="T151" s="63">
        <f>'[8]Staff On Desk Summary Log'!BE11</f>
        <v>0</v>
      </c>
      <c r="U151" s="63">
        <f>'[8]Staff On Desk Summary Log'!BF11</f>
        <v>0</v>
      </c>
      <c r="V151" s="63">
        <f>'[8]Staff On Desk Summary Log'!BG11</f>
        <v>0</v>
      </c>
      <c r="W151" s="63">
        <f>'[8]Staff On Desk Summary Log'!BH11</f>
        <v>0</v>
      </c>
      <c r="X151" s="63">
        <f>'[8]Staff On Desk Summary Log'!BI11</f>
        <v>0</v>
      </c>
      <c r="Y151" s="63">
        <f>'[8]Staff On Desk Summary Log'!BJ11</f>
        <v>0</v>
      </c>
      <c r="Z151" s="63">
        <f>'[8]Staff On Desk Summary Log'!BK11</f>
        <v>0</v>
      </c>
      <c r="AA151" s="63">
        <f>'[8]Staff On Desk Summary Log'!BL11</f>
        <v>128</v>
      </c>
    </row>
    <row r="152" spans="1:27" x14ac:dyDescent="0.25">
      <c r="A152" s="63" t="str">
        <f>'[8]Staff On Desk Summary Log'!AI12</f>
        <v>Saturday</v>
      </c>
      <c r="B152" s="63"/>
      <c r="C152" s="63">
        <f>'[8]Staff On Desk Summary Log'!AL12</f>
        <v>5</v>
      </c>
      <c r="D152" s="63">
        <f>'[8]Staff On Desk Summary Log'!AM12</f>
        <v>8</v>
      </c>
      <c r="E152" s="63">
        <f>'[8]Staff On Desk Summary Log'!AN12</f>
        <v>10</v>
      </c>
      <c r="F152" s="63">
        <f>'[8]Staff On Desk Summary Log'!AO12</f>
        <v>25</v>
      </c>
      <c r="G152" s="63">
        <f>'[8]Staff On Desk Summary Log'!AP12</f>
        <v>1</v>
      </c>
      <c r="H152" s="63">
        <f>'[8]Staff On Desk Summary Log'!AQ12</f>
        <v>5</v>
      </c>
      <c r="I152" s="63">
        <f>'[8]Staff On Desk Summary Log'!AR12</f>
        <v>1</v>
      </c>
      <c r="J152" s="63">
        <f>'[8]Staff On Desk Summary Log'!AS12</f>
        <v>5</v>
      </c>
      <c r="K152" s="63">
        <f>'[8]Staff On Desk Summary Log'!AT12</f>
        <v>10</v>
      </c>
      <c r="L152" s="63">
        <f>'[8]Staff On Desk Summary Log'!AU12</f>
        <v>3</v>
      </c>
      <c r="M152" s="63">
        <f>'[8]Staff On Desk Summary Log'!AV12</f>
        <v>12</v>
      </c>
      <c r="N152" s="63">
        <f>'[8]Staff On Desk Summary Log'!AW12</f>
        <v>7</v>
      </c>
      <c r="O152" s="63">
        <f>'[8]Staff On Desk Summary Log'!AZ12</f>
        <v>1</v>
      </c>
      <c r="P152" s="63">
        <f>'[8]Staff On Desk Summary Log'!BA12</f>
        <v>1</v>
      </c>
      <c r="Q152" s="63">
        <f>'[8]Staff On Desk Summary Log'!BB12</f>
        <v>1</v>
      </c>
      <c r="R152" s="63">
        <f>'[8]Staff On Desk Summary Log'!BC12</f>
        <v>13</v>
      </c>
      <c r="S152" s="63">
        <f>'[8]Staff On Desk Summary Log'!BD12</f>
        <v>0</v>
      </c>
      <c r="T152" s="63">
        <f>'[8]Staff On Desk Summary Log'!BE12</f>
        <v>0</v>
      </c>
      <c r="U152" s="63">
        <f>'[8]Staff On Desk Summary Log'!BF12</f>
        <v>0</v>
      </c>
      <c r="V152" s="63">
        <f>'[8]Staff On Desk Summary Log'!BG12</f>
        <v>0</v>
      </c>
      <c r="W152" s="63">
        <f>'[8]Staff On Desk Summary Log'!BH12</f>
        <v>0</v>
      </c>
      <c r="X152" s="63">
        <f>'[8]Staff On Desk Summary Log'!BI12</f>
        <v>0</v>
      </c>
      <c r="Y152" s="63">
        <f>'[8]Staff On Desk Summary Log'!BJ12</f>
        <v>0</v>
      </c>
      <c r="Z152" s="63">
        <f>'[8]Staff On Desk Summary Log'!BK12</f>
        <v>0</v>
      </c>
      <c r="AA152" s="63">
        <f>'[8]Staff On Desk Summary Log'!BL12</f>
        <v>106</v>
      </c>
    </row>
    <row r="153" spans="1:27" x14ac:dyDescent="0.25">
      <c r="A153" s="63"/>
      <c r="B153" s="63" t="str">
        <f>'[8]Staff On Desk Summary Log'!AJ13</f>
        <v>SUM</v>
      </c>
      <c r="C153" s="63">
        <f>'[8]Staff On Desk Summary Log'!AL13</f>
        <v>234</v>
      </c>
      <c r="D153" s="63">
        <f>'[8]Staff On Desk Summary Log'!AM13</f>
        <v>191</v>
      </c>
      <c r="E153" s="63">
        <f>'[8]Staff On Desk Summary Log'!AN13</f>
        <v>119</v>
      </c>
      <c r="F153" s="63">
        <f>'[8]Staff On Desk Summary Log'!AO13</f>
        <v>307</v>
      </c>
      <c r="G153" s="63">
        <f>'[8]Staff On Desk Summary Log'!AP13</f>
        <v>85</v>
      </c>
      <c r="H153" s="63">
        <f>'[8]Staff On Desk Summary Log'!AQ13</f>
        <v>208</v>
      </c>
      <c r="I153" s="63">
        <f>'[8]Staff On Desk Summary Log'!AR13</f>
        <v>66</v>
      </c>
      <c r="J153" s="63">
        <f>'[8]Staff On Desk Summary Log'!AS13</f>
        <v>136</v>
      </c>
      <c r="K153" s="63">
        <f>'[8]Staff On Desk Summary Log'!AT13</f>
        <v>1950</v>
      </c>
      <c r="L153" s="63">
        <f>'[8]Staff On Desk Summary Log'!AU13</f>
        <v>600</v>
      </c>
      <c r="M153" s="63">
        <f>'[8]Staff On Desk Summary Log'!AV13</f>
        <v>836</v>
      </c>
      <c r="N153" s="63">
        <f>'[8]Staff On Desk Summary Log'!AW13</f>
        <v>405</v>
      </c>
      <c r="O153" s="63">
        <f>'[8]Staff On Desk Summary Log'!AZ13</f>
        <v>90</v>
      </c>
      <c r="P153" s="63">
        <f>'[8]Staff On Desk Summary Log'!BA13</f>
        <v>130.5</v>
      </c>
      <c r="Q153" s="63">
        <f>'[8]Staff On Desk Summary Log'!BB13</f>
        <v>38</v>
      </c>
      <c r="R153" s="63">
        <f>'[8]Staff On Desk Summary Log'!BC13</f>
        <v>95</v>
      </c>
      <c r="S153" s="63">
        <f>'[8]Staff On Desk Summary Log'!BD13</f>
        <v>2</v>
      </c>
      <c r="T153" s="63">
        <f>'[8]Staff On Desk Summary Log'!BE13</f>
        <v>6</v>
      </c>
      <c r="U153" s="63">
        <f>'[8]Staff On Desk Summary Log'!BF13</f>
        <v>1</v>
      </c>
      <c r="V153" s="63">
        <f>'[8]Staff On Desk Summary Log'!BG13</f>
        <v>0</v>
      </c>
      <c r="W153" s="63">
        <f>'[8]Staff On Desk Summary Log'!BH13</f>
        <v>0</v>
      </c>
      <c r="X153" s="63">
        <f>'[8]Staff On Desk Summary Log'!BI13</f>
        <v>0</v>
      </c>
      <c r="Y153" s="63">
        <f>'[8]Staff On Desk Summary Log'!BJ13</f>
        <v>35</v>
      </c>
      <c r="Z153" s="63">
        <f>'[8]Staff On Desk Summary Log'!BK13</f>
        <v>73</v>
      </c>
      <c r="AA153" s="63">
        <f>'[8]Staff On Desk Summary Log'!BL13</f>
        <v>730.5</v>
      </c>
    </row>
    <row r="154" spans="1:27" x14ac:dyDescent="0.25">
      <c r="A154" s="63"/>
      <c r="B154" s="63" t="str">
        <f>'[8]Staff On Desk Summary Log'!AJ14</f>
        <v>AVG</v>
      </c>
      <c r="C154" s="63"/>
      <c r="D154" s="63">
        <f>'[8]Staff On Desk Summary Log'!AM14</f>
        <v>0.81623931623931623</v>
      </c>
      <c r="E154" s="63"/>
      <c r="F154" s="63">
        <f>'[8]Staff On Desk Summary Log'!AO14</f>
        <v>2.5798319327731094</v>
      </c>
      <c r="G154" s="63"/>
      <c r="H154" s="63">
        <f>'[8]Staff On Desk Summary Log'!AQ14</f>
        <v>2.447058823529412</v>
      </c>
      <c r="I154" s="63"/>
      <c r="J154" s="63">
        <f>'[8]Staff On Desk Summary Log'!AS14</f>
        <v>2.0606060606060606</v>
      </c>
      <c r="K154" s="63"/>
      <c r="L154" s="63">
        <f>'[8]Staff On Desk Summary Log'!AU14</f>
        <v>0.30769230769230771</v>
      </c>
      <c r="M154" s="63"/>
      <c r="N154" s="63">
        <f>'[8]Staff On Desk Summary Log'!AW14</f>
        <v>0.48444976076555024</v>
      </c>
      <c r="O154" s="63"/>
      <c r="P154" s="63">
        <f>'[8]Staff On Desk Summary Log'!BA14</f>
        <v>1.45</v>
      </c>
      <c r="Q154" s="63">
        <f>'[8]Staff On Desk Summary Log'!BB14</f>
        <v>0</v>
      </c>
      <c r="R154" s="63">
        <f>'[8]Staff On Desk Summary Log'!BC14</f>
        <v>0</v>
      </c>
      <c r="S154" s="63">
        <f>'[8]Staff On Desk Summary Log'!BD14</f>
        <v>0</v>
      </c>
      <c r="T154" s="63">
        <f>'[8]Staff On Desk Summary Log'!BE14</f>
        <v>3</v>
      </c>
      <c r="U154" s="63">
        <f>'[8]Staff On Desk Summary Log'!BF14</f>
        <v>0</v>
      </c>
      <c r="V154" s="63">
        <f>'[8]Staff On Desk Summary Log'!BG14</f>
        <v>0</v>
      </c>
      <c r="W154" s="63">
        <f>'[8]Staff On Desk Summary Log'!BH14</f>
        <v>0</v>
      </c>
      <c r="X154" s="63">
        <f>'[8]Staff On Desk Summary Log'!BI14</f>
        <v>0</v>
      </c>
      <c r="Y154" s="63">
        <f>'[8]Staff On Desk Summary Log'!BJ14</f>
        <v>0</v>
      </c>
      <c r="Z154" s="63">
        <f>'[8]Staff On Desk Summary Log'!BK14</f>
        <v>0</v>
      </c>
      <c r="AA154" s="63">
        <f>'[8]Staff On Desk Summary Log'!BL14</f>
        <v>0</v>
      </c>
    </row>
    <row r="155" spans="1:27" x14ac:dyDescent="0.25">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row>
    <row r="156" spans="1:27" ht="45" x14ac:dyDescent="0.25">
      <c r="A156" s="63"/>
      <c r="B156" s="114" t="str">
        <f>'[8]Staff On Desk Summary Log'!AJ16</f>
        <v>% mins of all on-desk tasks per week</v>
      </c>
      <c r="C156" s="63"/>
      <c r="D156" s="115">
        <f>'[8]Staff On Desk Summary Log'!AM16</f>
        <v>8.8425925925925922E-2</v>
      </c>
      <c r="E156" s="115"/>
      <c r="F156" s="115">
        <f>'[8]Staff On Desk Summary Log'!AO16</f>
        <v>0.14212962962962963</v>
      </c>
      <c r="G156" s="115"/>
      <c r="H156" s="115">
        <f>'[8]Staff On Desk Summary Log'!AQ16</f>
        <v>9.6296296296296297E-2</v>
      </c>
      <c r="I156" s="115"/>
      <c r="J156" s="115">
        <f>'[8]Staff On Desk Summary Log'!AS16</f>
        <v>6.2962962962962957E-2</v>
      </c>
      <c r="K156" s="115"/>
      <c r="L156" s="115">
        <f>'[8]Staff On Desk Summary Log'!AU16</f>
        <v>0.27777777777777779</v>
      </c>
      <c r="M156" s="115"/>
      <c r="N156" s="115">
        <f>'[8]Staff On Desk Summary Log'!AW16</f>
        <v>0.1875</v>
      </c>
      <c r="O156" s="115"/>
      <c r="P156" s="115">
        <f>'[8]Staff On Desk Summary Log'!BA16</f>
        <v>6.0416666666666667E-2</v>
      </c>
      <c r="Q156" s="115">
        <f>'[8]Staff On Desk Summary Log'!BB16</f>
        <v>1.7592592592592594E-2</v>
      </c>
      <c r="R156" s="115">
        <f>'[8]Staff On Desk Summary Log'!BC16</f>
        <v>4.3981481481481483E-2</v>
      </c>
      <c r="S156" s="115"/>
      <c r="T156" s="115">
        <f>'[8]Staff On Desk Summary Log'!BE16</f>
        <v>2.7777777777777779E-3</v>
      </c>
      <c r="U156" s="115"/>
      <c r="V156" s="115">
        <f>'[8]Staff On Desk Summary Log'!BG16</f>
        <v>0</v>
      </c>
      <c r="W156" s="115"/>
      <c r="X156" s="115">
        <f>'[8]Staff On Desk Summary Log'!BI16</f>
        <v>0</v>
      </c>
      <c r="Y156" s="115">
        <f>'[8]Staff On Desk Summary Log'!BJ16</f>
        <v>1.6203703703703703E-2</v>
      </c>
      <c r="Z156" s="115">
        <f>'[8]Staff On Desk Summary Log'!BK16</f>
        <v>3.3796296296296297E-2</v>
      </c>
      <c r="AA156" s="115">
        <f>'[8]Staff On Desk Summary Log'!BL16</f>
        <v>0.33819444444444446</v>
      </c>
    </row>
    <row r="159" spans="1:27" ht="210" x14ac:dyDescent="0.25">
      <c r="A159" s="44" t="s">
        <v>96</v>
      </c>
      <c r="B159" s="63"/>
      <c r="C159" s="114" t="str">
        <f>'[9]Staff On Desk Summary Log'!AI2</f>
        <v>Hours open per week</v>
      </c>
      <c r="D159" s="114" t="str">
        <f>'[9]Staff On Desk Summary Log'!AJ2</f>
        <v>Hrs open per yr</v>
      </c>
      <c r="E159" s="114" t="str">
        <f>'[9]Staff On Desk Summary Log'!AK2</f>
        <v>Mins open per week</v>
      </c>
      <c r="F159" s="63"/>
      <c r="G159" s="63"/>
      <c r="H159" s="63"/>
      <c r="I159" s="63"/>
      <c r="J159" s="63"/>
      <c r="K159" s="63"/>
      <c r="L159" s="63"/>
      <c r="M159" s="63"/>
      <c r="N159" s="63"/>
      <c r="O159" s="63"/>
      <c r="P159" s="63"/>
      <c r="Q159" s="63"/>
      <c r="R159" s="63"/>
      <c r="S159" s="63"/>
      <c r="T159" s="63"/>
      <c r="U159" s="63"/>
      <c r="V159" s="63"/>
      <c r="W159" s="63"/>
      <c r="X159" s="63"/>
      <c r="Y159" s="63"/>
      <c r="Z159" s="63"/>
      <c r="AA159" s="63"/>
    </row>
    <row r="160" spans="1:27" x14ac:dyDescent="0.25">
      <c r="A160" s="63"/>
      <c r="B160" s="63"/>
      <c r="C160" s="63">
        <f>'[9]Staff On Desk Summary Log'!AI3</f>
        <v>25</v>
      </c>
      <c r="D160" s="63">
        <f>'[9]Staff On Desk Summary Log'!AJ3</f>
        <v>1250</v>
      </c>
      <c r="E160" s="63">
        <f>'[9]Staff On Desk Summary Log'!AK3</f>
        <v>1500</v>
      </c>
      <c r="F160" s="63"/>
      <c r="G160" s="63"/>
      <c r="H160" s="63"/>
      <c r="I160" s="63"/>
      <c r="J160" s="63"/>
      <c r="K160" s="63"/>
      <c r="L160" s="63"/>
      <c r="M160" s="63"/>
      <c r="N160" s="63"/>
      <c r="O160" s="63"/>
      <c r="P160" s="63"/>
      <c r="Q160" s="63"/>
      <c r="R160" s="63"/>
      <c r="S160" s="63"/>
      <c r="T160" s="63"/>
      <c r="U160" s="63"/>
      <c r="V160" s="63"/>
      <c r="W160" s="63"/>
      <c r="X160" s="63"/>
      <c r="Y160" s="63"/>
      <c r="Z160" s="63"/>
      <c r="AA160" s="63"/>
    </row>
    <row r="161" spans="1:28" ht="225" x14ac:dyDescent="0.25">
      <c r="A161" s="63"/>
      <c r="B161" s="63"/>
      <c r="C161" s="114" t="str">
        <f>'[9]Staff On Desk Summary Log'!AI5</f>
        <v>informational / directional</v>
      </c>
      <c r="D161" s="114"/>
      <c r="E161" s="114" t="str">
        <f>'[9]Staff On Desk Summary Log'!AK5</f>
        <v>reference</v>
      </c>
      <c r="F161" s="114"/>
      <c r="G161" s="114" t="str">
        <f>'[9]Staff On Desk Summary Log'!AM5</f>
        <v>technology</v>
      </c>
      <c r="H161" s="114"/>
      <c r="I161" s="114" t="str">
        <f>'[9]Staff On Desk Summary Log'!AO5</f>
        <v>library card</v>
      </c>
      <c r="J161" s="114"/>
      <c r="K161" s="114" t="str">
        <f>'[9]Staff On Desk Summary Log'!AQ5</f>
        <v>checkin</v>
      </c>
      <c r="L161" s="114"/>
      <c r="M161" s="114" t="str">
        <f>'[9]Staff On Desk Summary Log'!AS5</f>
        <v>checkout/ renew at desk</v>
      </c>
      <c r="N161" s="114"/>
      <c r="O161" s="114" t="str">
        <f>'[9]Staff On Desk Summary Log'!AU5</f>
        <v>fine/fee</v>
      </c>
      <c r="P161" s="114"/>
      <c r="Q161" s="114" t="str">
        <f>'[9]Staff On Desk Summary Log'!AY5</f>
        <v>print management</v>
      </c>
      <c r="R161" s="114" t="str">
        <f>'[9]Staff On Desk Summary Log'!AZ5</f>
        <v>check email/spl@</v>
      </c>
      <c r="S161" s="114" t="str">
        <f>'[9]Staff On Desk Summary Log'!BA5</f>
        <v>lend laptop</v>
      </c>
      <c r="T161" s="114"/>
      <c r="U161" s="114" t="str">
        <f>'[9]Staff On Desk Summary Log'!BC5</f>
        <v>self check</v>
      </c>
      <c r="V161" s="114"/>
      <c r="W161" s="114" t="str">
        <f>'[9]Staff On Desk Summary Log'!BE5</f>
        <v>weeding</v>
      </c>
      <c r="X161" s="114"/>
      <c r="Y161" s="114" t="str">
        <f>'[9]Staff On Desk Summary Log'!BG5</f>
        <v>opening procedures and desk set up</v>
      </c>
      <c r="Z161" s="114" t="str">
        <f>'[9]Staff On Desk Summary Log'!BH5</f>
        <v>closing procedures</v>
      </c>
      <c r="AA161" s="114" t="str">
        <f>'[9]Staff On Desk Summary Log'!BI5</f>
        <v>other</v>
      </c>
    </row>
    <row r="162" spans="1:28" x14ac:dyDescent="0.25">
      <c r="A162" s="63" t="str">
        <f>'[9]Staff On Desk Summary Log'!AG6</f>
        <v>DAY</v>
      </c>
      <c r="B162" s="63" t="str">
        <f>'[9]Staff On Desk Summary Log'!AH6</f>
        <v>DATE</v>
      </c>
      <c r="C162" s="63" t="str">
        <f>'[9]Staff On Desk Summary Log'!AI6</f>
        <v># of patrons</v>
      </c>
      <c r="D162" s="63" t="str">
        <f>'[9]Staff On Desk Summary Log'!AJ6</f>
        <v>avg. time</v>
      </c>
      <c r="E162" s="63" t="str">
        <f>'[9]Staff On Desk Summary Log'!AK6</f>
        <v># of patrons</v>
      </c>
      <c r="F162" s="63" t="str">
        <f>'[9]Staff On Desk Summary Log'!AL6</f>
        <v>avg. time</v>
      </c>
      <c r="G162" s="63" t="str">
        <f>'[9]Staff On Desk Summary Log'!AM6</f>
        <v xml:space="preserve"># of patrons </v>
      </c>
      <c r="H162" s="63" t="str">
        <f>'[9]Staff On Desk Summary Log'!AN6</f>
        <v>avg. time</v>
      </c>
      <c r="I162" s="63" t="str">
        <f>'[9]Staff On Desk Summary Log'!AO6</f>
        <v xml:space="preserve"># of patrons </v>
      </c>
      <c r="J162" s="63" t="str">
        <f>'[9]Staff On Desk Summary Log'!AP6</f>
        <v xml:space="preserve"> avg time</v>
      </c>
      <c r="K162" s="63" t="str">
        <f>'[9]Staff On Desk Summary Log'!AQ6</f>
        <v xml:space="preserve"># of items </v>
      </c>
      <c r="L162" s="63" t="str">
        <f>'[9]Staff On Desk Summary Log'!AR6</f>
        <v>actual time</v>
      </c>
      <c r="M162" s="63" t="str">
        <f>'[9]Staff On Desk Summary Log'!AS6</f>
        <v># of patrons</v>
      </c>
      <c r="N162" s="63" t="str">
        <f>'[9]Staff On Desk Summary Log'!AT6</f>
        <v xml:space="preserve"> avg time</v>
      </c>
      <c r="O162" s="63" t="str">
        <f>'[9]Staff On Desk Summary Log'!AU6</f>
        <v xml:space="preserve"># of patrons </v>
      </c>
      <c r="P162" s="63" t="str">
        <f>'[9]Staff On Desk Summary Log'!AV6</f>
        <v xml:space="preserve"> avg time</v>
      </c>
      <c r="Q162" s="63" t="str">
        <f>'[9]Staff On Desk Summary Log'!AY6</f>
        <v># of interactions</v>
      </c>
      <c r="R162" s="63" t="str">
        <f>'[9]Staff On Desk Summary Log'!AZ6</f>
        <v>Actual time spent</v>
      </c>
      <c r="S162" s="63" t="str">
        <f>'[9]Staff On Desk Summary Log'!BA6</f>
        <v xml:space="preserve"># of patrons </v>
      </c>
      <c r="T162" s="63" t="str">
        <f>'[9]Staff On Desk Summary Log'!BB6</f>
        <v xml:space="preserve"> avg time</v>
      </c>
      <c r="U162" s="63" t="str">
        <f>'[9]Staff On Desk Summary Log'!BC6</f>
        <v xml:space="preserve"># of patrons </v>
      </c>
      <c r="V162" s="63" t="str">
        <f>'[9]Staff On Desk Summary Log'!BD6</f>
        <v xml:space="preserve"> avg time</v>
      </c>
      <c r="W162" s="63" t="str">
        <f>'[9]Staff On Desk Summary Log'!BE6</f>
        <v xml:space="preserve"># of items </v>
      </c>
      <c r="X162" s="63" t="str">
        <f>'[9]Staff On Desk Summary Log'!BF6</f>
        <v>actual time</v>
      </c>
      <c r="Y162" s="63" t="str">
        <f>'[9]Staff On Desk Summary Log'!BG6</f>
        <v>Avg time (in mins)</v>
      </c>
      <c r="Z162" s="63" t="str">
        <f>'[9]Staff On Desk Summary Log'!BH6</f>
        <v>Avg time (in mins)</v>
      </c>
      <c r="AA162" s="63" t="str">
        <f>'[9]Staff On Desk Summary Log'!BI6</f>
        <v>Avg time (in mins)</v>
      </c>
    </row>
    <row r="163" spans="1:28" x14ac:dyDescent="0.25">
      <c r="A163" s="63" t="str">
        <f>'[9]Staff On Desk Summary Log'!AG7</f>
        <v>Tuesday</v>
      </c>
      <c r="B163" s="63"/>
      <c r="C163" s="63">
        <f>'[9]Staff On Desk Summary Log'!AI7</f>
        <v>16</v>
      </c>
      <c r="D163" s="63">
        <f>'[9]Staff On Desk Summary Log'!AJ7</f>
        <v>16</v>
      </c>
      <c r="E163" s="63">
        <f>'[9]Staff On Desk Summary Log'!AK7</f>
        <v>10</v>
      </c>
      <c r="F163" s="63">
        <f>'[9]Staff On Desk Summary Log'!AL7</f>
        <v>15</v>
      </c>
      <c r="G163" s="63">
        <f>'[9]Staff On Desk Summary Log'!AM7</f>
        <v>0</v>
      </c>
      <c r="H163" s="63">
        <f>'[9]Staff On Desk Summary Log'!AN7</f>
        <v>0</v>
      </c>
      <c r="I163" s="63">
        <f>'[9]Staff On Desk Summary Log'!AO7</f>
        <v>0</v>
      </c>
      <c r="J163" s="63">
        <f>'[9]Staff On Desk Summary Log'!AP7</f>
        <v>0</v>
      </c>
      <c r="K163" s="63">
        <f>'[9]Staff On Desk Summary Log'!AQ7</f>
        <v>0</v>
      </c>
      <c r="L163" s="63">
        <f>'[9]Staff On Desk Summary Log'!AR7</f>
        <v>0</v>
      </c>
      <c r="M163" s="63">
        <f>'[9]Staff On Desk Summary Log'!AS7</f>
        <v>12</v>
      </c>
      <c r="N163" s="63">
        <f>'[9]Staff On Desk Summary Log'!AT7</f>
        <v>16</v>
      </c>
      <c r="O163" s="63">
        <f>'[9]Staff On Desk Summary Log'!AU7</f>
        <v>1</v>
      </c>
      <c r="P163" s="63">
        <f>'[9]Staff On Desk Summary Log'!AV7</f>
        <v>2</v>
      </c>
      <c r="Q163" s="63">
        <f>'[9]Staff On Desk Summary Log'!AY7</f>
        <v>0</v>
      </c>
      <c r="R163" s="63">
        <f>'[9]Staff On Desk Summary Log'!AZ7</f>
        <v>10</v>
      </c>
      <c r="S163" s="63">
        <f>'[9]Staff On Desk Summary Log'!BA7</f>
        <v>0</v>
      </c>
      <c r="T163" s="63">
        <f>'[9]Staff On Desk Summary Log'!BB7</f>
        <v>0</v>
      </c>
      <c r="U163" s="63">
        <f>'[9]Staff On Desk Summary Log'!BC7</f>
        <v>0</v>
      </c>
      <c r="V163" s="63">
        <f>'[9]Staff On Desk Summary Log'!BD7</f>
        <v>0</v>
      </c>
      <c r="W163" s="63">
        <f>'[9]Staff On Desk Summary Log'!BE7</f>
        <v>4</v>
      </c>
      <c r="X163" s="63">
        <f>'[9]Staff On Desk Summary Log'!BF7</f>
        <v>5</v>
      </c>
      <c r="Y163" s="63">
        <f>'[9]Staff On Desk Summary Log'!BG7</f>
        <v>5</v>
      </c>
      <c r="Z163" s="63">
        <f>'[9]Staff On Desk Summary Log'!BH7</f>
        <v>5</v>
      </c>
      <c r="AA163" s="63">
        <f>'[9]Staff On Desk Summary Log'!BI7</f>
        <v>0</v>
      </c>
    </row>
    <row r="164" spans="1:28" x14ac:dyDescent="0.25">
      <c r="A164" s="63" t="str">
        <f>'[9]Staff On Desk Summary Log'!AG8</f>
        <v xml:space="preserve">Wednesday </v>
      </c>
      <c r="B164" s="63"/>
      <c r="C164" s="63">
        <f>'[9]Staff On Desk Summary Log'!AI8</f>
        <v>4</v>
      </c>
      <c r="D164" s="63">
        <f>'[9]Staff On Desk Summary Log'!AJ8</f>
        <v>12</v>
      </c>
      <c r="E164" s="63">
        <f>'[9]Staff On Desk Summary Log'!AK8</f>
        <v>5</v>
      </c>
      <c r="F164" s="63">
        <f>'[9]Staff On Desk Summary Log'!AL8</f>
        <v>22</v>
      </c>
      <c r="G164" s="63">
        <f>'[9]Staff On Desk Summary Log'!AM8</f>
        <v>4</v>
      </c>
      <c r="H164" s="63">
        <f>'[9]Staff On Desk Summary Log'!AN8</f>
        <v>47</v>
      </c>
      <c r="I164" s="63">
        <f>'[9]Staff On Desk Summary Log'!AO8</f>
        <v>1</v>
      </c>
      <c r="J164" s="63">
        <f>'[9]Staff On Desk Summary Log'!AP8</f>
        <v>5</v>
      </c>
      <c r="K164" s="63">
        <f>'[9]Staff On Desk Summary Log'!AQ8</f>
        <v>58</v>
      </c>
      <c r="L164" s="63">
        <f>'[9]Staff On Desk Summary Log'!AR8</f>
        <v>17</v>
      </c>
      <c r="M164" s="63">
        <f>'[9]Staff On Desk Summary Log'!AS8</f>
        <v>18</v>
      </c>
      <c r="N164" s="63">
        <f>'[9]Staff On Desk Summary Log'!AT8</f>
        <v>8</v>
      </c>
      <c r="O164" s="63">
        <f>'[9]Staff On Desk Summary Log'!AU8</f>
        <v>4</v>
      </c>
      <c r="P164" s="63">
        <f>'[9]Staff On Desk Summary Log'!AV8</f>
        <v>10</v>
      </c>
      <c r="Q164" s="63">
        <f>'[9]Staff On Desk Summary Log'!AY8</f>
        <v>0</v>
      </c>
      <c r="R164" s="63">
        <f>'[9]Staff On Desk Summary Log'!AZ8</f>
        <v>5</v>
      </c>
      <c r="S164" s="63">
        <f>'[9]Staff On Desk Summary Log'!BA8</f>
        <v>0</v>
      </c>
      <c r="T164" s="63">
        <f>'[9]Staff On Desk Summary Log'!BB8</f>
        <v>0</v>
      </c>
      <c r="U164" s="63">
        <f>'[9]Staff On Desk Summary Log'!BC8</f>
        <v>0</v>
      </c>
      <c r="V164" s="63">
        <f>'[9]Staff On Desk Summary Log'!BD8</f>
        <v>0</v>
      </c>
      <c r="W164" s="63">
        <f>'[9]Staff On Desk Summary Log'!BE8</f>
        <v>0</v>
      </c>
      <c r="X164" s="63">
        <f>'[9]Staff On Desk Summary Log'!BF8</f>
        <v>0</v>
      </c>
      <c r="Y164" s="63">
        <f>'[9]Staff On Desk Summary Log'!BG8</f>
        <v>5</v>
      </c>
      <c r="Z164" s="63">
        <f>'[9]Staff On Desk Summary Log'!BH8</f>
        <v>0</v>
      </c>
      <c r="AA164" s="63">
        <f>'[9]Staff On Desk Summary Log'!BI8</f>
        <v>155</v>
      </c>
    </row>
    <row r="165" spans="1:28" x14ac:dyDescent="0.25">
      <c r="A165" s="63" t="str">
        <f>'[9]Staff On Desk Summary Log'!AG9</f>
        <v>Thursday</v>
      </c>
      <c r="B165" s="63"/>
      <c r="C165" s="63">
        <f>'[9]Staff On Desk Summary Log'!AI9</f>
        <v>26</v>
      </c>
      <c r="D165" s="63">
        <f>'[9]Staff On Desk Summary Log'!AJ9</f>
        <v>5</v>
      </c>
      <c r="E165" s="63">
        <f>'[9]Staff On Desk Summary Log'!AK9</f>
        <v>9</v>
      </c>
      <c r="F165" s="63">
        <f>'[9]Staff On Desk Summary Log'!AL9</f>
        <v>20</v>
      </c>
      <c r="G165" s="63">
        <f>'[9]Staff On Desk Summary Log'!AM9</f>
        <v>0</v>
      </c>
      <c r="H165" s="63">
        <f>'[9]Staff On Desk Summary Log'!AN9</f>
        <v>0</v>
      </c>
      <c r="I165" s="63">
        <f>'[9]Staff On Desk Summary Log'!AO9</f>
        <v>1</v>
      </c>
      <c r="J165" s="63">
        <f>'[9]Staff On Desk Summary Log'!AP9</f>
        <v>2</v>
      </c>
      <c r="K165" s="63">
        <f>'[9]Staff On Desk Summary Log'!AQ9</f>
        <v>3</v>
      </c>
      <c r="L165" s="63">
        <f>'[9]Staff On Desk Summary Log'!AR9</f>
        <v>1</v>
      </c>
      <c r="M165" s="63">
        <f>'[9]Staff On Desk Summary Log'!AS9</f>
        <v>2</v>
      </c>
      <c r="N165" s="63">
        <f>'[9]Staff On Desk Summary Log'!AT9</f>
        <v>2</v>
      </c>
      <c r="O165" s="63">
        <f>'[9]Staff On Desk Summary Log'!AU9</f>
        <v>3</v>
      </c>
      <c r="P165" s="63">
        <f>'[9]Staff On Desk Summary Log'!AV9</f>
        <v>2</v>
      </c>
      <c r="Q165" s="63">
        <f>'[9]Staff On Desk Summary Log'!AY9</f>
        <v>0</v>
      </c>
      <c r="R165" s="63">
        <f>'[9]Staff On Desk Summary Log'!AZ9</f>
        <v>0</v>
      </c>
      <c r="S165" s="63">
        <f>'[9]Staff On Desk Summary Log'!BA9</f>
        <v>0</v>
      </c>
      <c r="T165" s="63">
        <f>'[9]Staff On Desk Summary Log'!BB9</f>
        <v>0</v>
      </c>
      <c r="U165" s="63">
        <f>'[9]Staff On Desk Summary Log'!BC9</f>
        <v>0</v>
      </c>
      <c r="V165" s="63">
        <f>'[9]Staff On Desk Summary Log'!BD9</f>
        <v>0</v>
      </c>
      <c r="W165" s="63">
        <f>'[9]Staff On Desk Summary Log'!BE9</f>
        <v>0</v>
      </c>
      <c r="X165" s="63">
        <f>'[9]Staff On Desk Summary Log'!BF9</f>
        <v>0</v>
      </c>
      <c r="Y165" s="63">
        <f>'[9]Staff On Desk Summary Log'!BG9</f>
        <v>0</v>
      </c>
      <c r="Z165" s="63">
        <f>'[9]Staff On Desk Summary Log'!BH9</f>
        <v>5</v>
      </c>
      <c r="AA165" s="63">
        <f>'[9]Staff On Desk Summary Log'!BI9</f>
        <v>0</v>
      </c>
    </row>
    <row r="166" spans="1:28" x14ac:dyDescent="0.25">
      <c r="A166" s="63" t="str">
        <f>'[9]Staff On Desk Summary Log'!AG10</f>
        <v>Friday</v>
      </c>
      <c r="B166" s="63"/>
      <c r="C166" s="63">
        <f>'[9]Staff On Desk Summary Log'!AI10</f>
        <v>13</v>
      </c>
      <c r="D166" s="63">
        <f>'[9]Staff On Desk Summary Log'!AJ10</f>
        <v>15</v>
      </c>
      <c r="E166" s="63">
        <f>'[9]Staff On Desk Summary Log'!AK10</f>
        <v>7</v>
      </c>
      <c r="F166" s="63">
        <f>'[9]Staff On Desk Summary Log'!AL10</f>
        <v>22</v>
      </c>
      <c r="G166" s="63">
        <f>'[9]Staff On Desk Summary Log'!AM10</f>
        <v>5</v>
      </c>
      <c r="H166" s="63">
        <f>'[9]Staff On Desk Summary Log'!AN10</f>
        <v>10</v>
      </c>
      <c r="I166" s="63">
        <f>'[9]Staff On Desk Summary Log'!AO10</f>
        <v>1</v>
      </c>
      <c r="J166" s="63">
        <f>'[9]Staff On Desk Summary Log'!AP10</f>
        <v>2</v>
      </c>
      <c r="K166" s="63">
        <f>'[9]Staff On Desk Summary Log'!AQ10</f>
        <v>14</v>
      </c>
      <c r="L166" s="63">
        <f>'[9]Staff On Desk Summary Log'!AR10</f>
        <v>7</v>
      </c>
      <c r="M166" s="63">
        <f>'[9]Staff On Desk Summary Log'!AS10</f>
        <v>10</v>
      </c>
      <c r="N166" s="63">
        <f>'[9]Staff On Desk Summary Log'!AT10</f>
        <v>2.5</v>
      </c>
      <c r="O166" s="63">
        <f>'[9]Staff On Desk Summary Log'!AU10</f>
        <v>3</v>
      </c>
      <c r="P166" s="63">
        <f>'[9]Staff On Desk Summary Log'!AV10</f>
        <v>15</v>
      </c>
      <c r="Q166" s="63">
        <f>'[9]Staff On Desk Summary Log'!AY10</f>
        <v>1</v>
      </c>
      <c r="R166" s="63">
        <f>'[9]Staff On Desk Summary Log'!AZ10</f>
        <v>95</v>
      </c>
      <c r="S166" s="63">
        <f>'[9]Staff On Desk Summary Log'!BA10</f>
        <v>0</v>
      </c>
      <c r="T166" s="63">
        <f>'[9]Staff On Desk Summary Log'!BB10</f>
        <v>0</v>
      </c>
      <c r="U166" s="63">
        <f>'[9]Staff On Desk Summary Log'!BC10</f>
        <v>0</v>
      </c>
      <c r="V166" s="63">
        <f>'[9]Staff On Desk Summary Log'!BD10</f>
        <v>0</v>
      </c>
      <c r="W166" s="63">
        <f>'[9]Staff On Desk Summary Log'!BE10</f>
        <v>3</v>
      </c>
      <c r="X166" s="63">
        <f>'[9]Staff On Desk Summary Log'!BF10</f>
        <v>5</v>
      </c>
      <c r="Y166" s="63">
        <f>'[9]Staff On Desk Summary Log'!BG10</f>
        <v>5</v>
      </c>
      <c r="Z166" s="63">
        <f>'[9]Staff On Desk Summary Log'!BH10</f>
        <v>5</v>
      </c>
      <c r="AA166" s="63">
        <f>'[9]Staff On Desk Summary Log'!BI10</f>
        <v>92</v>
      </c>
    </row>
    <row r="167" spans="1:28" x14ac:dyDescent="0.25">
      <c r="A167" s="63" t="str">
        <f>'[9]Staff On Desk Summary Log'!AG11</f>
        <v>Saturday</v>
      </c>
      <c r="B167" s="63"/>
      <c r="C167" s="63">
        <f>'[9]Staff On Desk Summary Log'!AI11</f>
        <v>0</v>
      </c>
      <c r="D167" s="63">
        <f>'[9]Staff On Desk Summary Log'!AJ11</f>
        <v>0</v>
      </c>
      <c r="E167" s="63">
        <f>'[9]Staff On Desk Summary Log'!AK11</f>
        <v>2</v>
      </c>
      <c r="F167" s="63">
        <f>'[9]Staff On Desk Summary Log'!AL11</f>
        <v>10</v>
      </c>
      <c r="G167" s="63">
        <f>'[9]Staff On Desk Summary Log'!AM11</f>
        <v>0</v>
      </c>
      <c r="H167" s="63">
        <f>'[9]Staff On Desk Summary Log'!AN11</f>
        <v>0</v>
      </c>
      <c r="I167" s="63">
        <f>'[9]Staff On Desk Summary Log'!AO11</f>
        <v>0</v>
      </c>
      <c r="J167" s="63">
        <f>'[9]Staff On Desk Summary Log'!AP11</f>
        <v>0</v>
      </c>
      <c r="K167" s="63">
        <f>'[9]Staff On Desk Summary Log'!AQ11</f>
        <v>22</v>
      </c>
      <c r="L167" s="63">
        <f>'[9]Staff On Desk Summary Log'!AR11</f>
        <v>9.5</v>
      </c>
      <c r="M167" s="63">
        <f>'[9]Staff On Desk Summary Log'!AS11</f>
        <v>5</v>
      </c>
      <c r="N167" s="63">
        <f>'[9]Staff On Desk Summary Log'!AT11</f>
        <v>9</v>
      </c>
      <c r="O167" s="63">
        <f>'[9]Staff On Desk Summary Log'!AU11</f>
        <v>1</v>
      </c>
      <c r="P167" s="63">
        <f>'[9]Staff On Desk Summary Log'!AV11</f>
        <v>2</v>
      </c>
      <c r="Q167" s="63">
        <f>'[9]Staff On Desk Summary Log'!AY11</f>
        <v>0</v>
      </c>
      <c r="R167" s="63">
        <f>'[9]Staff On Desk Summary Log'!AZ11</f>
        <v>5</v>
      </c>
      <c r="S167" s="63">
        <f>'[9]Staff On Desk Summary Log'!BA11</f>
        <v>0</v>
      </c>
      <c r="T167" s="63">
        <f>'[9]Staff On Desk Summary Log'!BB11</f>
        <v>0</v>
      </c>
      <c r="U167" s="63">
        <f>'[9]Staff On Desk Summary Log'!BC11</f>
        <v>2</v>
      </c>
      <c r="V167" s="63">
        <f>'[9]Staff On Desk Summary Log'!BD11</f>
        <v>2</v>
      </c>
      <c r="W167" s="63">
        <f>'[9]Staff On Desk Summary Log'!BE11</f>
        <v>0</v>
      </c>
      <c r="X167" s="63">
        <f>'[9]Staff On Desk Summary Log'!BF11</f>
        <v>0</v>
      </c>
      <c r="Y167" s="63">
        <f>'[9]Staff On Desk Summary Log'!BG11</f>
        <v>30</v>
      </c>
      <c r="Z167" s="63">
        <f>'[9]Staff On Desk Summary Log'!BH11</f>
        <v>5</v>
      </c>
      <c r="AA167" s="63">
        <f>'[9]Staff On Desk Summary Log'!BI11</f>
        <v>15</v>
      </c>
    </row>
    <row r="168" spans="1:28" x14ac:dyDescent="0.25">
      <c r="A168" s="63"/>
      <c r="B168" s="63" t="str">
        <f>'[9]Staff On Desk Summary Log'!AH12</f>
        <v>SUM</v>
      </c>
      <c r="C168" s="63">
        <f>'[9]Staff On Desk Summary Log'!AI12</f>
        <v>59</v>
      </c>
      <c r="D168" s="63">
        <f>'[9]Staff On Desk Summary Log'!AJ12</f>
        <v>48</v>
      </c>
      <c r="E168" s="63">
        <f>'[9]Staff On Desk Summary Log'!AK12</f>
        <v>33</v>
      </c>
      <c r="F168" s="63">
        <f>'[9]Staff On Desk Summary Log'!AL12</f>
        <v>89</v>
      </c>
      <c r="G168" s="63">
        <f>'[9]Staff On Desk Summary Log'!AM12</f>
        <v>9</v>
      </c>
      <c r="H168" s="63">
        <f>'[9]Staff On Desk Summary Log'!AN12</f>
        <v>57</v>
      </c>
      <c r="I168" s="63">
        <f>'[9]Staff On Desk Summary Log'!AO12</f>
        <v>3</v>
      </c>
      <c r="J168" s="63">
        <f>'[9]Staff On Desk Summary Log'!AP12</f>
        <v>9</v>
      </c>
      <c r="K168" s="63">
        <f>'[9]Staff On Desk Summary Log'!AQ12</f>
        <v>97</v>
      </c>
      <c r="L168" s="63">
        <f>'[9]Staff On Desk Summary Log'!AR12</f>
        <v>34.5</v>
      </c>
      <c r="M168" s="63">
        <f>'[9]Staff On Desk Summary Log'!AS12</f>
        <v>47</v>
      </c>
      <c r="N168" s="63">
        <f>'[9]Staff On Desk Summary Log'!AT12</f>
        <v>37.5</v>
      </c>
      <c r="O168" s="63">
        <f>'[9]Staff On Desk Summary Log'!AU12</f>
        <v>12</v>
      </c>
      <c r="P168" s="63">
        <f>'[9]Staff On Desk Summary Log'!AV12</f>
        <v>31</v>
      </c>
      <c r="Q168" s="63">
        <f>'[9]Staff On Desk Summary Log'!AY12</f>
        <v>1</v>
      </c>
      <c r="R168" s="63">
        <f>'[9]Staff On Desk Summary Log'!AZ12</f>
        <v>115</v>
      </c>
      <c r="S168" s="63">
        <f>'[9]Staff On Desk Summary Log'!BA12</f>
        <v>0</v>
      </c>
      <c r="T168" s="63">
        <f>'[9]Staff On Desk Summary Log'!BB12</f>
        <v>0</v>
      </c>
      <c r="U168" s="63">
        <f>'[9]Staff On Desk Summary Log'!BC12</f>
        <v>2</v>
      </c>
      <c r="V168" s="63">
        <f>'[9]Staff On Desk Summary Log'!BD12</f>
        <v>2</v>
      </c>
      <c r="W168" s="63">
        <f>'[9]Staff On Desk Summary Log'!BE12</f>
        <v>7</v>
      </c>
      <c r="X168" s="63">
        <f>'[9]Staff On Desk Summary Log'!BF12</f>
        <v>10</v>
      </c>
      <c r="Y168" s="63">
        <f>'[9]Staff On Desk Summary Log'!BG12</f>
        <v>45</v>
      </c>
      <c r="Z168" s="63">
        <f>'[9]Staff On Desk Summary Log'!BH12</f>
        <v>20</v>
      </c>
      <c r="AA168" s="63">
        <f>'[9]Staff On Desk Summary Log'!BI12</f>
        <v>262</v>
      </c>
    </row>
    <row r="169" spans="1:28" x14ac:dyDescent="0.25">
      <c r="A169" s="63"/>
      <c r="B169" s="63" t="str">
        <f>'[9]Staff On Desk Summary Log'!AH13</f>
        <v>AVG</v>
      </c>
      <c r="C169" s="63">
        <f>'[9]Staff On Desk Summary Log'!AI13</f>
        <v>0</v>
      </c>
      <c r="D169" s="63">
        <f>'[9]Staff On Desk Summary Log'!AJ13</f>
        <v>0.81355932203389836</v>
      </c>
      <c r="E169" s="63">
        <f>'[9]Staff On Desk Summary Log'!AK13</f>
        <v>0</v>
      </c>
      <c r="F169" s="63">
        <f>'[9]Staff On Desk Summary Log'!AL13</f>
        <v>2.6969696969696968</v>
      </c>
      <c r="G169" s="63">
        <f>'[9]Staff On Desk Summary Log'!AM13</f>
        <v>0</v>
      </c>
      <c r="H169" s="63">
        <f>'[9]Staff On Desk Summary Log'!AN13</f>
        <v>6.333333333333333</v>
      </c>
      <c r="I169" s="63">
        <f>'[9]Staff On Desk Summary Log'!AO13</f>
        <v>0</v>
      </c>
      <c r="J169" s="63">
        <f>'[9]Staff On Desk Summary Log'!AP13</f>
        <v>3</v>
      </c>
      <c r="K169" s="63">
        <f>'[9]Staff On Desk Summary Log'!AQ13</f>
        <v>0</v>
      </c>
      <c r="L169" s="63">
        <f>'[9]Staff On Desk Summary Log'!AR13</f>
        <v>0.35567010309278352</v>
      </c>
      <c r="M169" s="63">
        <f>'[9]Staff On Desk Summary Log'!AS13</f>
        <v>0</v>
      </c>
      <c r="N169" s="63">
        <f>'[9]Staff On Desk Summary Log'!AT13</f>
        <v>0.7978723404255319</v>
      </c>
      <c r="O169" s="63">
        <f>'[9]Staff On Desk Summary Log'!AU13</f>
        <v>0</v>
      </c>
      <c r="P169" s="63">
        <f>'[9]Staff On Desk Summary Log'!AV13</f>
        <v>2.5833333333333335</v>
      </c>
      <c r="Q169" s="63">
        <f>'[9]Staff On Desk Summary Log'!AY13</f>
        <v>0</v>
      </c>
      <c r="R169" s="63">
        <f>'[9]Staff On Desk Summary Log'!AZ13</f>
        <v>115</v>
      </c>
      <c r="S169" s="63">
        <f>'[9]Staff On Desk Summary Log'!BA13</f>
        <v>0</v>
      </c>
      <c r="T169" s="63">
        <v>0</v>
      </c>
      <c r="U169" s="63">
        <f>'[9]Staff On Desk Summary Log'!BC13</f>
        <v>0</v>
      </c>
      <c r="V169" s="63">
        <f>'[9]Staff On Desk Summary Log'!BD13</f>
        <v>1</v>
      </c>
      <c r="W169" s="63">
        <f>'[9]Staff On Desk Summary Log'!BE13</f>
        <v>0</v>
      </c>
      <c r="X169" s="63">
        <f>'[9]Staff On Desk Summary Log'!BF13</f>
        <v>1.4285714285714286</v>
      </c>
      <c r="Y169" s="63">
        <f>'[9]Staff On Desk Summary Log'!BG13</f>
        <v>0</v>
      </c>
      <c r="Z169" s="63">
        <f>'[9]Staff On Desk Summary Log'!BH13</f>
        <v>0</v>
      </c>
      <c r="AA169" s="63">
        <f>'[9]Staff On Desk Summary Log'!BI13</f>
        <v>0</v>
      </c>
    </row>
    <row r="170" spans="1:28" x14ac:dyDescent="0.25">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row>
    <row r="171" spans="1:28" ht="45" x14ac:dyDescent="0.25">
      <c r="A171" s="63"/>
      <c r="B171" s="114" t="str">
        <f>'[9]Staff On Desk Summary Log'!AH15</f>
        <v>% mins of all on-desk tasks per week</v>
      </c>
      <c r="C171" s="63"/>
      <c r="D171" s="115">
        <f>'[9]Staff On Desk Summary Log'!AJ15</f>
        <v>3.2000000000000001E-2</v>
      </c>
      <c r="E171" s="115"/>
      <c r="F171" s="115">
        <f>'[9]Staff On Desk Summary Log'!AL15</f>
        <v>5.9333333333333335E-2</v>
      </c>
      <c r="G171" s="115"/>
      <c r="H171" s="115">
        <f>'[9]Staff On Desk Summary Log'!AN15</f>
        <v>3.7999999999999999E-2</v>
      </c>
      <c r="I171" s="115"/>
      <c r="J171" s="115">
        <f>'[9]Staff On Desk Summary Log'!AP15</f>
        <v>6.0000000000000001E-3</v>
      </c>
      <c r="K171" s="115"/>
      <c r="L171" s="115">
        <f>'[9]Staff On Desk Summary Log'!AR15</f>
        <v>2.3E-2</v>
      </c>
      <c r="M171" s="115"/>
      <c r="N171" s="115">
        <f>'[9]Staff On Desk Summary Log'!AT15</f>
        <v>2.5000000000000001E-2</v>
      </c>
      <c r="O171" s="115"/>
      <c r="P171" s="115">
        <f>'[9]Staff On Desk Summary Log'!AV15</f>
        <v>2.0666666666666667E-2</v>
      </c>
      <c r="Q171" s="115">
        <f>'[9]Staff On Desk Summary Log'!AY15</f>
        <v>6.6666666666666664E-4</v>
      </c>
      <c r="R171" s="115">
        <f>'[9]Staff On Desk Summary Log'!AZ15</f>
        <v>7.6666666666666661E-2</v>
      </c>
      <c r="S171" s="115"/>
      <c r="T171" s="115">
        <f>'[9]Staff On Desk Summary Log'!BB15</f>
        <v>0</v>
      </c>
      <c r="U171" s="115">
        <f>'[9]Staff On Desk Summary Log'!BC15</f>
        <v>0</v>
      </c>
      <c r="V171" s="115">
        <f>'[9]Staff On Desk Summary Log'!BD15</f>
        <v>1.3333333333333333E-3</v>
      </c>
      <c r="W171" s="115"/>
      <c r="X171" s="115">
        <f>'[9]Staff On Desk Summary Log'!BF15</f>
        <v>6.6666666666666671E-3</v>
      </c>
      <c r="Y171" s="115">
        <f>'[9]Staff On Desk Summary Log'!BG15</f>
        <v>0.03</v>
      </c>
      <c r="Z171" s="115">
        <f>'[9]Staff On Desk Summary Log'!BH15</f>
        <v>1.3333333333333334E-2</v>
      </c>
      <c r="AA171" s="115">
        <f>'[9]Staff On Desk Summary Log'!BI15</f>
        <v>0.17466666666666666</v>
      </c>
    </row>
    <row r="174" spans="1:28" ht="135" x14ac:dyDescent="0.25">
      <c r="A174" s="63"/>
      <c r="B174" s="114" t="str">
        <f>'[10]Staff On Desk Summary Log'!AK1</f>
        <v>Hours open per week</v>
      </c>
      <c r="C174" s="114" t="str">
        <f>'[10]Staff On Desk Summary Log'!AL1</f>
        <v>Hrs open per yr</v>
      </c>
      <c r="D174" s="114" t="str">
        <f>'[10]Staff On Desk Summary Log'!AM1</f>
        <v>Mins open per week</v>
      </c>
      <c r="E174" s="114"/>
      <c r="F174" s="63"/>
      <c r="G174" s="63"/>
      <c r="H174" s="63"/>
      <c r="I174" s="63"/>
      <c r="J174" s="63"/>
      <c r="K174" s="63"/>
      <c r="L174" s="63"/>
      <c r="M174" s="63"/>
      <c r="N174" s="63"/>
      <c r="O174" s="63"/>
      <c r="P174" s="63"/>
      <c r="Q174" s="63"/>
      <c r="R174" s="63"/>
      <c r="S174" s="63"/>
      <c r="T174" s="63"/>
      <c r="U174" s="63"/>
      <c r="V174" s="63"/>
      <c r="W174" s="63"/>
      <c r="X174" s="63"/>
      <c r="Y174" s="63"/>
      <c r="Z174" s="63"/>
      <c r="AA174" s="63"/>
      <c r="AB174" s="63"/>
    </row>
    <row r="175" spans="1:28" x14ac:dyDescent="0.25">
      <c r="A175" s="63"/>
      <c r="B175" s="63">
        <f>'[10]Staff On Desk Summary Log'!AK2</f>
        <v>36</v>
      </c>
      <c r="C175" s="63">
        <f>'[10]Staff On Desk Summary Log'!AL2</f>
        <v>1800</v>
      </c>
      <c r="D175" s="63">
        <f>'[10]Staff On Desk Summary Log'!AM2</f>
        <v>2160</v>
      </c>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row>
    <row r="176" spans="1:28" x14ac:dyDescent="0.25">
      <c r="A176" s="44" t="s">
        <v>97</v>
      </c>
      <c r="B176" s="63"/>
      <c r="C176" s="114"/>
      <c r="D176" s="114" t="str">
        <f>'[10]Staff On Desk Summary Log'!AM4</f>
        <v>informational / directional</v>
      </c>
      <c r="E176" s="114" t="str">
        <f>'[10]Staff On Desk Summary Log'!AN4</f>
        <v>informational / directional</v>
      </c>
      <c r="F176" s="114" t="str">
        <f>'[10]Staff On Desk Summary Log'!AO4</f>
        <v>reference</v>
      </c>
      <c r="G176" s="114" t="str">
        <f>'[10]Staff On Desk Summary Log'!AP4</f>
        <v>reference</v>
      </c>
      <c r="H176" s="114" t="str">
        <f>'[10]Staff On Desk Summary Log'!AQ4</f>
        <v>technology</v>
      </c>
      <c r="I176" s="114" t="str">
        <f>'[10]Staff On Desk Summary Log'!AR4</f>
        <v>technology</v>
      </c>
      <c r="J176" s="114" t="str">
        <f>'[10]Staff On Desk Summary Log'!AS4</f>
        <v>library card</v>
      </c>
      <c r="K176" s="114" t="str">
        <f>'[10]Staff On Desk Summary Log'!AT4</f>
        <v>library card</v>
      </c>
      <c r="L176" s="114" t="str">
        <f>'[10]Staff On Desk Summary Log'!AU4</f>
        <v>checkin</v>
      </c>
      <c r="M176" s="114" t="str">
        <f>'[10]Staff On Desk Summary Log'!AV4</f>
        <v>checkin</v>
      </c>
      <c r="N176" s="114" t="str">
        <f>'[10]Staff On Desk Summary Log'!AW4</f>
        <v>checkout/ renew at desk</v>
      </c>
      <c r="O176" s="114" t="str">
        <f>'[10]Staff On Desk Summary Log'!AX4</f>
        <v>checkout/ renew at desk</v>
      </c>
      <c r="P176" s="114" t="str">
        <f>'[10]Staff On Desk Summary Log'!BA4</f>
        <v>fine/fee</v>
      </c>
      <c r="Q176" s="114" t="str">
        <f>'[10]Staff On Desk Summary Log'!BB4</f>
        <v>fine/fee</v>
      </c>
      <c r="R176" s="114" t="str">
        <f>'[10]Staff On Desk Summary Log'!BC4</f>
        <v>print management</v>
      </c>
      <c r="S176" s="114" t="str">
        <f>'[10]Staff On Desk Summary Log'!BD4</f>
        <v>check email/spl@</v>
      </c>
      <c r="T176" s="114" t="str">
        <f>'[10]Staff On Desk Summary Log'!BE4</f>
        <v>lend laptop</v>
      </c>
      <c r="U176" s="114" t="str">
        <f>'[10]Staff On Desk Summary Log'!BF4</f>
        <v>lend laptop</v>
      </c>
      <c r="V176" s="114" t="str">
        <f>'[10]Staff On Desk Summary Log'!BG4</f>
        <v>self check</v>
      </c>
      <c r="W176" s="114" t="str">
        <f>'[10]Staff On Desk Summary Log'!BH4</f>
        <v>self check</v>
      </c>
      <c r="X176" s="114" t="str">
        <f>'[10]Staff On Desk Summary Log'!BI4</f>
        <v>weeding</v>
      </c>
      <c r="Y176" s="114" t="str">
        <f>'[10]Staff On Desk Summary Log'!BJ4</f>
        <v>weeding</v>
      </c>
      <c r="Z176" s="114" t="str">
        <f>'[10]Staff On Desk Summary Log'!BK4</f>
        <v>opening procedures and desk set up</v>
      </c>
      <c r="AA176" s="114" t="str">
        <f>'[10]Staff On Desk Summary Log'!BL4</f>
        <v>closing procedures</v>
      </c>
      <c r="AB176" s="114" t="str">
        <f>'[10]Staff On Desk Summary Log'!BM4</f>
        <v>other</v>
      </c>
    </row>
    <row r="177" spans="1:28" x14ac:dyDescent="0.25">
      <c r="A177" s="63" t="str">
        <f>'[10]Staff On Desk Summary Log'!AJ5</f>
        <v>DAY</v>
      </c>
      <c r="B177" s="63" t="str">
        <f>'[10]Staff On Desk Summary Log'!AK5</f>
        <v>DATE</v>
      </c>
      <c r="C177" s="63"/>
      <c r="D177" s="63" t="str">
        <f>'[10]Staff On Desk Summary Log'!AM5</f>
        <v xml:space="preserve"># </v>
      </c>
      <c r="E177" s="63" t="str">
        <f>'[10]Staff On Desk Summary Log'!AN5</f>
        <v>avg time (in mins)</v>
      </c>
      <c r="F177" s="63" t="str">
        <f>'[10]Staff On Desk Summary Log'!AO5</f>
        <v xml:space="preserve"># </v>
      </c>
      <c r="G177" s="63" t="str">
        <f>'[10]Staff On Desk Summary Log'!AP5</f>
        <v>avg time (in mins)</v>
      </c>
      <c r="H177" s="63" t="str">
        <f>'[10]Staff On Desk Summary Log'!AQ5</f>
        <v xml:space="preserve"># </v>
      </c>
      <c r="I177" s="63" t="str">
        <f>'[10]Staff On Desk Summary Log'!AR5</f>
        <v>avg time (in mins)</v>
      </c>
      <c r="J177" s="63" t="str">
        <f>'[10]Staff On Desk Summary Log'!AS5</f>
        <v xml:space="preserve"># </v>
      </c>
      <c r="K177" s="63" t="str">
        <f>'[10]Staff On Desk Summary Log'!AT5</f>
        <v>avg time (in mins)</v>
      </c>
      <c r="L177" s="63" t="str">
        <f>'[10]Staff On Desk Summary Log'!AU5</f>
        <v xml:space="preserve"># </v>
      </c>
      <c r="M177" s="63" t="str">
        <f>'[10]Staff On Desk Summary Log'!AV5</f>
        <v>avg time (in mins)</v>
      </c>
      <c r="N177" s="63" t="str">
        <f>'[10]Staff On Desk Summary Log'!AW5</f>
        <v xml:space="preserve"># </v>
      </c>
      <c r="O177" s="63" t="str">
        <f>'[10]Staff On Desk Summary Log'!AX5</f>
        <v>avg time (in mins)</v>
      </c>
      <c r="P177" s="63" t="str">
        <f>'[10]Staff On Desk Summary Log'!BA5</f>
        <v xml:space="preserve"># </v>
      </c>
      <c r="Q177" s="63" t="str">
        <f>'[10]Staff On Desk Summary Log'!BB5</f>
        <v>avg time (in mins)</v>
      </c>
      <c r="R177" s="63" t="str">
        <f>'[10]Staff On Desk Summary Log'!BC5</f>
        <v xml:space="preserve"># </v>
      </c>
      <c r="S177" s="63" t="str">
        <f>'[10]Staff On Desk Summary Log'!BD5</f>
        <v>actual time (in mins)</v>
      </c>
      <c r="T177" s="63" t="str">
        <f>'[10]Staff On Desk Summary Log'!BE5</f>
        <v xml:space="preserve"># </v>
      </c>
      <c r="U177" s="63" t="str">
        <f>'[10]Staff On Desk Summary Log'!BF5</f>
        <v>avg time (in mins)</v>
      </c>
      <c r="V177" s="63" t="str">
        <f>'[10]Staff On Desk Summary Log'!BG5</f>
        <v xml:space="preserve"># </v>
      </c>
      <c r="W177" s="63" t="str">
        <f>'[10]Staff On Desk Summary Log'!BH5</f>
        <v>avg time (in mins)</v>
      </c>
      <c r="X177" s="63" t="str">
        <f>'[10]Staff On Desk Summary Log'!BI5</f>
        <v xml:space="preserve"># </v>
      </c>
      <c r="Y177" s="63" t="str">
        <f>'[10]Staff On Desk Summary Log'!BJ5</f>
        <v>actual time (in mins)</v>
      </c>
      <c r="Z177" s="63" t="str">
        <f>'[10]Staff On Desk Summary Log'!BK5</f>
        <v>avg time (in mins)</v>
      </c>
      <c r="AA177" s="63" t="str">
        <f>'[10]Staff On Desk Summary Log'!BL5</f>
        <v>avg time (in mins)</v>
      </c>
      <c r="AB177" s="63" t="str">
        <f>'[10]Staff On Desk Summary Log'!BM5</f>
        <v>avg time (in mins)</v>
      </c>
    </row>
    <row r="178" spans="1:28" x14ac:dyDescent="0.25">
      <c r="A178" s="63" t="str">
        <f>'[10]Staff On Desk Summary Log'!AJ6</f>
        <v>Tuesday</v>
      </c>
      <c r="B178" s="63"/>
      <c r="C178" s="63"/>
      <c r="D178" s="63">
        <f>'[10]Staff On Desk Summary Log'!AM6</f>
        <v>36</v>
      </c>
      <c r="E178" s="63">
        <f>'[10]Staff On Desk Summary Log'!AN6</f>
        <v>71</v>
      </c>
      <c r="F178" s="63">
        <f>'[10]Staff On Desk Summary Log'!AO6</f>
        <v>8</v>
      </c>
      <c r="G178" s="63">
        <f>'[10]Staff On Desk Summary Log'!AP6</f>
        <v>24</v>
      </c>
      <c r="H178" s="63">
        <f>'[10]Staff On Desk Summary Log'!AQ6</f>
        <v>15</v>
      </c>
      <c r="I178" s="63">
        <f>'[10]Staff On Desk Summary Log'!AR6</f>
        <v>12</v>
      </c>
      <c r="J178" s="63">
        <f>'[10]Staff On Desk Summary Log'!AS6</f>
        <v>6</v>
      </c>
      <c r="K178" s="63">
        <f>'[10]Staff On Desk Summary Log'!AT6</f>
        <v>105</v>
      </c>
      <c r="L178" s="63">
        <f>'[10]Staff On Desk Summary Log'!AU6</f>
        <v>96</v>
      </c>
      <c r="M178" s="63">
        <f>'[10]Staff On Desk Summary Log'!AV6</f>
        <v>136</v>
      </c>
      <c r="N178" s="63">
        <f>'[10]Staff On Desk Summary Log'!AW6</f>
        <v>42</v>
      </c>
      <c r="O178" s="63">
        <f>'[10]Staff On Desk Summary Log'!AX6</f>
        <v>102</v>
      </c>
      <c r="P178" s="63">
        <f>'[10]Staff On Desk Summary Log'!BA6</f>
        <v>2</v>
      </c>
      <c r="Q178" s="63">
        <f>'[10]Staff On Desk Summary Log'!BB6</f>
        <v>18</v>
      </c>
      <c r="R178" s="63">
        <f>'[10]Staff On Desk Summary Log'!BC6</f>
        <v>12</v>
      </c>
      <c r="S178" s="63">
        <f>'[10]Staff On Desk Summary Log'!BD6</f>
        <v>24</v>
      </c>
      <c r="T178" s="63">
        <f>'[10]Staff On Desk Summary Log'!BE6</f>
        <v>0</v>
      </c>
      <c r="U178" s="63">
        <f>'[10]Staff On Desk Summary Log'!BF6</f>
        <v>0</v>
      </c>
      <c r="V178" s="63">
        <f>'[10]Staff On Desk Summary Log'!BG6</f>
        <v>11</v>
      </c>
      <c r="W178" s="63">
        <f>'[10]Staff On Desk Summary Log'!BH6</f>
        <v>4</v>
      </c>
      <c r="X178" s="63">
        <f>'[10]Staff On Desk Summary Log'!BI6</f>
        <v>0</v>
      </c>
      <c r="Y178" s="63">
        <f>'[10]Staff On Desk Summary Log'!BJ6</f>
        <v>10</v>
      </c>
      <c r="Z178" s="63">
        <f>'[10]Staff On Desk Summary Log'!BK6</f>
        <v>30</v>
      </c>
      <c r="AA178" s="63">
        <f>'[10]Staff On Desk Summary Log'!BL6</f>
        <v>0</v>
      </c>
      <c r="AB178" s="63">
        <f>'[10]Staff On Desk Summary Log'!BM6</f>
        <v>166</v>
      </c>
    </row>
    <row r="179" spans="1:28" x14ac:dyDescent="0.25">
      <c r="A179" s="63" t="str">
        <f>'[10]Staff On Desk Summary Log'!AJ7</f>
        <v>Wednesday</v>
      </c>
      <c r="B179" s="63"/>
      <c r="C179" s="63"/>
      <c r="D179" s="63">
        <f>'[10]Staff On Desk Summary Log'!AM7</f>
        <v>14</v>
      </c>
      <c r="E179" s="63">
        <f>'[10]Staff On Desk Summary Log'!AN7</f>
        <v>66</v>
      </c>
      <c r="F179" s="63">
        <f>'[10]Staff On Desk Summary Log'!AO7</f>
        <v>10</v>
      </c>
      <c r="G179" s="63">
        <f>'[10]Staff On Desk Summary Log'!AP7</f>
        <v>10</v>
      </c>
      <c r="H179" s="63">
        <f>'[10]Staff On Desk Summary Log'!AQ7</f>
        <v>7</v>
      </c>
      <c r="I179" s="63">
        <f>'[10]Staff On Desk Summary Log'!AR7</f>
        <v>35</v>
      </c>
      <c r="J179" s="63">
        <f>'[10]Staff On Desk Summary Log'!AS7</f>
        <v>16</v>
      </c>
      <c r="K179" s="63">
        <f>'[10]Staff On Desk Summary Log'!AT7</f>
        <v>61</v>
      </c>
      <c r="L179" s="63">
        <f>'[10]Staff On Desk Summary Log'!AU7</f>
        <v>76</v>
      </c>
      <c r="M179" s="63">
        <f>'[10]Staff On Desk Summary Log'!AV7</f>
        <v>120</v>
      </c>
      <c r="N179" s="63">
        <f>'[10]Staff On Desk Summary Log'!AW7</f>
        <v>63</v>
      </c>
      <c r="O179" s="63">
        <f>'[10]Staff On Desk Summary Log'!AX7</f>
        <v>68</v>
      </c>
      <c r="P179" s="63">
        <f>'[10]Staff On Desk Summary Log'!BA7</f>
        <v>2</v>
      </c>
      <c r="Q179" s="63">
        <f>'[10]Staff On Desk Summary Log'!BB7</f>
        <v>3</v>
      </c>
      <c r="R179" s="63">
        <f>'[10]Staff On Desk Summary Log'!BC7</f>
        <v>2</v>
      </c>
      <c r="S179" s="63">
        <f>'[10]Staff On Desk Summary Log'!BD7</f>
        <v>46</v>
      </c>
      <c r="T179" s="63">
        <f>'[10]Staff On Desk Summary Log'!BE7</f>
        <v>0</v>
      </c>
      <c r="U179" s="63">
        <f>'[10]Staff On Desk Summary Log'!BF7</f>
        <v>0</v>
      </c>
      <c r="V179" s="63">
        <f>'[10]Staff On Desk Summary Log'!BG7</f>
        <v>0</v>
      </c>
      <c r="W179" s="63">
        <f>'[10]Staff On Desk Summary Log'!BH7</f>
        <v>0</v>
      </c>
      <c r="X179" s="63">
        <f>'[10]Staff On Desk Summary Log'!BI7</f>
        <v>0</v>
      </c>
      <c r="Y179" s="63">
        <f>'[10]Staff On Desk Summary Log'!BJ7</f>
        <v>10</v>
      </c>
      <c r="Z179" s="63">
        <f>'[10]Staff On Desk Summary Log'!BK7</f>
        <v>10</v>
      </c>
      <c r="AA179" s="63">
        <f>'[10]Staff On Desk Summary Log'!BL7</f>
        <v>55</v>
      </c>
      <c r="AB179" s="63">
        <f>'[10]Staff On Desk Summary Log'!BM7</f>
        <v>147</v>
      </c>
    </row>
    <row r="180" spans="1:28" x14ac:dyDescent="0.25">
      <c r="A180" s="63" t="str">
        <f>'[10]Staff On Desk Summary Log'!AJ8</f>
        <v>Thursday</v>
      </c>
      <c r="B180" s="63"/>
      <c r="C180" s="63"/>
      <c r="D180" s="63">
        <f>'[10]Staff On Desk Summary Log'!AM8</f>
        <v>63</v>
      </c>
      <c r="E180" s="63">
        <f>'[10]Staff On Desk Summary Log'!AN8</f>
        <v>56</v>
      </c>
      <c r="F180" s="63">
        <f>'[10]Staff On Desk Summary Log'!AO8</f>
        <v>17</v>
      </c>
      <c r="G180" s="63">
        <f>'[10]Staff On Desk Summary Log'!AP8</f>
        <v>34</v>
      </c>
      <c r="H180" s="63">
        <f>'[10]Staff On Desk Summary Log'!AQ8</f>
        <v>10</v>
      </c>
      <c r="I180" s="63">
        <f>'[10]Staff On Desk Summary Log'!AR8</f>
        <v>70</v>
      </c>
      <c r="J180" s="63">
        <f>'[10]Staff On Desk Summary Log'!AS8</f>
        <v>25</v>
      </c>
      <c r="K180" s="63">
        <f>'[10]Staff On Desk Summary Log'!AT8</f>
        <v>72</v>
      </c>
      <c r="L180" s="63">
        <f>'[10]Staff On Desk Summary Log'!AU8</f>
        <v>125</v>
      </c>
      <c r="M180" s="63">
        <f>'[10]Staff On Desk Summary Log'!AV8</f>
        <v>194</v>
      </c>
      <c r="N180" s="63">
        <f>'[10]Staff On Desk Summary Log'!AW8</f>
        <v>28</v>
      </c>
      <c r="O180" s="63">
        <f>'[10]Staff On Desk Summary Log'!AX8</f>
        <v>88</v>
      </c>
      <c r="P180" s="63">
        <f>'[10]Staff On Desk Summary Log'!BA8</f>
        <v>2</v>
      </c>
      <c r="Q180" s="63">
        <f>'[10]Staff On Desk Summary Log'!BB8</f>
        <v>9</v>
      </c>
      <c r="R180" s="63">
        <f>'[10]Staff On Desk Summary Log'!BC8</f>
        <v>8</v>
      </c>
      <c r="S180" s="63">
        <f>'[10]Staff On Desk Summary Log'!BD8</f>
        <v>32</v>
      </c>
      <c r="T180" s="63">
        <f>'[10]Staff On Desk Summary Log'!BE8</f>
        <v>0</v>
      </c>
      <c r="U180" s="63">
        <f>'[10]Staff On Desk Summary Log'!BF8</f>
        <v>0</v>
      </c>
      <c r="V180" s="63">
        <f>'[10]Staff On Desk Summary Log'!BG8</f>
        <v>0</v>
      </c>
      <c r="W180" s="63">
        <f>'[10]Staff On Desk Summary Log'!BH8</f>
        <v>0</v>
      </c>
      <c r="X180" s="63">
        <f>'[10]Staff On Desk Summary Log'!BI8</f>
        <v>0</v>
      </c>
      <c r="Y180" s="63">
        <f>'[10]Staff On Desk Summary Log'!BJ8</f>
        <v>0</v>
      </c>
      <c r="Z180" s="63">
        <f>'[10]Staff On Desk Summary Log'!BK8</f>
        <v>15</v>
      </c>
      <c r="AA180" s="63">
        <f>'[10]Staff On Desk Summary Log'!BL8</f>
        <v>30</v>
      </c>
      <c r="AB180" s="63">
        <f>'[10]Staff On Desk Summary Log'!BM8</f>
        <v>73</v>
      </c>
    </row>
    <row r="181" spans="1:28" x14ac:dyDescent="0.25">
      <c r="A181" s="63" t="str">
        <f>'[10]Staff On Desk Summary Log'!AJ9</f>
        <v>Friday</v>
      </c>
      <c r="B181" s="63"/>
      <c r="C181" s="63"/>
      <c r="D181" s="63">
        <f>'[10]Staff On Desk Summary Log'!AM9</f>
        <v>48</v>
      </c>
      <c r="E181" s="63">
        <f>'[10]Staff On Desk Summary Log'!AN9</f>
        <v>33</v>
      </c>
      <c r="F181" s="63">
        <f>'[10]Staff On Desk Summary Log'!AO9</f>
        <v>4</v>
      </c>
      <c r="G181" s="63">
        <f>'[10]Staff On Desk Summary Log'!AP9</f>
        <v>3</v>
      </c>
      <c r="H181" s="63">
        <f>'[10]Staff On Desk Summary Log'!AQ9</f>
        <v>7</v>
      </c>
      <c r="I181" s="63">
        <f>'[10]Staff On Desk Summary Log'!AR9</f>
        <v>7</v>
      </c>
      <c r="J181" s="63">
        <f>'[10]Staff On Desk Summary Log'!AS9</f>
        <v>24</v>
      </c>
      <c r="K181" s="63">
        <f>'[10]Staff On Desk Summary Log'!AT9</f>
        <v>32</v>
      </c>
      <c r="L181" s="63">
        <f>'[10]Staff On Desk Summary Log'!AU9</f>
        <v>367</v>
      </c>
      <c r="M181" s="63">
        <f>'[10]Staff On Desk Summary Log'!AV9</f>
        <v>121</v>
      </c>
      <c r="N181" s="63">
        <f>'[10]Staff On Desk Summary Log'!AW9</f>
        <v>40</v>
      </c>
      <c r="O181" s="63">
        <f>'[10]Staff On Desk Summary Log'!AX9</f>
        <v>35</v>
      </c>
      <c r="P181" s="63">
        <f>'[10]Staff On Desk Summary Log'!BA9</f>
        <v>0</v>
      </c>
      <c r="Q181" s="63">
        <f>'[10]Staff On Desk Summary Log'!BB9</f>
        <v>0</v>
      </c>
      <c r="R181" s="63">
        <f>'[10]Staff On Desk Summary Log'!BC9</f>
        <v>6</v>
      </c>
      <c r="S181" s="63">
        <f>'[10]Staff On Desk Summary Log'!BD9</f>
        <v>29</v>
      </c>
      <c r="T181" s="63">
        <f>'[10]Staff On Desk Summary Log'!BE9</f>
        <v>0</v>
      </c>
      <c r="U181" s="63">
        <f>'[10]Staff On Desk Summary Log'!BF9</f>
        <v>0</v>
      </c>
      <c r="V181" s="63">
        <f>'[10]Staff On Desk Summary Log'!BG9</f>
        <v>0</v>
      </c>
      <c r="W181" s="63">
        <f>'[10]Staff On Desk Summary Log'!BH9</f>
        <v>0</v>
      </c>
      <c r="X181" s="63">
        <f>'[10]Staff On Desk Summary Log'!BI9</f>
        <v>0</v>
      </c>
      <c r="Y181" s="63">
        <f>'[10]Staff On Desk Summary Log'!BJ9</f>
        <v>0</v>
      </c>
      <c r="Z181" s="63">
        <f>'[10]Staff On Desk Summary Log'!BK9</f>
        <v>15</v>
      </c>
      <c r="AA181" s="63">
        <f>'[10]Staff On Desk Summary Log'!BL9</f>
        <v>35</v>
      </c>
      <c r="AB181" s="63">
        <f>'[10]Staff On Desk Summary Log'!BM9</f>
        <v>250</v>
      </c>
    </row>
    <row r="182" spans="1:28" x14ac:dyDescent="0.25">
      <c r="A182" s="63" t="str">
        <f>'[10]Staff On Desk Summary Log'!AJ10</f>
        <v>Saturday</v>
      </c>
      <c r="B182" s="63"/>
      <c r="C182" s="63"/>
      <c r="D182" s="63">
        <f>'[10]Staff On Desk Summary Log'!AM10</f>
        <v>49</v>
      </c>
      <c r="E182" s="63">
        <f>'[10]Staff On Desk Summary Log'!AN10</f>
        <v>55</v>
      </c>
      <c r="F182" s="63">
        <f>'[10]Staff On Desk Summary Log'!AO10</f>
        <v>18</v>
      </c>
      <c r="G182" s="63">
        <f>'[10]Staff On Desk Summary Log'!AP10</f>
        <v>9</v>
      </c>
      <c r="H182" s="63">
        <f>'[10]Staff On Desk Summary Log'!AQ10</f>
        <v>6</v>
      </c>
      <c r="I182" s="63">
        <f>'[10]Staff On Desk Summary Log'!AR10</f>
        <v>27</v>
      </c>
      <c r="J182" s="63">
        <f>'[10]Staff On Desk Summary Log'!AS10</f>
        <v>8</v>
      </c>
      <c r="K182" s="63">
        <f>'[10]Staff On Desk Summary Log'!AT10</f>
        <v>22</v>
      </c>
      <c r="L182" s="63">
        <f>'[10]Staff On Desk Summary Log'!AU10</f>
        <v>71</v>
      </c>
      <c r="M182" s="63">
        <f>'[10]Staff On Desk Summary Log'!AV10</f>
        <v>180</v>
      </c>
      <c r="N182" s="63">
        <f>'[10]Staff On Desk Summary Log'!AW10</f>
        <v>42</v>
      </c>
      <c r="O182" s="63">
        <f>'[10]Staff On Desk Summary Log'!AX10</f>
        <v>64</v>
      </c>
      <c r="P182" s="63">
        <f>'[10]Staff On Desk Summary Log'!BA10</f>
        <v>0</v>
      </c>
      <c r="Q182" s="63">
        <f>'[10]Staff On Desk Summary Log'!BB10</f>
        <v>0</v>
      </c>
      <c r="R182" s="63">
        <f>'[10]Staff On Desk Summary Log'!BC10</f>
        <v>1</v>
      </c>
      <c r="S182" s="63">
        <f>'[10]Staff On Desk Summary Log'!BD10</f>
        <v>12</v>
      </c>
      <c r="T182" s="63">
        <f>'[10]Staff On Desk Summary Log'!BE10</f>
        <v>0</v>
      </c>
      <c r="U182" s="63">
        <f>'[10]Staff On Desk Summary Log'!BF10</f>
        <v>0</v>
      </c>
      <c r="V182" s="63">
        <f>'[10]Staff On Desk Summary Log'!BG10</f>
        <v>0</v>
      </c>
      <c r="W182" s="63">
        <f>'[10]Staff On Desk Summary Log'!BH10</f>
        <v>10</v>
      </c>
      <c r="X182" s="63">
        <f>'[10]Staff On Desk Summary Log'!BI10</f>
        <v>0</v>
      </c>
      <c r="Y182" s="63">
        <f>'[10]Staff On Desk Summary Log'!BJ10</f>
        <v>0</v>
      </c>
      <c r="Z182" s="63">
        <f>'[10]Staff On Desk Summary Log'!BK10</f>
        <v>15</v>
      </c>
      <c r="AA182" s="63">
        <f>'[10]Staff On Desk Summary Log'!BL10</f>
        <v>30</v>
      </c>
      <c r="AB182" s="63">
        <f>'[10]Staff On Desk Summary Log'!BM10</f>
        <v>210</v>
      </c>
    </row>
    <row r="183" spans="1:28" x14ac:dyDescent="0.25">
      <c r="A183" s="63"/>
      <c r="B183" s="63" t="str">
        <f>'[10]Staff On Desk Summary Log'!AK11</f>
        <v>Sum</v>
      </c>
      <c r="C183" s="63"/>
      <c r="D183" s="63">
        <f>'[10]Staff On Desk Summary Log'!AM11</f>
        <v>210</v>
      </c>
      <c r="E183" s="63">
        <f>'[10]Staff On Desk Summary Log'!AN11</f>
        <v>281</v>
      </c>
      <c r="F183" s="63">
        <f>'[10]Staff On Desk Summary Log'!AO11</f>
        <v>57</v>
      </c>
      <c r="G183" s="63">
        <f>'[10]Staff On Desk Summary Log'!AP11</f>
        <v>80</v>
      </c>
      <c r="H183" s="63">
        <f>'[10]Staff On Desk Summary Log'!AQ11</f>
        <v>45</v>
      </c>
      <c r="I183" s="63">
        <f>'[10]Staff On Desk Summary Log'!AR11</f>
        <v>151</v>
      </c>
      <c r="J183" s="63">
        <f>'[10]Staff On Desk Summary Log'!AS11</f>
        <v>79</v>
      </c>
      <c r="K183" s="63">
        <f>'[10]Staff On Desk Summary Log'!AT11</f>
        <v>292</v>
      </c>
      <c r="L183" s="63">
        <f>'[10]Staff On Desk Summary Log'!AU11</f>
        <v>735</v>
      </c>
      <c r="M183" s="63">
        <f>'[10]Staff On Desk Summary Log'!AV11</f>
        <v>751</v>
      </c>
      <c r="N183" s="63">
        <f>'[10]Staff On Desk Summary Log'!AW11</f>
        <v>215</v>
      </c>
      <c r="O183" s="63">
        <f>'[10]Staff On Desk Summary Log'!AX11</f>
        <v>357</v>
      </c>
      <c r="P183" s="63">
        <f>'[10]Staff On Desk Summary Log'!BA11</f>
        <v>6</v>
      </c>
      <c r="Q183" s="63">
        <f>'[10]Staff On Desk Summary Log'!BB11</f>
        <v>30</v>
      </c>
      <c r="R183" s="63">
        <f>'[10]Staff On Desk Summary Log'!BC11</f>
        <v>29</v>
      </c>
      <c r="S183" s="63">
        <f>'[10]Staff On Desk Summary Log'!BD11</f>
        <v>143</v>
      </c>
      <c r="T183" s="63">
        <f>'[10]Staff On Desk Summary Log'!BE11</f>
        <v>0</v>
      </c>
      <c r="U183" s="63">
        <f>'[10]Staff On Desk Summary Log'!BF11</f>
        <v>0</v>
      </c>
      <c r="V183" s="63">
        <f>'[10]Staff On Desk Summary Log'!BG11</f>
        <v>11</v>
      </c>
      <c r="W183" s="63">
        <f>'[10]Staff On Desk Summary Log'!BH11</f>
        <v>14</v>
      </c>
      <c r="X183" s="63">
        <f>'[10]Staff On Desk Summary Log'!BI11</f>
        <v>0</v>
      </c>
      <c r="Y183" s="63">
        <f>'[10]Staff On Desk Summary Log'!BJ11</f>
        <v>20</v>
      </c>
      <c r="Z183" s="63">
        <f>'[10]Staff On Desk Summary Log'!BK11</f>
        <v>85</v>
      </c>
      <c r="AA183" s="63">
        <f>'[10]Staff On Desk Summary Log'!BL11</f>
        <v>150</v>
      </c>
      <c r="AB183" s="63">
        <f>'[10]Staff On Desk Summary Log'!BM11</f>
        <v>846</v>
      </c>
    </row>
    <row r="184" spans="1:28" x14ac:dyDescent="0.25">
      <c r="A184" s="63"/>
      <c r="B184" s="63" t="str">
        <f>'[10]Staff On Desk Summary Log'!AK12</f>
        <v>Avg</v>
      </c>
      <c r="C184" s="63"/>
      <c r="D184" s="63">
        <f>'[10]Staff On Desk Summary Log'!AM12</f>
        <v>0</v>
      </c>
      <c r="E184" s="63">
        <f>'[10]Staff On Desk Summary Log'!AN12</f>
        <v>1.338095238095238</v>
      </c>
      <c r="F184" s="63">
        <f>'[10]Staff On Desk Summary Log'!AO12</f>
        <v>0</v>
      </c>
      <c r="G184" s="63">
        <f>'[10]Staff On Desk Summary Log'!AP12</f>
        <v>1.4035087719298245</v>
      </c>
      <c r="H184" s="63">
        <f>'[10]Staff On Desk Summary Log'!AQ12</f>
        <v>0</v>
      </c>
      <c r="I184" s="63">
        <f>'[10]Staff On Desk Summary Log'!AR12</f>
        <v>3.3555555555555556</v>
      </c>
      <c r="J184" s="63">
        <f>'[10]Staff On Desk Summary Log'!AS12</f>
        <v>0</v>
      </c>
      <c r="K184" s="63">
        <f>'[10]Staff On Desk Summary Log'!AT12</f>
        <v>3.6962025316455698</v>
      </c>
      <c r="L184" s="63">
        <f>'[10]Staff On Desk Summary Log'!AU12</f>
        <v>0</v>
      </c>
      <c r="M184" s="63">
        <f>'[10]Staff On Desk Summary Log'!AV12</f>
        <v>1.0217687074829931</v>
      </c>
      <c r="N184" s="63">
        <f>'[10]Staff On Desk Summary Log'!AW12</f>
        <v>0</v>
      </c>
      <c r="O184" s="63">
        <f>'[10]Staff On Desk Summary Log'!AX12</f>
        <v>1.6604651162790698</v>
      </c>
      <c r="P184" s="63">
        <f>'[10]Staff On Desk Summary Log'!BA12</f>
        <v>0</v>
      </c>
      <c r="Q184" s="63">
        <f>'[10]Staff On Desk Summary Log'!BB12</f>
        <v>5</v>
      </c>
      <c r="R184" s="63">
        <f>'[10]Staff On Desk Summary Log'!BC12</f>
        <v>0</v>
      </c>
      <c r="S184" s="63">
        <f>'[10]Staff On Desk Summary Log'!BD12</f>
        <v>0</v>
      </c>
      <c r="T184" s="63">
        <f>'[10]Staff On Desk Summary Log'!BE12</f>
        <v>0</v>
      </c>
      <c r="U184" s="63">
        <f>'[10]Staff On Desk Summary Log'!BF12</f>
        <v>0</v>
      </c>
      <c r="V184" s="63">
        <f>'[10]Staff On Desk Summary Log'!BG12</f>
        <v>0</v>
      </c>
      <c r="W184" s="63">
        <f>'[10]Staff On Desk Summary Log'!BH12</f>
        <v>1.2727272727272727</v>
      </c>
      <c r="X184" s="63">
        <f>'[10]Staff On Desk Summary Log'!BI12</f>
        <v>0</v>
      </c>
      <c r="Y184" s="63">
        <f>'[10]Staff On Desk Summary Log'!BJ12</f>
        <v>0</v>
      </c>
      <c r="Z184" s="63">
        <f>'[10]Staff On Desk Summary Log'!BK12</f>
        <v>0</v>
      </c>
      <c r="AA184" s="63">
        <f>'[10]Staff On Desk Summary Log'!BL12</f>
        <v>0</v>
      </c>
      <c r="AB184" s="63">
        <f>'[10]Staff On Desk Summary Log'!BM12</f>
        <v>0</v>
      </c>
    </row>
    <row r="185" spans="1:28" x14ac:dyDescent="0.25">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row>
    <row r="186" spans="1:28" x14ac:dyDescent="0.25">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row>
    <row r="187" spans="1:28" ht="45" x14ac:dyDescent="0.25">
      <c r="A187" s="63"/>
      <c r="B187" s="114" t="str">
        <f>'[10]Staff On Desk Summary Log'!AK15</f>
        <v>% mins of all on-desk tasks per week</v>
      </c>
      <c r="C187" s="63"/>
      <c r="D187" s="63"/>
      <c r="E187" s="115">
        <f>'[10]Staff On Desk Summary Log'!AN15</f>
        <v>0.13009259259259259</v>
      </c>
      <c r="F187" s="115"/>
      <c r="G187" s="115">
        <f>'[10]Staff On Desk Summary Log'!AP15</f>
        <v>3.7037037037037035E-2</v>
      </c>
      <c r="H187" s="115"/>
      <c r="I187" s="115">
        <f>'[10]Staff On Desk Summary Log'!AR15</f>
        <v>6.9907407407407404E-2</v>
      </c>
      <c r="J187" s="115"/>
      <c r="K187" s="115">
        <f>'[10]Staff On Desk Summary Log'!AT15</f>
        <v>0.13518518518518519</v>
      </c>
      <c r="L187" s="115"/>
      <c r="M187" s="115">
        <f>'[10]Staff On Desk Summary Log'!AV15</f>
        <v>0.34768518518518521</v>
      </c>
      <c r="N187" s="115"/>
      <c r="O187" s="115">
        <f>'[10]Staff On Desk Summary Log'!AX15</f>
        <v>0.16527777777777777</v>
      </c>
      <c r="P187" s="115"/>
      <c r="Q187" s="115">
        <f>'[10]Staff On Desk Summary Log'!BB15</f>
        <v>1.3888888888888888E-2</v>
      </c>
      <c r="R187" s="115">
        <f>'[10]Staff On Desk Summary Log'!BC15</f>
        <v>1.3425925925925926E-2</v>
      </c>
      <c r="S187" s="115">
        <f>'[10]Staff On Desk Summary Log'!BD15</f>
        <v>6.6203703703703709E-2</v>
      </c>
      <c r="T187" s="115"/>
      <c r="U187" s="115"/>
      <c r="V187" s="115"/>
      <c r="W187" s="115">
        <f>'[10]Staff On Desk Summary Log'!BH15</f>
        <v>6.4814814814814813E-3</v>
      </c>
      <c r="X187" s="115"/>
      <c r="Y187" s="115">
        <f>'[10]Staff On Desk Summary Log'!BJ15</f>
        <v>9.2592592592592587E-3</v>
      </c>
      <c r="Z187" s="115">
        <f>'[10]Staff On Desk Summary Log'!BK15</f>
        <v>3.9351851851851853E-2</v>
      </c>
      <c r="AA187" s="115">
        <f>'[10]Staff On Desk Summary Log'!BL15</f>
        <v>6.9444444444444448E-2</v>
      </c>
      <c r="AB187" s="115">
        <f>'[10]Staff On Desk Summary Log'!BM15</f>
        <v>0.39166666666666666</v>
      </c>
    </row>
    <row r="190" spans="1:28" ht="210" x14ac:dyDescent="0.25">
      <c r="A190" s="63" t="s">
        <v>101</v>
      </c>
      <c r="B190" s="63"/>
      <c r="C190" s="114" t="str">
        <f>'[11]Staff On Desk Summary Log'!AK1</f>
        <v>Hours open per week</v>
      </c>
      <c r="D190" s="114" t="str">
        <f>'[11]Staff On Desk Summary Log'!AL1</f>
        <v>Hrs open per yr</v>
      </c>
      <c r="E190" s="114" t="str">
        <f>'[11]Staff On Desk Summary Log'!AM1</f>
        <v>Mins open per week</v>
      </c>
      <c r="F190" s="63"/>
      <c r="G190" s="63"/>
      <c r="H190" s="63"/>
      <c r="I190" s="63"/>
      <c r="J190" s="63"/>
      <c r="K190" s="63"/>
      <c r="L190" s="63"/>
      <c r="M190" s="63"/>
      <c r="N190" s="63"/>
      <c r="O190" s="63"/>
      <c r="P190" s="63"/>
      <c r="Q190" s="63"/>
      <c r="R190" s="63"/>
      <c r="S190" s="63"/>
      <c r="T190" s="63"/>
      <c r="U190" s="63"/>
      <c r="V190" s="63"/>
      <c r="W190" s="63"/>
      <c r="X190" s="63"/>
      <c r="Y190" s="63"/>
      <c r="Z190" s="63"/>
      <c r="AA190" s="63"/>
      <c r="AB190" s="63"/>
    </row>
    <row r="191" spans="1:28" x14ac:dyDescent="0.25">
      <c r="A191" s="63"/>
      <c r="B191" s="63"/>
      <c r="C191" s="63">
        <f>'[11]Staff On Desk Summary Log'!AK2</f>
        <v>40</v>
      </c>
      <c r="D191" s="63">
        <f>'[11]Staff On Desk Summary Log'!AL2</f>
        <v>2000</v>
      </c>
      <c r="E191" s="63">
        <f>'[11]Staff On Desk Summary Log'!AM2</f>
        <v>2400</v>
      </c>
      <c r="F191" s="63"/>
      <c r="G191" s="63"/>
      <c r="H191" s="63"/>
      <c r="I191" s="63"/>
      <c r="J191" s="63"/>
      <c r="K191" s="63"/>
      <c r="L191" s="63"/>
      <c r="M191" s="63"/>
      <c r="N191" s="63"/>
      <c r="O191" s="63"/>
      <c r="P191" s="63"/>
      <c r="Q191" s="63"/>
      <c r="R191" s="63"/>
      <c r="S191" s="63"/>
      <c r="T191" s="63"/>
      <c r="U191" s="63"/>
      <c r="V191" s="63"/>
      <c r="W191" s="63"/>
      <c r="X191" s="63"/>
      <c r="Y191" s="63"/>
      <c r="Z191" s="63"/>
      <c r="AA191" s="63"/>
      <c r="AB191" s="63"/>
    </row>
    <row r="192" spans="1:28" ht="225" x14ac:dyDescent="0.25">
      <c r="A192" s="44" t="s">
        <v>98</v>
      </c>
      <c r="B192" s="63"/>
      <c r="C192" s="114" t="str">
        <f>'[11]Staff On Desk Summary Log'!AK3</f>
        <v>informational / directional</v>
      </c>
      <c r="D192" s="114"/>
      <c r="E192" s="114" t="str">
        <f>'[11]Staff On Desk Summary Log'!AM3</f>
        <v>reference</v>
      </c>
      <c r="F192" s="114"/>
      <c r="G192" s="114" t="str">
        <f>'[11]Staff On Desk Summary Log'!AO3</f>
        <v>technology</v>
      </c>
      <c r="H192" s="114"/>
      <c r="I192" s="114" t="str">
        <f>'[11]Staff On Desk Summary Log'!AQ3</f>
        <v>library card</v>
      </c>
      <c r="J192" s="114"/>
      <c r="K192" s="114" t="str">
        <f>'[11]Staff On Desk Summary Log'!AS3</f>
        <v>checkin</v>
      </c>
      <c r="L192" s="114"/>
      <c r="M192" s="114" t="str">
        <f>'[11]Staff On Desk Summary Log'!AU3</f>
        <v>checkout/ renew at desk</v>
      </c>
      <c r="N192" s="114"/>
      <c r="O192" s="114" t="str">
        <f>'[11]Staff On Desk Summary Log'!AW3</f>
        <v>fine/fee</v>
      </c>
      <c r="P192" s="114"/>
      <c r="Q192" s="114" t="str">
        <f>'[11]Staff On Desk Summary Log'!BA3</f>
        <v>print management</v>
      </c>
      <c r="R192" s="114" t="str">
        <f>'[11]Staff On Desk Summary Log'!BB3</f>
        <v>check email/spl@</v>
      </c>
      <c r="S192" s="114" t="str">
        <f>'[11]Staff On Desk Summary Log'!BC3</f>
        <v>lend laptop</v>
      </c>
      <c r="T192" s="114"/>
      <c r="U192" s="114" t="str">
        <f>'[11]Staff On Desk Summary Log'!BE3</f>
        <v>self check</v>
      </c>
      <c r="V192" s="114"/>
      <c r="W192" s="114" t="str">
        <f>'[11]Staff On Desk Summary Log'!BG3</f>
        <v>weeding</v>
      </c>
      <c r="X192" s="114"/>
      <c r="Y192" s="114" t="str">
        <f>'[11]Staff On Desk Summary Log'!BI3</f>
        <v>opening procedures and desk set up</v>
      </c>
      <c r="Z192" s="114" t="str">
        <f>'[11]Staff On Desk Summary Log'!BJ3</f>
        <v>closing procedures</v>
      </c>
      <c r="AA192" s="114" t="str">
        <f>'[11]Staff On Desk Summary Log'!BK3</f>
        <v>Other</v>
      </c>
      <c r="AB192" s="63"/>
    </row>
    <row r="193" spans="1:28" x14ac:dyDescent="0.25">
      <c r="A193" s="63" t="str">
        <f>'[11]Staff On Desk Summary Log'!AI4</f>
        <v>DAY</v>
      </c>
      <c r="B193" s="63" t="str">
        <f>'[11]Staff On Desk Summary Log'!AJ4</f>
        <v>DATE</v>
      </c>
      <c r="C193" s="63" t="str">
        <f>'[11]Staff On Desk Summary Log'!AK4</f>
        <v xml:space="preserve"># of patrons </v>
      </c>
      <c r="D193" s="63" t="str">
        <f>'[11]Staff On Desk Summary Log'!AL4</f>
        <v>avg time</v>
      </c>
      <c r="E193" s="63" t="str">
        <f>'[11]Staff On Desk Summary Log'!AM4</f>
        <v># of patrons</v>
      </c>
      <c r="F193" s="63" t="str">
        <f>'[11]Staff On Desk Summary Log'!AN4</f>
        <v>avg time</v>
      </c>
      <c r="G193" s="63" t="str">
        <f>'[11]Staff On Desk Summary Log'!AO4</f>
        <v># of patrons</v>
      </c>
      <c r="H193" s="63" t="str">
        <f>'[11]Staff On Desk Summary Log'!AP4</f>
        <v>avg time</v>
      </c>
      <c r="I193" s="63" t="str">
        <f>'[11]Staff On Desk Summary Log'!AQ4</f>
        <v># of patrons</v>
      </c>
      <c r="J193" s="63" t="str">
        <f>'[11]Staff On Desk Summary Log'!AR4</f>
        <v>avg time</v>
      </c>
      <c r="K193" s="63" t="str">
        <f>'[11]Staff On Desk Summary Log'!AS4</f>
        <v xml:space="preserve"># of items </v>
      </c>
      <c r="L193" s="63" t="str">
        <f>'[11]Staff On Desk Summary Log'!AT4</f>
        <v xml:space="preserve"> actual time</v>
      </c>
      <c r="M193" s="63" t="str">
        <f>'[11]Staff On Desk Summary Log'!AU4</f>
        <v># of patrons</v>
      </c>
      <c r="N193" s="63" t="str">
        <f>'[11]Staff On Desk Summary Log'!AV4</f>
        <v>avg time</v>
      </c>
      <c r="O193" s="63" t="str">
        <f>'[11]Staff On Desk Summary Log'!AW4</f>
        <v xml:space="preserve"># of patrons </v>
      </c>
      <c r="P193" s="63" t="str">
        <f>'[11]Staff On Desk Summary Log'!AX4</f>
        <v>avg time</v>
      </c>
      <c r="Q193" s="63" t="str">
        <f>'[11]Staff On Desk Summary Log'!BA4</f>
        <v># of interactions</v>
      </c>
      <c r="R193" s="63" t="str">
        <f>'[11]Staff On Desk Summary Log'!BB4</f>
        <v>Actual time spent</v>
      </c>
      <c r="S193" s="63" t="str">
        <f>'[11]Staff On Desk Summary Log'!BC4</f>
        <v xml:space="preserve"># of patrons </v>
      </c>
      <c r="T193" s="63" t="str">
        <f>'[11]Staff On Desk Summary Log'!BD4</f>
        <v xml:space="preserve"> avg time</v>
      </c>
      <c r="U193" s="63" t="str">
        <f>'[11]Staff On Desk Summary Log'!BE4</f>
        <v xml:space="preserve"># of patrons </v>
      </c>
      <c r="V193" s="63" t="str">
        <f>'[11]Staff On Desk Summary Log'!BF4</f>
        <v>avg time</v>
      </c>
      <c r="W193" s="63" t="str">
        <f>'[11]Staff On Desk Summary Log'!BG4</f>
        <v xml:space="preserve"># of items </v>
      </c>
      <c r="X193" s="63" t="str">
        <f>'[11]Staff On Desk Summary Log'!BH4</f>
        <v xml:space="preserve"> actual time</v>
      </c>
      <c r="Y193" s="63" t="str">
        <f>'[11]Staff On Desk Summary Log'!BI4</f>
        <v>Avg time (in mins)</v>
      </c>
      <c r="Z193" s="63" t="str">
        <f>'[11]Staff On Desk Summary Log'!BJ4</f>
        <v>Avg time (in mins)</v>
      </c>
      <c r="AA193" s="63" t="str">
        <f>'[11]Staff On Desk Summary Log'!BK4</f>
        <v>Avg time (in mins)</v>
      </c>
      <c r="AB193" s="63"/>
    </row>
    <row r="194" spans="1:28" x14ac:dyDescent="0.25">
      <c r="A194" s="63" t="str">
        <f>'[11]Staff On Desk Summary Log'!AI5</f>
        <v xml:space="preserve">Tuesday </v>
      </c>
      <c r="B194" s="63"/>
      <c r="C194" s="63">
        <f>'[11]Staff On Desk Summary Log'!AK5</f>
        <v>126</v>
      </c>
      <c r="D194" s="63">
        <f>'[11]Staff On Desk Summary Log'!AL5</f>
        <v>18.5</v>
      </c>
      <c r="E194" s="63">
        <f>'[11]Staff On Desk Summary Log'!AM5</f>
        <v>52</v>
      </c>
      <c r="F194" s="63">
        <f>'[11]Staff On Desk Summary Log'!AN5</f>
        <v>33</v>
      </c>
      <c r="G194" s="63">
        <f>'[11]Staff On Desk Summary Log'!AO5</f>
        <v>37</v>
      </c>
      <c r="H194" s="63">
        <f>'[11]Staff On Desk Summary Log'!AP5</f>
        <v>28</v>
      </c>
      <c r="I194" s="63">
        <f>'[11]Staff On Desk Summary Log'!AQ5</f>
        <v>45</v>
      </c>
      <c r="J194" s="63">
        <f>'[11]Staff On Desk Summary Log'!AR5</f>
        <v>64</v>
      </c>
      <c r="K194" s="63">
        <f>'[11]Staff On Desk Summary Log'!AS5</f>
        <v>55</v>
      </c>
      <c r="L194" s="63">
        <f>'[11]Staff On Desk Summary Log'!AT5</f>
        <v>13</v>
      </c>
      <c r="M194" s="63">
        <f>'[11]Staff On Desk Summary Log'!AU5</f>
        <v>102</v>
      </c>
      <c r="N194" s="63">
        <f>'[11]Staff On Desk Summary Log'!AV5</f>
        <v>35</v>
      </c>
      <c r="O194" s="63">
        <f>'[11]Staff On Desk Summary Log'!AW5</f>
        <v>19</v>
      </c>
      <c r="P194" s="63">
        <f>'[11]Staff On Desk Summary Log'!AX5</f>
        <v>20</v>
      </c>
      <c r="Q194" s="63">
        <f>'[11]Staff On Desk Summary Log'!BA5</f>
        <v>15</v>
      </c>
      <c r="R194" s="63">
        <f>'[11]Staff On Desk Summary Log'!BB5</f>
        <v>36</v>
      </c>
      <c r="S194" s="63">
        <f>'[11]Staff On Desk Summary Log'!BC5</f>
        <v>0</v>
      </c>
      <c r="T194" s="63">
        <f>'[11]Staff On Desk Summary Log'!BD5</f>
        <v>0</v>
      </c>
      <c r="U194" s="63">
        <f>'[11]Staff On Desk Summary Log'!BE5</f>
        <v>8</v>
      </c>
      <c r="V194" s="63">
        <f>'[11]Staff On Desk Summary Log'!BF5</f>
        <v>7</v>
      </c>
      <c r="W194" s="63">
        <f>'[11]Staff On Desk Summary Log'!BG5</f>
        <v>0</v>
      </c>
      <c r="X194" s="63">
        <f>'[11]Staff On Desk Summary Log'!BH5</f>
        <v>0</v>
      </c>
      <c r="Y194" s="63">
        <f>'[11]Staff On Desk Summary Log'!BI5</f>
        <v>30</v>
      </c>
      <c r="Z194" s="63">
        <f>'[11]Staff On Desk Summary Log'!BJ5</f>
        <v>2</v>
      </c>
      <c r="AA194" s="63">
        <f>'[11]Staff On Desk Summary Log'!BK5</f>
        <v>101</v>
      </c>
      <c r="AB194" s="63"/>
    </row>
    <row r="195" spans="1:28" x14ac:dyDescent="0.25">
      <c r="A195" s="63" t="str">
        <f>'[11]Staff On Desk Summary Log'!AI6</f>
        <v xml:space="preserve">Wednesday </v>
      </c>
      <c r="B195" s="63"/>
      <c r="C195" s="63">
        <f>'[11]Staff On Desk Summary Log'!AK6</f>
        <v>114</v>
      </c>
      <c r="D195" s="63">
        <f>'[11]Staff On Desk Summary Log'!AL6</f>
        <v>50</v>
      </c>
      <c r="E195" s="63">
        <f>'[11]Staff On Desk Summary Log'!AM6</f>
        <v>42</v>
      </c>
      <c r="F195" s="63">
        <f>'[11]Staff On Desk Summary Log'!AN6</f>
        <v>28</v>
      </c>
      <c r="G195" s="63">
        <f>'[11]Staff On Desk Summary Log'!AO6</f>
        <v>19</v>
      </c>
      <c r="H195" s="63">
        <f>'[11]Staff On Desk Summary Log'!AP6</f>
        <v>8</v>
      </c>
      <c r="I195" s="63">
        <f>'[11]Staff On Desk Summary Log'!AQ6</f>
        <v>46</v>
      </c>
      <c r="J195" s="63">
        <f>'[11]Staff On Desk Summary Log'!AR6</f>
        <v>8</v>
      </c>
      <c r="K195" s="63">
        <f>'[11]Staff On Desk Summary Log'!AS6</f>
        <v>26</v>
      </c>
      <c r="L195" s="63">
        <f>'[11]Staff On Desk Summary Log'!AT6</f>
        <v>5.75</v>
      </c>
      <c r="M195" s="63">
        <f>'[11]Staff On Desk Summary Log'!AU6</f>
        <v>118</v>
      </c>
      <c r="N195" s="63">
        <f>'[11]Staff On Desk Summary Log'!AV6</f>
        <v>32.25</v>
      </c>
      <c r="O195" s="63">
        <f>'[11]Staff On Desk Summary Log'!AW6</f>
        <v>15</v>
      </c>
      <c r="P195" s="63">
        <f>'[11]Staff On Desk Summary Log'!AX6</f>
        <v>6</v>
      </c>
      <c r="Q195" s="63">
        <f>'[11]Staff On Desk Summary Log'!BA6</f>
        <v>13</v>
      </c>
      <c r="R195" s="63">
        <f>'[11]Staff On Desk Summary Log'!BB6</f>
        <v>22</v>
      </c>
      <c r="S195" s="63">
        <f>'[11]Staff On Desk Summary Log'!BC6</f>
        <v>0</v>
      </c>
      <c r="T195" s="63">
        <f>'[11]Staff On Desk Summary Log'!BD6</f>
        <v>0</v>
      </c>
      <c r="U195" s="63">
        <f>'[11]Staff On Desk Summary Log'!BE6</f>
        <v>6</v>
      </c>
      <c r="V195" s="63">
        <f>'[11]Staff On Desk Summary Log'!BF6</f>
        <v>2</v>
      </c>
      <c r="W195" s="63">
        <f>'[11]Staff On Desk Summary Log'!BG6</f>
        <v>1</v>
      </c>
      <c r="X195" s="63">
        <f>'[11]Staff On Desk Summary Log'!BH6</f>
        <v>0</v>
      </c>
      <c r="Y195" s="63">
        <f>'[11]Staff On Desk Summary Log'!BI6</f>
        <v>0</v>
      </c>
      <c r="Z195" s="63">
        <f>'[11]Staff On Desk Summary Log'!BJ6</f>
        <v>15</v>
      </c>
      <c r="AA195" s="63">
        <f>'[11]Staff On Desk Summary Log'!BK6</f>
        <v>115.5</v>
      </c>
      <c r="AB195" s="63"/>
    </row>
    <row r="196" spans="1:28" x14ac:dyDescent="0.25">
      <c r="A196" s="63" t="str">
        <f>'[11]Staff On Desk Summary Log'!AI7</f>
        <v xml:space="preserve">Thursday </v>
      </c>
      <c r="B196" s="63"/>
      <c r="C196" s="63">
        <f>'[11]Staff On Desk Summary Log'!AK7</f>
        <v>60</v>
      </c>
      <c r="D196" s="63">
        <f>'[11]Staff On Desk Summary Log'!AL7</f>
        <v>71</v>
      </c>
      <c r="E196" s="63">
        <f>'[11]Staff On Desk Summary Log'!AM7</f>
        <v>35</v>
      </c>
      <c r="F196" s="63">
        <f>'[11]Staff On Desk Summary Log'!AN7</f>
        <v>57</v>
      </c>
      <c r="G196" s="63">
        <f>'[11]Staff On Desk Summary Log'!AO7</f>
        <v>7</v>
      </c>
      <c r="H196" s="63">
        <f>'[11]Staff On Desk Summary Log'!AP7</f>
        <v>16</v>
      </c>
      <c r="I196" s="63">
        <f>'[11]Staff On Desk Summary Log'!AQ7</f>
        <v>17</v>
      </c>
      <c r="J196" s="63">
        <f>'[11]Staff On Desk Summary Log'!AR7</f>
        <v>21</v>
      </c>
      <c r="K196" s="63">
        <f>'[11]Staff On Desk Summary Log'!AS7</f>
        <v>23</v>
      </c>
      <c r="L196" s="63">
        <f>'[11]Staff On Desk Summary Log'!AT7</f>
        <v>9</v>
      </c>
      <c r="M196" s="63">
        <f>'[11]Staff On Desk Summary Log'!AU7</f>
        <v>70</v>
      </c>
      <c r="N196" s="63">
        <f>'[11]Staff On Desk Summary Log'!AV7</f>
        <v>39</v>
      </c>
      <c r="O196" s="63">
        <f>'[11]Staff On Desk Summary Log'!AW7</f>
        <v>14</v>
      </c>
      <c r="P196" s="63">
        <f>'[11]Staff On Desk Summary Log'!AX7</f>
        <v>22</v>
      </c>
      <c r="Q196" s="63">
        <f>'[11]Staff On Desk Summary Log'!BA7</f>
        <v>4</v>
      </c>
      <c r="R196" s="63">
        <f>'[11]Staff On Desk Summary Log'!BB7</f>
        <v>17</v>
      </c>
      <c r="S196" s="63">
        <f>'[11]Staff On Desk Summary Log'!BC7</f>
        <v>0</v>
      </c>
      <c r="T196" s="63">
        <f>'[11]Staff On Desk Summary Log'!BD7</f>
        <v>0</v>
      </c>
      <c r="U196" s="63">
        <f>'[11]Staff On Desk Summary Log'!BE7</f>
        <v>1</v>
      </c>
      <c r="V196" s="63">
        <f>'[11]Staff On Desk Summary Log'!BF7</f>
        <v>0</v>
      </c>
      <c r="W196" s="63">
        <f>'[11]Staff On Desk Summary Log'!BG7</f>
        <v>0</v>
      </c>
      <c r="X196" s="63">
        <f>'[11]Staff On Desk Summary Log'!BH7</f>
        <v>0</v>
      </c>
      <c r="Y196" s="63">
        <f>'[11]Staff On Desk Summary Log'!BI7</f>
        <v>0</v>
      </c>
      <c r="Z196" s="63">
        <f>'[11]Staff On Desk Summary Log'!BJ7</f>
        <v>35</v>
      </c>
      <c r="AA196" s="63">
        <f>'[11]Staff On Desk Summary Log'!BK7</f>
        <v>158</v>
      </c>
      <c r="AB196" s="63"/>
    </row>
    <row r="197" spans="1:28" x14ac:dyDescent="0.25">
      <c r="A197" s="63" t="str">
        <f>'[11]Staff On Desk Summary Log'!AI8</f>
        <v>Friday</v>
      </c>
      <c r="B197" s="63"/>
      <c r="C197" s="63">
        <f>'[11]Staff On Desk Summary Log'!AK8</f>
        <v>84</v>
      </c>
      <c r="D197" s="63">
        <f>'[11]Staff On Desk Summary Log'!AL8</f>
        <v>16</v>
      </c>
      <c r="E197" s="63">
        <f>'[11]Staff On Desk Summary Log'!AM8</f>
        <v>25</v>
      </c>
      <c r="F197" s="63">
        <f>'[11]Staff On Desk Summary Log'!AN8</f>
        <v>33</v>
      </c>
      <c r="G197" s="63">
        <f>'[11]Staff On Desk Summary Log'!AO8</f>
        <v>8</v>
      </c>
      <c r="H197" s="63">
        <f>'[11]Staff On Desk Summary Log'!AP8</f>
        <v>5</v>
      </c>
      <c r="I197" s="63">
        <f>'[11]Staff On Desk Summary Log'!AQ8</f>
        <v>15</v>
      </c>
      <c r="J197" s="63">
        <f>'[11]Staff On Desk Summary Log'!AR8</f>
        <v>13</v>
      </c>
      <c r="K197" s="63">
        <f>'[11]Staff On Desk Summary Log'!AS8</f>
        <v>20</v>
      </c>
      <c r="L197" s="63">
        <f>'[11]Staff On Desk Summary Log'!AT8</f>
        <v>1</v>
      </c>
      <c r="M197" s="63">
        <f>'[11]Staff On Desk Summary Log'!AU8</f>
        <v>97</v>
      </c>
      <c r="N197" s="63">
        <f>'[11]Staff On Desk Summary Log'!AV8</f>
        <v>16</v>
      </c>
      <c r="O197" s="63">
        <f>'[11]Staff On Desk Summary Log'!AW8</f>
        <v>5</v>
      </c>
      <c r="P197" s="63">
        <f>'[11]Staff On Desk Summary Log'!AX8</f>
        <v>0</v>
      </c>
      <c r="Q197" s="63">
        <f>'[11]Staff On Desk Summary Log'!BA8</f>
        <v>0</v>
      </c>
      <c r="R197" s="63">
        <f>'[11]Staff On Desk Summary Log'!BB8</f>
        <v>2</v>
      </c>
      <c r="S197" s="63">
        <f>'[11]Staff On Desk Summary Log'!BC8</f>
        <v>0</v>
      </c>
      <c r="T197" s="63">
        <f>'[11]Staff On Desk Summary Log'!BD8</f>
        <v>0</v>
      </c>
      <c r="U197" s="63">
        <f>'[11]Staff On Desk Summary Log'!BE8</f>
        <v>2</v>
      </c>
      <c r="V197" s="63">
        <f>'[11]Staff On Desk Summary Log'!BF8</f>
        <v>0</v>
      </c>
      <c r="W197" s="63">
        <f>'[11]Staff On Desk Summary Log'!BG8</f>
        <v>0</v>
      </c>
      <c r="X197" s="63">
        <f>'[11]Staff On Desk Summary Log'!BH8</f>
        <v>0</v>
      </c>
      <c r="Y197" s="63">
        <f>'[11]Staff On Desk Summary Log'!BI8</f>
        <v>0</v>
      </c>
      <c r="Z197" s="63">
        <f>'[11]Staff On Desk Summary Log'!BJ8</f>
        <v>15</v>
      </c>
      <c r="AA197" s="63">
        <f>'[11]Staff On Desk Summary Log'!BK8</f>
        <v>22</v>
      </c>
      <c r="AB197" s="63"/>
    </row>
    <row r="198" spans="1:28" x14ac:dyDescent="0.25">
      <c r="A198" s="63" t="str">
        <f>'[11]Staff On Desk Summary Log'!AI9</f>
        <v>Saturday</v>
      </c>
      <c r="B198" s="63"/>
      <c r="C198" s="63">
        <f>'[11]Staff On Desk Summary Log'!AK9</f>
        <v>83</v>
      </c>
      <c r="D198" s="63">
        <f>'[11]Staff On Desk Summary Log'!AL9</f>
        <v>32</v>
      </c>
      <c r="E198" s="63">
        <f>'[11]Staff On Desk Summary Log'!AM9</f>
        <v>43</v>
      </c>
      <c r="F198" s="63">
        <f>'[11]Staff On Desk Summary Log'!AN9</f>
        <v>42</v>
      </c>
      <c r="G198" s="63">
        <f>'[11]Staff On Desk Summary Log'!AO9</f>
        <v>10</v>
      </c>
      <c r="H198" s="63">
        <f>'[11]Staff On Desk Summary Log'!AP9</f>
        <v>13</v>
      </c>
      <c r="I198" s="63">
        <f>'[11]Staff On Desk Summary Log'!AQ9</f>
        <v>19</v>
      </c>
      <c r="J198" s="63">
        <f>'[11]Staff On Desk Summary Log'!AR9</f>
        <v>48</v>
      </c>
      <c r="K198" s="63">
        <f>'[11]Staff On Desk Summary Log'!AS9</f>
        <v>21</v>
      </c>
      <c r="L198" s="63">
        <f>'[11]Staff On Desk Summary Log'!AT9</f>
        <v>13.25</v>
      </c>
      <c r="M198" s="63">
        <f>'[11]Staff On Desk Summary Log'!AU9</f>
        <v>71</v>
      </c>
      <c r="N198" s="63">
        <f>'[11]Staff On Desk Summary Log'!AV9</f>
        <v>59.5</v>
      </c>
      <c r="O198" s="63">
        <f>'[11]Staff On Desk Summary Log'!AW9</f>
        <v>12</v>
      </c>
      <c r="P198" s="63">
        <f>'[11]Staff On Desk Summary Log'!AX9</f>
        <v>13</v>
      </c>
      <c r="Q198" s="63">
        <f>'[11]Staff On Desk Summary Log'!BA9</f>
        <v>3</v>
      </c>
      <c r="R198" s="63">
        <f>'[11]Staff On Desk Summary Log'!BB9</f>
        <v>16</v>
      </c>
      <c r="S198" s="63">
        <f>'[11]Staff On Desk Summary Log'!BC9</f>
        <v>0</v>
      </c>
      <c r="T198" s="63">
        <f>'[11]Staff On Desk Summary Log'!BD9</f>
        <v>0</v>
      </c>
      <c r="U198" s="63">
        <f>'[11]Staff On Desk Summary Log'!BE9</f>
        <v>12</v>
      </c>
      <c r="V198" s="63">
        <f>'[11]Staff On Desk Summary Log'!BF9</f>
        <v>4</v>
      </c>
      <c r="W198" s="63">
        <f>'[11]Staff On Desk Summary Log'!BG9</f>
        <v>0</v>
      </c>
      <c r="X198" s="63">
        <f>'[11]Staff On Desk Summary Log'!BH9</f>
        <v>0</v>
      </c>
      <c r="Y198" s="63">
        <f>'[11]Staff On Desk Summary Log'!BI9</f>
        <v>10</v>
      </c>
      <c r="Z198" s="63">
        <f>'[11]Staff On Desk Summary Log'!BJ9</f>
        <v>10</v>
      </c>
      <c r="AA198" s="63">
        <f>'[11]Staff On Desk Summary Log'!BK9</f>
        <v>95</v>
      </c>
      <c r="AB198" s="63"/>
    </row>
    <row r="199" spans="1:28" x14ac:dyDescent="0.25">
      <c r="A199" s="63" t="str">
        <f>'[11]Staff On Desk Summary Log'!AI10</f>
        <v xml:space="preserve">Tuesday  </v>
      </c>
      <c r="B199" s="63"/>
      <c r="C199" s="63">
        <f>'[11]Staff On Desk Summary Log'!AK10</f>
        <v>5</v>
      </c>
      <c r="D199" s="63">
        <f>'[11]Staff On Desk Summary Log'!AL10</f>
        <v>3</v>
      </c>
      <c r="E199" s="63">
        <f>'[11]Staff On Desk Summary Log'!AM10</f>
        <v>1</v>
      </c>
      <c r="F199" s="63">
        <f>'[11]Staff On Desk Summary Log'!AN10</f>
        <v>10</v>
      </c>
      <c r="G199" s="63">
        <f>'[11]Staff On Desk Summary Log'!AO10</f>
        <v>4</v>
      </c>
      <c r="H199" s="63">
        <f>'[11]Staff On Desk Summary Log'!AP10</f>
        <v>20</v>
      </c>
      <c r="I199" s="63">
        <f>'[11]Staff On Desk Summary Log'!AQ10</f>
        <v>8</v>
      </c>
      <c r="J199" s="63">
        <f>'[11]Staff On Desk Summary Log'!AR10</f>
        <v>23</v>
      </c>
      <c r="K199" s="63">
        <f>'[11]Staff On Desk Summary Log'!AS10</f>
        <v>0</v>
      </c>
      <c r="L199" s="63">
        <f>'[11]Staff On Desk Summary Log'!AT10</f>
        <v>0</v>
      </c>
      <c r="M199" s="63">
        <f>'[11]Staff On Desk Summary Log'!AU10</f>
        <v>5</v>
      </c>
      <c r="N199" s="63">
        <f>'[11]Staff On Desk Summary Log'!AV10</f>
        <v>20</v>
      </c>
      <c r="O199" s="63">
        <f>'[11]Staff On Desk Summary Log'!AW10</f>
        <v>2</v>
      </c>
      <c r="P199" s="63">
        <f>'[11]Staff On Desk Summary Log'!AX10</f>
        <v>0</v>
      </c>
      <c r="Q199" s="63">
        <f>'[11]Staff On Desk Summary Log'!BA10</f>
        <v>5</v>
      </c>
      <c r="R199" s="63">
        <f>'[11]Staff On Desk Summary Log'!BB10</f>
        <v>15</v>
      </c>
      <c r="S199" s="63">
        <f>'[11]Staff On Desk Summary Log'!BC10</f>
        <v>0</v>
      </c>
      <c r="T199" s="63">
        <f>'[11]Staff On Desk Summary Log'!BD10</f>
        <v>0</v>
      </c>
      <c r="U199" s="63">
        <f>'[11]Staff On Desk Summary Log'!BE10</f>
        <v>1</v>
      </c>
      <c r="V199" s="63">
        <f>'[11]Staff On Desk Summary Log'!BF10</f>
        <v>3</v>
      </c>
      <c r="W199" s="63">
        <f>'[11]Staff On Desk Summary Log'!BG10</f>
        <v>2</v>
      </c>
      <c r="X199" s="63">
        <f>'[11]Staff On Desk Summary Log'!BH10</f>
        <v>0</v>
      </c>
      <c r="Y199" s="63">
        <f>'[11]Staff On Desk Summary Log'!BI10</f>
        <v>0</v>
      </c>
      <c r="Z199" s="63">
        <f>'[11]Staff On Desk Summary Log'!BJ10</f>
        <v>15</v>
      </c>
      <c r="AA199" s="63">
        <f>'[11]Staff On Desk Summary Log'!BK10</f>
        <v>16</v>
      </c>
      <c r="AB199" s="63"/>
    </row>
    <row r="200" spans="1:28" x14ac:dyDescent="0.25">
      <c r="A200" s="63" t="str">
        <f>'[11]Staff On Desk Summary Log'!AI11</f>
        <v xml:space="preserve">Wednesday </v>
      </c>
      <c r="B200" s="63"/>
      <c r="C200" s="63">
        <f>'[11]Staff On Desk Summary Log'!AK11</f>
        <v>2</v>
      </c>
      <c r="D200" s="63">
        <f>'[11]Staff On Desk Summary Log'!AL11</f>
        <v>1</v>
      </c>
      <c r="E200" s="63">
        <f>'[11]Staff On Desk Summary Log'!AM11</f>
        <v>7</v>
      </c>
      <c r="F200" s="63">
        <f>'[11]Staff On Desk Summary Log'!AN11</f>
        <v>38</v>
      </c>
      <c r="G200" s="63">
        <f>'[11]Staff On Desk Summary Log'!AO11</f>
        <v>1</v>
      </c>
      <c r="H200" s="63">
        <f>'[11]Staff On Desk Summary Log'!AP11</f>
        <v>15</v>
      </c>
      <c r="I200" s="63">
        <f>'[11]Staff On Desk Summary Log'!AQ11</f>
        <v>5</v>
      </c>
      <c r="J200" s="63">
        <f>'[11]Staff On Desk Summary Log'!AR11</f>
        <v>20</v>
      </c>
      <c r="K200" s="63">
        <f>'[11]Staff On Desk Summary Log'!AS11</f>
        <v>0</v>
      </c>
      <c r="L200" s="63">
        <f>'[11]Staff On Desk Summary Log'!AT11</f>
        <v>0</v>
      </c>
      <c r="M200" s="63">
        <f>'[11]Staff On Desk Summary Log'!AU11</f>
        <v>16</v>
      </c>
      <c r="N200" s="63">
        <f>'[11]Staff On Desk Summary Log'!AV11</f>
        <v>25</v>
      </c>
      <c r="O200" s="63">
        <f>'[11]Staff On Desk Summary Log'!AW11</f>
        <v>1</v>
      </c>
      <c r="P200" s="63">
        <f>'[11]Staff On Desk Summary Log'!AX11</f>
        <v>5</v>
      </c>
      <c r="Q200" s="63">
        <f>'[11]Staff On Desk Summary Log'!BA11</f>
        <v>0</v>
      </c>
      <c r="R200" s="63">
        <f>'[11]Staff On Desk Summary Log'!BB11</f>
        <v>0</v>
      </c>
      <c r="S200" s="63">
        <f>'[11]Staff On Desk Summary Log'!BC11</f>
        <v>0</v>
      </c>
      <c r="T200" s="63">
        <f>'[11]Staff On Desk Summary Log'!BD11</f>
        <v>0</v>
      </c>
      <c r="U200" s="63">
        <f>'[11]Staff On Desk Summary Log'!BE11</f>
        <v>3</v>
      </c>
      <c r="V200" s="63">
        <f>'[11]Staff On Desk Summary Log'!BF11</f>
        <v>6</v>
      </c>
      <c r="W200" s="63">
        <f>'[11]Staff On Desk Summary Log'!BG11</f>
        <v>0</v>
      </c>
      <c r="X200" s="63">
        <f>'[11]Staff On Desk Summary Log'!BH11</f>
        <v>0</v>
      </c>
      <c r="Y200" s="63">
        <f>'[11]Staff On Desk Summary Log'!BI11</f>
        <v>30</v>
      </c>
      <c r="Z200" s="63">
        <f>'[11]Staff On Desk Summary Log'!BJ11</f>
        <v>0</v>
      </c>
      <c r="AA200" s="63">
        <f>'[11]Staff On Desk Summary Log'!BK11</f>
        <v>21</v>
      </c>
      <c r="AB200" s="63"/>
    </row>
    <row r="201" spans="1:28" x14ac:dyDescent="0.25">
      <c r="A201" s="63" t="str">
        <f>'[11]Staff On Desk Summary Log'!AI12</f>
        <v xml:space="preserve">Thursday </v>
      </c>
      <c r="B201" s="63"/>
      <c r="C201" s="63">
        <f>'[11]Staff On Desk Summary Log'!AK12</f>
        <v>12</v>
      </c>
      <c r="D201" s="63">
        <f>'[11]Staff On Desk Summary Log'!AL12</f>
        <v>7.5</v>
      </c>
      <c r="E201" s="63">
        <f>'[11]Staff On Desk Summary Log'!AM12</f>
        <v>3</v>
      </c>
      <c r="F201" s="63">
        <f>'[11]Staff On Desk Summary Log'!AN12</f>
        <v>14</v>
      </c>
      <c r="G201" s="63">
        <f>'[11]Staff On Desk Summary Log'!AO12</f>
        <v>0</v>
      </c>
      <c r="H201" s="63">
        <f>'[11]Staff On Desk Summary Log'!AP12</f>
        <v>0</v>
      </c>
      <c r="I201" s="63">
        <f>'[11]Staff On Desk Summary Log'!AQ12</f>
        <v>1</v>
      </c>
      <c r="J201" s="63">
        <f>'[11]Staff On Desk Summary Log'!AR12</f>
        <v>4</v>
      </c>
      <c r="K201" s="63">
        <f>'[11]Staff On Desk Summary Log'!AS12</f>
        <v>33</v>
      </c>
      <c r="L201" s="63">
        <f>'[11]Staff On Desk Summary Log'!AT12</f>
        <v>10</v>
      </c>
      <c r="M201" s="63">
        <f>'[11]Staff On Desk Summary Log'!AU12</f>
        <v>12</v>
      </c>
      <c r="N201" s="63">
        <f>'[11]Staff On Desk Summary Log'!AV12</f>
        <v>20</v>
      </c>
      <c r="O201" s="63">
        <f>'[11]Staff On Desk Summary Log'!AW12</f>
        <v>3</v>
      </c>
      <c r="P201" s="63">
        <f>'[11]Staff On Desk Summary Log'!AX12</f>
        <v>5</v>
      </c>
      <c r="Q201" s="63">
        <f>'[11]Staff On Desk Summary Log'!BA12</f>
        <v>1</v>
      </c>
      <c r="R201" s="63">
        <f>'[11]Staff On Desk Summary Log'!BB12</f>
        <v>0</v>
      </c>
      <c r="S201" s="63">
        <f>'[11]Staff On Desk Summary Log'!BC12</f>
        <v>0</v>
      </c>
      <c r="T201" s="63">
        <f>'[11]Staff On Desk Summary Log'!BD12</f>
        <v>0</v>
      </c>
      <c r="U201" s="63">
        <f>'[11]Staff On Desk Summary Log'!BE12</f>
        <v>0</v>
      </c>
      <c r="V201" s="63">
        <f>'[11]Staff On Desk Summary Log'!BF12</f>
        <v>0</v>
      </c>
      <c r="W201" s="63">
        <f>'[11]Staff On Desk Summary Log'!BG12</f>
        <v>0</v>
      </c>
      <c r="X201" s="63">
        <f>'[11]Staff On Desk Summary Log'!BH12</f>
        <v>0</v>
      </c>
      <c r="Y201" s="63">
        <f>'[11]Staff On Desk Summary Log'!BI12</f>
        <v>60</v>
      </c>
      <c r="Z201" s="63">
        <f>'[11]Staff On Desk Summary Log'!BJ12</f>
        <v>10</v>
      </c>
      <c r="AA201" s="63">
        <f>'[11]Staff On Desk Summary Log'!BK12</f>
        <v>7</v>
      </c>
      <c r="AB201" s="63"/>
    </row>
    <row r="202" spans="1:28" x14ac:dyDescent="0.25">
      <c r="A202" s="63" t="str">
        <f>'[11]Staff On Desk Summary Log'!AI13</f>
        <v>Friday</v>
      </c>
      <c r="B202" s="63"/>
      <c r="C202" s="63">
        <f>'[11]Staff On Desk Summary Log'!AK13</f>
        <v>2</v>
      </c>
      <c r="D202" s="63">
        <f>'[11]Staff On Desk Summary Log'!AL13</f>
        <v>1</v>
      </c>
      <c r="E202" s="63">
        <f>'[11]Staff On Desk Summary Log'!AM13</f>
        <v>2</v>
      </c>
      <c r="F202" s="63">
        <f>'[11]Staff On Desk Summary Log'!AN13</f>
        <v>30</v>
      </c>
      <c r="G202" s="63">
        <f>'[11]Staff On Desk Summary Log'!AO13</f>
        <v>0</v>
      </c>
      <c r="H202" s="63">
        <f>'[11]Staff On Desk Summary Log'!AP13</f>
        <v>0</v>
      </c>
      <c r="I202" s="63">
        <f>'[11]Staff On Desk Summary Log'!AQ13</f>
        <v>1</v>
      </c>
      <c r="J202" s="63">
        <f>'[11]Staff On Desk Summary Log'!AR13</f>
        <v>3</v>
      </c>
      <c r="K202" s="63">
        <f>'[11]Staff On Desk Summary Log'!AS13</f>
        <v>1</v>
      </c>
      <c r="L202" s="63">
        <f>'[11]Staff On Desk Summary Log'!AT13</f>
        <v>1</v>
      </c>
      <c r="M202" s="63">
        <f>'[11]Staff On Desk Summary Log'!AU13</f>
        <v>5</v>
      </c>
      <c r="N202" s="63">
        <f>'[11]Staff On Desk Summary Log'!AV13</f>
        <v>12.5</v>
      </c>
      <c r="O202" s="63">
        <f>'[11]Staff On Desk Summary Log'!AW13</f>
        <v>0</v>
      </c>
      <c r="P202" s="63">
        <f>'[11]Staff On Desk Summary Log'!AX13</f>
        <v>0</v>
      </c>
      <c r="Q202" s="63">
        <f>'[11]Staff On Desk Summary Log'!BA13</f>
        <v>0</v>
      </c>
      <c r="R202" s="63">
        <f>'[11]Staff On Desk Summary Log'!BB13</f>
        <v>0</v>
      </c>
      <c r="S202" s="63">
        <f>'[11]Staff On Desk Summary Log'!BC13</f>
        <v>0</v>
      </c>
      <c r="T202" s="63">
        <f>'[11]Staff On Desk Summary Log'!BD13</f>
        <v>0</v>
      </c>
      <c r="U202" s="63">
        <f>'[11]Staff On Desk Summary Log'!BE13</f>
        <v>0</v>
      </c>
      <c r="V202" s="63">
        <f>'[11]Staff On Desk Summary Log'!BF13</f>
        <v>0</v>
      </c>
      <c r="W202" s="63">
        <f>'[11]Staff On Desk Summary Log'!BG13</f>
        <v>1</v>
      </c>
      <c r="X202" s="63">
        <f>'[11]Staff On Desk Summary Log'!BH13</f>
        <v>5</v>
      </c>
      <c r="Y202" s="63">
        <f>'[11]Staff On Desk Summary Log'!BI13</f>
        <v>0</v>
      </c>
      <c r="Z202" s="63">
        <f>'[11]Staff On Desk Summary Log'!BJ13</f>
        <v>0</v>
      </c>
      <c r="AA202" s="63">
        <f>'[11]Staff On Desk Summary Log'!BK13</f>
        <v>45</v>
      </c>
      <c r="AB202" s="63"/>
    </row>
    <row r="203" spans="1:28" x14ac:dyDescent="0.25">
      <c r="A203" s="63" t="str">
        <f>'[11]Staff On Desk Summary Log'!AI14</f>
        <v>Saturday</v>
      </c>
      <c r="B203" s="63"/>
      <c r="C203" s="63">
        <f>'[11]Staff On Desk Summary Log'!AK14</f>
        <v>1</v>
      </c>
      <c r="D203" s="63">
        <f>'[11]Staff On Desk Summary Log'!AL14</f>
        <v>1</v>
      </c>
      <c r="E203" s="63">
        <f>'[11]Staff On Desk Summary Log'!AM14</f>
        <v>0</v>
      </c>
      <c r="F203" s="63">
        <f>'[11]Staff On Desk Summary Log'!AN14</f>
        <v>0</v>
      </c>
      <c r="G203" s="63">
        <f>'[11]Staff On Desk Summary Log'!AO14</f>
        <v>0</v>
      </c>
      <c r="H203" s="63">
        <f>'[11]Staff On Desk Summary Log'!AP14</f>
        <v>0</v>
      </c>
      <c r="I203" s="63">
        <f>'[11]Staff On Desk Summary Log'!AQ14</f>
        <v>1</v>
      </c>
      <c r="J203" s="63">
        <f>'[11]Staff On Desk Summary Log'!AR14</f>
        <v>5</v>
      </c>
      <c r="K203" s="63">
        <f>'[11]Staff On Desk Summary Log'!AS14</f>
        <v>1</v>
      </c>
      <c r="L203" s="63">
        <f>'[11]Staff On Desk Summary Log'!AT14</f>
        <v>1</v>
      </c>
      <c r="M203" s="63">
        <f>'[11]Staff On Desk Summary Log'!AU14</f>
        <v>3</v>
      </c>
      <c r="N203" s="63">
        <f>'[11]Staff On Desk Summary Log'!AV14</f>
        <v>9</v>
      </c>
      <c r="O203" s="63">
        <f>'[11]Staff On Desk Summary Log'!AW14</f>
        <v>0</v>
      </c>
      <c r="P203" s="63">
        <f>'[11]Staff On Desk Summary Log'!AX14</f>
        <v>0</v>
      </c>
      <c r="Q203" s="63">
        <f>'[11]Staff On Desk Summary Log'!BA14</f>
        <v>0</v>
      </c>
      <c r="R203" s="63">
        <f>'[11]Staff On Desk Summary Log'!BB14</f>
        <v>0</v>
      </c>
      <c r="S203" s="63">
        <f>'[11]Staff On Desk Summary Log'!BC14</f>
        <v>0</v>
      </c>
      <c r="T203" s="63">
        <f>'[11]Staff On Desk Summary Log'!BD14</f>
        <v>0</v>
      </c>
      <c r="U203" s="63">
        <f>'[11]Staff On Desk Summary Log'!BE14</f>
        <v>0</v>
      </c>
      <c r="V203" s="63">
        <f>'[11]Staff On Desk Summary Log'!BF14</f>
        <v>0</v>
      </c>
      <c r="W203" s="63">
        <f>'[11]Staff On Desk Summary Log'!BG14</f>
        <v>0</v>
      </c>
      <c r="X203" s="63">
        <f>'[11]Staff On Desk Summary Log'!BH14</f>
        <v>0</v>
      </c>
      <c r="Y203" s="63">
        <f>'[11]Staff On Desk Summary Log'!BI14</f>
        <v>0</v>
      </c>
      <c r="Z203" s="63">
        <f>'[11]Staff On Desk Summary Log'!BJ14</f>
        <v>0</v>
      </c>
      <c r="AA203" s="63">
        <f>'[11]Staff On Desk Summary Log'!BK14</f>
        <v>10</v>
      </c>
      <c r="AB203" s="63"/>
    </row>
    <row r="204" spans="1:28" x14ac:dyDescent="0.25">
      <c r="A204" s="63"/>
      <c r="B204" s="63" t="str">
        <f>'[11]Staff On Desk Summary Log'!AJ15</f>
        <v>SUM</v>
      </c>
      <c r="C204" s="63">
        <f>'[11]Staff On Desk Summary Log'!AK15</f>
        <v>489</v>
      </c>
      <c r="D204" s="63">
        <f>'[11]Staff On Desk Summary Log'!AL15</f>
        <v>201</v>
      </c>
      <c r="E204" s="63">
        <f>'[11]Staff On Desk Summary Log'!AM15</f>
        <v>210</v>
      </c>
      <c r="F204" s="63">
        <f>'[11]Staff On Desk Summary Log'!AN15</f>
        <v>285</v>
      </c>
      <c r="G204" s="63">
        <f>'[11]Staff On Desk Summary Log'!AO15</f>
        <v>86</v>
      </c>
      <c r="H204" s="63">
        <f>'[11]Staff On Desk Summary Log'!AP15</f>
        <v>105</v>
      </c>
      <c r="I204" s="63">
        <f>'[11]Staff On Desk Summary Log'!AQ15</f>
        <v>158</v>
      </c>
      <c r="J204" s="63">
        <f>'[11]Staff On Desk Summary Log'!AR15</f>
        <v>209</v>
      </c>
      <c r="K204" s="63">
        <f>'[11]Staff On Desk Summary Log'!AS15</f>
        <v>180</v>
      </c>
      <c r="L204" s="63">
        <f>'[11]Staff On Desk Summary Log'!AT15</f>
        <v>54</v>
      </c>
      <c r="M204" s="63">
        <f>'[11]Staff On Desk Summary Log'!AU15</f>
        <v>499</v>
      </c>
      <c r="N204" s="63">
        <f>'[11]Staff On Desk Summary Log'!AV15</f>
        <v>268.25</v>
      </c>
      <c r="O204" s="63">
        <f>'[11]Staff On Desk Summary Log'!AW15</f>
        <v>71</v>
      </c>
      <c r="P204" s="63">
        <f>'[11]Staff On Desk Summary Log'!AX15</f>
        <v>71</v>
      </c>
      <c r="Q204" s="63">
        <f>'[11]Staff On Desk Summary Log'!BA15</f>
        <v>41</v>
      </c>
      <c r="R204" s="63">
        <f>'[11]Staff On Desk Summary Log'!BB15</f>
        <v>108</v>
      </c>
      <c r="S204" s="63">
        <f>'[11]Staff On Desk Summary Log'!BC15</f>
        <v>0</v>
      </c>
      <c r="T204" s="63">
        <f>'[11]Staff On Desk Summary Log'!BD15</f>
        <v>0</v>
      </c>
      <c r="U204" s="63">
        <f>'[11]Staff On Desk Summary Log'!BE15</f>
        <v>33</v>
      </c>
      <c r="V204" s="63">
        <f>'[11]Staff On Desk Summary Log'!BF15</f>
        <v>22</v>
      </c>
      <c r="W204" s="63">
        <f>'[11]Staff On Desk Summary Log'!BG15</f>
        <v>4</v>
      </c>
      <c r="X204" s="63">
        <f>'[11]Staff On Desk Summary Log'!BH15</f>
        <v>5</v>
      </c>
      <c r="Y204" s="63">
        <f>'[11]Staff On Desk Summary Log'!BI15</f>
        <v>130</v>
      </c>
      <c r="Z204" s="63">
        <f>'[11]Staff On Desk Summary Log'!BJ15</f>
        <v>102</v>
      </c>
      <c r="AA204" s="63">
        <f>'[11]Staff On Desk Summary Log'!BK15</f>
        <v>590.5</v>
      </c>
      <c r="AB204" s="63"/>
    </row>
    <row r="205" spans="1:28" x14ac:dyDescent="0.25">
      <c r="A205" s="63"/>
      <c r="B205" s="63" t="str">
        <f>'[11]Staff On Desk Summary Log'!AJ16</f>
        <v>AVG</v>
      </c>
      <c r="C205" s="63"/>
      <c r="D205" s="63">
        <f>'[11]Staff On Desk Summary Log'!AL16</f>
        <v>0.41104294478527609</v>
      </c>
      <c r="E205" s="63"/>
      <c r="F205" s="63">
        <f>'[11]Staff On Desk Summary Log'!AN16</f>
        <v>1.3571428571428572</v>
      </c>
      <c r="G205" s="63"/>
      <c r="H205" s="63">
        <f>'[11]Staff On Desk Summary Log'!AP16</f>
        <v>1.2209302325581395</v>
      </c>
      <c r="I205" s="63"/>
      <c r="J205" s="63">
        <f>'[11]Staff On Desk Summary Log'!AR16</f>
        <v>1.3227848101265822</v>
      </c>
      <c r="K205" s="63"/>
      <c r="L205" s="63">
        <f>'[11]Staff On Desk Summary Log'!AT16</f>
        <v>0.3</v>
      </c>
      <c r="M205" s="63"/>
      <c r="N205" s="63">
        <f>'[11]Staff On Desk Summary Log'!AV16</f>
        <v>0.53757515030060121</v>
      </c>
      <c r="O205" s="63"/>
      <c r="P205" s="63">
        <f>'[11]Staff On Desk Summary Log'!AX16</f>
        <v>1</v>
      </c>
      <c r="Q205" s="63"/>
      <c r="R205" s="63"/>
      <c r="S205" s="63"/>
      <c r="T205" s="63" t="e">
        <f>'[11]Staff On Desk Summary Log'!BD16</f>
        <v>#DIV/0!</v>
      </c>
      <c r="U205" s="63"/>
      <c r="V205" s="63">
        <f>'[11]Staff On Desk Summary Log'!BF16</f>
        <v>0.66666666666666663</v>
      </c>
      <c r="W205" s="63"/>
      <c r="X205" s="63">
        <f>'[11]Staff On Desk Summary Log'!BH16</f>
        <v>1.25</v>
      </c>
      <c r="Y205" s="63"/>
      <c r="Z205" s="63"/>
      <c r="AA205" s="63"/>
      <c r="AB205" s="63"/>
    </row>
    <row r="206" spans="1:28" x14ac:dyDescent="0.25">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row>
    <row r="207" spans="1:28" ht="45" x14ac:dyDescent="0.25">
      <c r="A207" s="63"/>
      <c r="B207" s="114" t="str">
        <f>'[11]Staff On Desk Summary Log'!AJ18</f>
        <v>% mins of all on-desk tasks per week</v>
      </c>
      <c r="C207" s="63"/>
      <c r="D207" s="115">
        <f>'[11]Staff On Desk Summary Log'!AL18</f>
        <v>8.3750000000000005E-2</v>
      </c>
      <c r="E207" s="115"/>
      <c r="F207" s="115">
        <f>'[11]Staff On Desk Summary Log'!AN18</f>
        <v>0.11874999999999999</v>
      </c>
      <c r="G207" s="115"/>
      <c r="H207" s="115">
        <f>'[11]Staff On Desk Summary Log'!AP18</f>
        <v>4.3749999999999997E-2</v>
      </c>
      <c r="I207" s="115"/>
      <c r="J207" s="115">
        <f>'[11]Staff On Desk Summary Log'!AR18</f>
        <v>8.7083333333333332E-2</v>
      </c>
      <c r="K207" s="115"/>
      <c r="L207" s="115">
        <f>'[11]Staff On Desk Summary Log'!AT18</f>
        <v>2.2499999999999999E-2</v>
      </c>
      <c r="M207" s="115"/>
      <c r="N207" s="115">
        <f>'[11]Staff On Desk Summary Log'!AV18</f>
        <v>0.11177083333333333</v>
      </c>
      <c r="O207" s="115"/>
      <c r="P207" s="115">
        <f>'[11]Staff On Desk Summary Log'!AX18</f>
        <v>2.9583333333333333E-2</v>
      </c>
      <c r="Q207" s="115">
        <f>'[11]Staff On Desk Summary Log'!BA18</f>
        <v>1.7083333333333332E-2</v>
      </c>
      <c r="R207" s="115">
        <f>'[11]Staff On Desk Summary Log'!BB18</f>
        <v>4.4999999999999998E-2</v>
      </c>
      <c r="S207" s="115"/>
      <c r="T207" s="115"/>
      <c r="U207" s="115"/>
      <c r="V207" s="115">
        <f>'[11]Staff On Desk Summary Log'!BF18</f>
        <v>9.1666666666666667E-3</v>
      </c>
      <c r="W207" s="115"/>
      <c r="X207" s="115">
        <f>'[11]Staff On Desk Summary Log'!BH18</f>
        <v>2.0833333333333333E-3</v>
      </c>
      <c r="Y207" s="115">
        <f>'[11]Staff On Desk Summary Log'!BI18</f>
        <v>5.4166666666666669E-2</v>
      </c>
      <c r="Z207" s="115">
        <f>'[11]Staff On Desk Summary Log'!BJ18</f>
        <v>4.2500000000000003E-2</v>
      </c>
      <c r="AA207" s="115">
        <f>'[11]Staff On Desk Summary Log'!BK18</f>
        <v>0.24604166666666666</v>
      </c>
      <c r="AB207" s="63"/>
    </row>
    <row r="210" spans="1:27" ht="210" x14ac:dyDescent="0.25">
      <c r="A210" s="63"/>
      <c r="B210" s="63"/>
      <c r="C210" s="114" t="str">
        <f>'[12]Staff On Desk Summary Log'!AI1</f>
        <v>Hours open per week</v>
      </c>
      <c r="D210" s="114" t="str">
        <f>'[12]Staff On Desk Summary Log'!AJ1</f>
        <v>Hrs open per yr</v>
      </c>
      <c r="E210" s="114" t="str">
        <f>'[12]Staff On Desk Summary Log'!AK1</f>
        <v>Mins open per week</v>
      </c>
      <c r="F210" s="63"/>
      <c r="G210" s="63"/>
      <c r="H210" s="63"/>
      <c r="I210" s="63"/>
      <c r="J210" s="63"/>
      <c r="K210" s="63"/>
      <c r="L210" s="63"/>
      <c r="M210" s="63"/>
      <c r="N210" s="63"/>
      <c r="O210" s="63"/>
      <c r="P210" s="63"/>
      <c r="Q210" s="63"/>
      <c r="R210" s="63"/>
      <c r="S210" s="63"/>
      <c r="T210" s="63"/>
      <c r="U210" s="63"/>
      <c r="V210" s="63"/>
      <c r="W210" s="63"/>
      <c r="X210" s="63"/>
      <c r="Z210" s="63"/>
      <c r="AA210" s="63"/>
    </row>
    <row r="211" spans="1:27" x14ac:dyDescent="0.25">
      <c r="A211" s="63"/>
      <c r="B211" s="63"/>
      <c r="C211" s="63">
        <f>'[12]Staff On Desk Summary Log'!AI2</f>
        <v>40</v>
      </c>
      <c r="D211" s="63">
        <f>'[12]Staff On Desk Summary Log'!AJ2</f>
        <v>2000</v>
      </c>
      <c r="E211" s="63">
        <f>'[12]Staff On Desk Summary Log'!AK2</f>
        <v>2400</v>
      </c>
      <c r="F211" s="63"/>
      <c r="G211" s="63"/>
      <c r="H211" s="63"/>
      <c r="I211" s="63"/>
      <c r="J211" s="63"/>
      <c r="K211" s="63"/>
      <c r="L211" s="63"/>
      <c r="M211" s="63"/>
      <c r="N211" s="63"/>
      <c r="O211" s="63"/>
      <c r="P211" s="63"/>
      <c r="Q211" s="63"/>
      <c r="R211" s="63"/>
      <c r="S211" s="63"/>
      <c r="T211" s="63"/>
      <c r="U211" s="63"/>
      <c r="V211" s="63"/>
      <c r="W211" s="63"/>
      <c r="X211" s="63"/>
      <c r="Z211" s="63"/>
      <c r="AA211" s="63"/>
    </row>
    <row r="212" spans="1:27" ht="225" x14ac:dyDescent="0.25">
      <c r="A212" s="44" t="str">
        <f>'[12]Staff On Desk Summary Log'!AG3</f>
        <v>FAI - On Desk Log</v>
      </c>
      <c r="B212" s="63"/>
      <c r="C212" s="114" t="str">
        <f>'[12]Staff On Desk Summary Log'!AI3</f>
        <v>informational / directional</v>
      </c>
      <c r="D212" s="114"/>
      <c r="E212" s="114" t="str">
        <f>'[12]Staff On Desk Summary Log'!AK3</f>
        <v>reference</v>
      </c>
      <c r="F212" s="114"/>
      <c r="G212" s="114" t="str">
        <f>'[12]Staff On Desk Summary Log'!AM3</f>
        <v>technology</v>
      </c>
      <c r="H212" s="114"/>
      <c r="I212" s="114" t="str">
        <f>'[12]Staff On Desk Summary Log'!AO3</f>
        <v>library card</v>
      </c>
      <c r="J212" s="114"/>
      <c r="K212" s="114" t="str">
        <f>'[12]Staff On Desk Summary Log'!AQ3</f>
        <v>check-in</v>
      </c>
      <c r="L212" s="114"/>
      <c r="M212" s="114" t="str">
        <f>'[12]Staff On Desk Summary Log'!AS3</f>
        <v>checkout/ renew at desk</v>
      </c>
      <c r="N212" s="114"/>
      <c r="O212" s="114" t="str">
        <f>'[12]Staff On Desk Summary Log'!AW3</f>
        <v>fine/fee</v>
      </c>
      <c r="P212" s="114"/>
      <c r="Q212" s="114" t="str">
        <f>'[12]Staff On Desk Summary Log'!AY3</f>
        <v>print management</v>
      </c>
      <c r="R212" s="114" t="str">
        <f>'[12]Staff On Desk Summary Log'!AZ3</f>
        <v>check email/spl@</v>
      </c>
      <c r="S212" s="114" t="str">
        <f>'[12]Staff On Desk Summary Log'!BA3</f>
        <v>lend laptop</v>
      </c>
      <c r="T212" s="114"/>
      <c r="U212" s="114" t="str">
        <f>'[12]Staff On Desk Summary Log'!BC3</f>
        <v>self check</v>
      </c>
      <c r="V212" s="114"/>
      <c r="W212" s="114" t="str">
        <f>'[12]Staff On Desk Summary Log'!BE3</f>
        <v>weeding</v>
      </c>
      <c r="X212" s="114"/>
      <c r="Y212" s="41" t="s">
        <v>147</v>
      </c>
      <c r="Z212" s="114" t="str">
        <f>'[12]Staff On Desk Summary Log'!BG3</f>
        <v>closing procedures</v>
      </c>
      <c r="AA212" s="114" t="str">
        <f>'[12]Staff On Desk Summary Log'!BH3</f>
        <v>other</v>
      </c>
    </row>
    <row r="213" spans="1:27" x14ac:dyDescent="0.25">
      <c r="A213" s="63" t="str">
        <f>'[12]Staff On Desk Summary Log'!AG4</f>
        <v>DAY</v>
      </c>
      <c r="B213" s="63" t="str">
        <f>'[12]Staff On Desk Summary Log'!AH4</f>
        <v>DATE</v>
      </c>
      <c r="C213" s="63" t="str">
        <f>'[12]Staff On Desk Summary Log'!AI4</f>
        <v xml:space="preserve"># </v>
      </c>
      <c r="D213" s="63" t="str">
        <f>'[12]Staff On Desk Summary Log'!AJ4</f>
        <v>Avg. time</v>
      </c>
      <c r="E213" s="63" t="str">
        <f>'[12]Staff On Desk Summary Log'!AK4</f>
        <v xml:space="preserve"># </v>
      </c>
      <c r="F213" s="63" t="str">
        <f>'[12]Staff On Desk Summary Log'!AL4</f>
        <v>Avg. time</v>
      </c>
      <c r="G213" s="63" t="str">
        <f>'[12]Staff On Desk Summary Log'!AM4</f>
        <v xml:space="preserve"># </v>
      </c>
      <c r="H213" s="63" t="str">
        <f>'[12]Staff On Desk Summary Log'!AN4</f>
        <v>Avg. time</v>
      </c>
      <c r="I213" s="63" t="str">
        <f>'[12]Staff On Desk Summary Log'!AO4</f>
        <v xml:space="preserve"># </v>
      </c>
      <c r="J213" s="63" t="str">
        <f>'[12]Staff On Desk Summary Log'!AP4</f>
        <v>Avg. time</v>
      </c>
      <c r="K213" s="63" t="str">
        <f>'[12]Staff On Desk Summary Log'!AQ4</f>
        <v xml:space="preserve"># </v>
      </c>
      <c r="L213" s="63" t="str">
        <f>'[12]Staff On Desk Summary Log'!AR4</f>
        <v xml:space="preserve">actual time </v>
      </c>
      <c r="M213" s="63" t="str">
        <f>'[12]Staff On Desk Summary Log'!AS4</f>
        <v xml:space="preserve"># </v>
      </c>
      <c r="N213" s="63" t="str">
        <f>'[12]Staff On Desk Summary Log'!AT4</f>
        <v>Avg. time</v>
      </c>
      <c r="O213" s="63" t="str">
        <f>'[12]Staff On Desk Summary Log'!AW4</f>
        <v xml:space="preserve"># </v>
      </c>
      <c r="P213" s="63" t="str">
        <f>'[12]Staff On Desk Summary Log'!AX4</f>
        <v>Avg. time</v>
      </c>
      <c r="Q213" s="63" t="str">
        <f>'[12]Staff On Desk Summary Log'!AY4</f>
        <v xml:space="preserve"># </v>
      </c>
      <c r="R213" s="63" t="str">
        <f>'[12]Staff On Desk Summary Log'!AZ4</f>
        <v xml:space="preserve">actual time </v>
      </c>
      <c r="S213" s="63" t="str">
        <f>'[12]Staff On Desk Summary Log'!BA4</f>
        <v xml:space="preserve"># </v>
      </c>
      <c r="T213" s="63" t="str">
        <f>'[12]Staff On Desk Summary Log'!BB4</f>
        <v>Avg. time</v>
      </c>
      <c r="U213" s="63" t="str">
        <f>'[12]Staff On Desk Summary Log'!BC4</f>
        <v xml:space="preserve"># </v>
      </c>
      <c r="V213" s="63" t="str">
        <f>'[12]Staff On Desk Summary Log'!BD4</f>
        <v>Avg. time</v>
      </c>
      <c r="W213" s="63" t="str">
        <f>'[12]Staff On Desk Summary Log'!BE4</f>
        <v xml:space="preserve"># </v>
      </c>
      <c r="X213" s="63" t="str">
        <f>'[12]Staff On Desk Summary Log'!BF4</f>
        <v>Actual time</v>
      </c>
      <c r="Z213" s="63" t="str">
        <f>'[12]Staff On Desk Summary Log'!BG4</f>
        <v>Avg. time</v>
      </c>
      <c r="AA213" s="63" t="str">
        <f>'[12]Staff On Desk Summary Log'!BH4</f>
        <v>Avg. time</v>
      </c>
    </row>
    <row r="214" spans="1:27" x14ac:dyDescent="0.25">
      <c r="A214" s="63" t="str">
        <f>'[12]Staff On Desk Summary Log'!AG5</f>
        <v xml:space="preserve">Tuesday </v>
      </c>
      <c r="B214" s="63"/>
      <c r="C214" s="63">
        <f>'[12]Staff On Desk Summary Log'!AI5</f>
        <v>121</v>
      </c>
      <c r="D214" s="63">
        <f>'[12]Staff On Desk Summary Log'!AJ5</f>
        <v>90.5</v>
      </c>
      <c r="E214" s="63">
        <f>'[12]Staff On Desk Summary Log'!AK5</f>
        <v>12</v>
      </c>
      <c r="F214" s="63">
        <f>'[12]Staff On Desk Summary Log'!AL5</f>
        <v>55.75</v>
      </c>
      <c r="G214" s="63">
        <f>'[12]Staff On Desk Summary Log'!AM5</f>
        <v>7</v>
      </c>
      <c r="H214" s="63">
        <f>'[12]Staff On Desk Summary Log'!AN5</f>
        <v>117</v>
      </c>
      <c r="I214" s="63">
        <f>'[12]Staff On Desk Summary Log'!AO5</f>
        <v>9</v>
      </c>
      <c r="J214" s="63">
        <f>'[12]Staff On Desk Summary Log'!AP5</f>
        <v>30</v>
      </c>
      <c r="K214" s="63">
        <f>'[12]Staff On Desk Summary Log'!AQ5</f>
        <v>560</v>
      </c>
      <c r="L214" s="63">
        <f>'[12]Staff On Desk Summary Log'!AR5</f>
        <v>273</v>
      </c>
      <c r="M214" s="63">
        <f>'[12]Staff On Desk Summary Log'!AS5</f>
        <v>174</v>
      </c>
      <c r="N214" s="63">
        <f>'[12]Staff On Desk Summary Log'!AT5</f>
        <v>117.5</v>
      </c>
      <c r="O214" s="63">
        <f>'[12]Staff On Desk Summary Log'!AW5</f>
        <v>18</v>
      </c>
      <c r="P214" s="63">
        <f>'[12]Staff On Desk Summary Log'!AX5</f>
        <v>17.5</v>
      </c>
      <c r="Q214" s="63">
        <f>'[12]Staff On Desk Summary Log'!AY5</f>
        <v>1</v>
      </c>
      <c r="R214" s="63">
        <f>'[12]Staff On Desk Summary Log'!AZ5</f>
        <v>57</v>
      </c>
      <c r="S214" s="63">
        <f>'[12]Staff On Desk Summary Log'!BA5</f>
        <v>1</v>
      </c>
      <c r="T214" s="63">
        <f>'[12]Staff On Desk Summary Log'!BB5</f>
        <v>2</v>
      </c>
      <c r="U214" s="63">
        <f>'[12]Staff On Desk Summary Log'!BC5</f>
        <v>0</v>
      </c>
      <c r="V214" s="63">
        <f>'[12]Staff On Desk Summary Log'!BD5</f>
        <v>0</v>
      </c>
      <c r="W214" s="63">
        <f>'[12]Staff On Desk Summary Log'!BE5</f>
        <v>0</v>
      </c>
      <c r="X214" s="63">
        <f>'[12]Staff On Desk Summary Log'!BF5</f>
        <v>0</v>
      </c>
      <c r="Z214" s="63">
        <f>'[12]Staff On Desk Summary Log'!BG5</f>
        <v>18.5</v>
      </c>
      <c r="AA214" s="63">
        <f>'[12]Staff On Desk Summary Log'!BH5</f>
        <v>292</v>
      </c>
    </row>
    <row r="215" spans="1:27" x14ac:dyDescent="0.25">
      <c r="A215" s="63" t="str">
        <f>'[12]Staff On Desk Summary Log'!AG6</f>
        <v>Wednesday</v>
      </c>
      <c r="B215" s="63"/>
      <c r="C215" s="63">
        <f>'[12]Staff On Desk Summary Log'!AI6</f>
        <v>134</v>
      </c>
      <c r="D215" s="63">
        <f>'[12]Staff On Desk Summary Log'!AJ6</f>
        <v>65</v>
      </c>
      <c r="E215" s="63">
        <f>'[12]Staff On Desk Summary Log'!AK6</f>
        <v>21</v>
      </c>
      <c r="F215" s="63">
        <f>'[12]Staff On Desk Summary Log'!AL6</f>
        <v>95</v>
      </c>
      <c r="G215" s="63">
        <f>'[12]Staff On Desk Summary Log'!AM6</f>
        <v>4</v>
      </c>
      <c r="H215" s="63">
        <f>'[12]Staff On Desk Summary Log'!AN6</f>
        <v>12</v>
      </c>
      <c r="I215" s="63">
        <f>'[12]Staff On Desk Summary Log'!AO6</f>
        <v>8</v>
      </c>
      <c r="J215" s="63">
        <f>'[12]Staff On Desk Summary Log'!AP6</f>
        <v>18</v>
      </c>
      <c r="K215" s="63">
        <f>'[12]Staff On Desk Summary Log'!AQ6</f>
        <v>311</v>
      </c>
      <c r="L215" s="63">
        <f>'[12]Staff On Desk Summary Log'!AR6</f>
        <v>161.5</v>
      </c>
      <c r="M215" s="63">
        <f>'[12]Staff On Desk Summary Log'!AS6</f>
        <v>179</v>
      </c>
      <c r="N215" s="63">
        <f>'[12]Staff On Desk Summary Log'!AT6</f>
        <v>98.5</v>
      </c>
      <c r="O215" s="63">
        <f>'[12]Staff On Desk Summary Log'!AW6</f>
        <v>28</v>
      </c>
      <c r="P215" s="63">
        <f>'[12]Staff On Desk Summary Log'!AX6</f>
        <v>20</v>
      </c>
      <c r="Q215" s="63">
        <f>'[12]Staff On Desk Summary Log'!AY6</f>
        <v>7</v>
      </c>
      <c r="R215" s="63">
        <f>'[12]Staff On Desk Summary Log'!AZ6</f>
        <v>30</v>
      </c>
      <c r="S215" s="63">
        <f>'[12]Staff On Desk Summary Log'!BA6</f>
        <v>1</v>
      </c>
      <c r="T215" s="63">
        <f>'[12]Staff On Desk Summary Log'!BB6</f>
        <v>2</v>
      </c>
      <c r="U215" s="63">
        <f>'[12]Staff On Desk Summary Log'!BC6</f>
        <v>0</v>
      </c>
      <c r="V215" s="63">
        <f>'[12]Staff On Desk Summary Log'!BD6</f>
        <v>0</v>
      </c>
      <c r="W215" s="63">
        <f>'[12]Staff On Desk Summary Log'!BE6</f>
        <v>0</v>
      </c>
      <c r="X215" s="63">
        <f>'[12]Staff On Desk Summary Log'!BF6</f>
        <v>0</v>
      </c>
      <c r="Z215" s="63">
        <f>'[12]Staff On Desk Summary Log'!BG6</f>
        <v>17</v>
      </c>
      <c r="AA215" s="63">
        <f>'[12]Staff On Desk Summary Log'!BH6</f>
        <v>157</v>
      </c>
    </row>
    <row r="216" spans="1:27" x14ac:dyDescent="0.25">
      <c r="A216" s="63" t="str">
        <f>'[12]Staff On Desk Summary Log'!AG7</f>
        <v xml:space="preserve">Thursday </v>
      </c>
      <c r="B216" s="63"/>
      <c r="C216" s="63">
        <f>'[12]Staff On Desk Summary Log'!AI7</f>
        <v>110</v>
      </c>
      <c r="D216" s="63">
        <f>'[12]Staff On Desk Summary Log'!AJ7</f>
        <v>55</v>
      </c>
      <c r="E216" s="63">
        <f>'[12]Staff On Desk Summary Log'!AK7</f>
        <v>14</v>
      </c>
      <c r="F216" s="63">
        <f>'[12]Staff On Desk Summary Log'!AL7</f>
        <v>83</v>
      </c>
      <c r="G216" s="63">
        <f>'[12]Staff On Desk Summary Log'!AM7</f>
        <v>4</v>
      </c>
      <c r="H216" s="63">
        <f>'[12]Staff On Desk Summary Log'!AN7</f>
        <v>20</v>
      </c>
      <c r="I216" s="63">
        <f>'[12]Staff On Desk Summary Log'!AO7</f>
        <v>12</v>
      </c>
      <c r="J216" s="63">
        <f>'[12]Staff On Desk Summary Log'!AP7</f>
        <v>38</v>
      </c>
      <c r="K216" s="63">
        <f>'[12]Staff On Desk Summary Log'!AQ7</f>
        <v>247</v>
      </c>
      <c r="L216" s="63">
        <f>'[12]Staff On Desk Summary Log'!AR7</f>
        <v>48</v>
      </c>
      <c r="M216" s="63">
        <f>'[12]Staff On Desk Summary Log'!AS7</f>
        <v>136</v>
      </c>
      <c r="N216" s="63">
        <f>'[12]Staff On Desk Summary Log'!AT7</f>
        <v>78.5</v>
      </c>
      <c r="O216" s="63">
        <f>'[12]Staff On Desk Summary Log'!AW7</f>
        <v>20</v>
      </c>
      <c r="P216" s="63">
        <f>'[12]Staff On Desk Summary Log'!AX7</f>
        <v>32</v>
      </c>
      <c r="Q216" s="63">
        <f>'[12]Staff On Desk Summary Log'!AY7</f>
        <v>5</v>
      </c>
      <c r="R216" s="63">
        <f>'[12]Staff On Desk Summary Log'!AZ7</f>
        <v>45</v>
      </c>
      <c r="S216" s="63">
        <f>'[12]Staff On Desk Summary Log'!BA7</f>
        <v>0</v>
      </c>
      <c r="T216" s="63">
        <f>'[12]Staff On Desk Summary Log'!BB7</f>
        <v>0</v>
      </c>
      <c r="U216" s="63">
        <f>'[12]Staff On Desk Summary Log'!BC7</f>
        <v>0</v>
      </c>
      <c r="V216" s="63">
        <f>'[12]Staff On Desk Summary Log'!BD7</f>
        <v>0</v>
      </c>
      <c r="W216" s="63">
        <f>'[12]Staff On Desk Summary Log'!BE7</f>
        <v>0</v>
      </c>
      <c r="X216" s="63">
        <f>'[12]Staff On Desk Summary Log'!BF7</f>
        <v>0</v>
      </c>
      <c r="Z216" s="63">
        <f>'[12]Staff On Desk Summary Log'!BG7</f>
        <v>5</v>
      </c>
      <c r="AA216" s="63">
        <f>'[12]Staff On Desk Summary Log'!BH7</f>
        <v>51</v>
      </c>
    </row>
    <row r="217" spans="1:27" x14ac:dyDescent="0.25">
      <c r="A217" s="63" t="str">
        <f>'[12]Staff On Desk Summary Log'!AG8</f>
        <v>Friday</v>
      </c>
      <c r="B217" s="63"/>
      <c r="C217" s="63">
        <f>'[12]Staff On Desk Summary Log'!AI8</f>
        <v>56</v>
      </c>
      <c r="D217" s="63">
        <f>'[12]Staff On Desk Summary Log'!AJ8</f>
        <v>10.5</v>
      </c>
      <c r="E217" s="63">
        <f>'[12]Staff On Desk Summary Log'!AK8</f>
        <v>5</v>
      </c>
      <c r="F217" s="63">
        <f>'[12]Staff On Desk Summary Log'!AL8</f>
        <v>39.5</v>
      </c>
      <c r="G217" s="63">
        <f>'[12]Staff On Desk Summary Log'!AM8</f>
        <v>3</v>
      </c>
      <c r="H217" s="63">
        <f>'[12]Staff On Desk Summary Log'!AN8</f>
        <v>10</v>
      </c>
      <c r="I217" s="63">
        <f>'[12]Staff On Desk Summary Log'!AO8</f>
        <v>6</v>
      </c>
      <c r="J217" s="63">
        <f>'[12]Staff On Desk Summary Log'!AP8</f>
        <v>15</v>
      </c>
      <c r="K217" s="63">
        <f>'[12]Staff On Desk Summary Log'!AQ8</f>
        <v>22</v>
      </c>
      <c r="L217" s="63">
        <f>'[12]Staff On Desk Summary Log'!AR8</f>
        <v>5.6</v>
      </c>
      <c r="M217" s="63">
        <f>'[12]Staff On Desk Summary Log'!AS8</f>
        <v>67</v>
      </c>
      <c r="N217" s="63">
        <f>'[12]Staff On Desk Summary Log'!AT8</f>
        <v>13.5</v>
      </c>
      <c r="O217" s="63">
        <f>'[12]Staff On Desk Summary Log'!AW8</f>
        <v>6</v>
      </c>
      <c r="P217" s="63">
        <f>'[12]Staff On Desk Summary Log'!AX8</f>
        <v>6</v>
      </c>
      <c r="Q217" s="63">
        <f>'[12]Staff On Desk Summary Log'!AY8</f>
        <v>0</v>
      </c>
      <c r="R217" s="63">
        <f>'[12]Staff On Desk Summary Log'!AZ8</f>
        <v>25</v>
      </c>
      <c r="S217" s="63">
        <f>'[12]Staff On Desk Summary Log'!BA8</f>
        <v>0</v>
      </c>
      <c r="T217" s="63">
        <f>'[12]Staff On Desk Summary Log'!BB8</f>
        <v>0</v>
      </c>
      <c r="U217" s="63">
        <f>'[12]Staff On Desk Summary Log'!BC8</f>
        <v>0</v>
      </c>
      <c r="V217" s="63">
        <f>'[12]Staff On Desk Summary Log'!BD8</f>
        <v>0</v>
      </c>
      <c r="W217" s="63">
        <f>'[12]Staff On Desk Summary Log'!BE8</f>
        <v>0</v>
      </c>
      <c r="X217" s="63">
        <f>'[12]Staff On Desk Summary Log'!BF8</f>
        <v>0</v>
      </c>
      <c r="Z217" s="63">
        <f>'[12]Staff On Desk Summary Log'!BG8</f>
        <v>12</v>
      </c>
      <c r="AA217" s="63">
        <f>'[12]Staff On Desk Summary Log'!BH8</f>
        <v>80</v>
      </c>
    </row>
    <row r="218" spans="1:27" x14ac:dyDescent="0.25">
      <c r="A218" s="63" t="str">
        <f>'[12]Staff On Desk Summary Log'!AG9</f>
        <v>Saturday</v>
      </c>
      <c r="B218" s="63"/>
      <c r="C218" s="63">
        <f>'[12]Staff On Desk Summary Log'!AI9</f>
        <v>72</v>
      </c>
      <c r="D218" s="63">
        <f>'[12]Staff On Desk Summary Log'!AJ9</f>
        <v>52</v>
      </c>
      <c r="E218" s="63">
        <f>'[12]Staff On Desk Summary Log'!AK9</f>
        <v>15</v>
      </c>
      <c r="F218" s="63">
        <f>'[12]Staff On Desk Summary Log'!AL9</f>
        <v>51</v>
      </c>
      <c r="G218" s="63">
        <f>'[12]Staff On Desk Summary Log'!AM9</f>
        <v>5</v>
      </c>
      <c r="H218" s="63">
        <f>'[12]Staff On Desk Summary Log'!AN9</f>
        <v>60</v>
      </c>
      <c r="I218" s="63">
        <f>'[12]Staff On Desk Summary Log'!AO9</f>
        <v>7</v>
      </c>
      <c r="J218" s="63">
        <f>'[12]Staff On Desk Summary Log'!AP9</f>
        <v>14</v>
      </c>
      <c r="K218" s="63">
        <f>'[12]Staff On Desk Summary Log'!AQ9</f>
        <v>207</v>
      </c>
      <c r="L218" s="63">
        <f>'[12]Staff On Desk Summary Log'!AR9</f>
        <v>74.5</v>
      </c>
      <c r="M218" s="63">
        <f>'[12]Staff On Desk Summary Log'!AS9</f>
        <v>106</v>
      </c>
      <c r="N218" s="63">
        <f>'[12]Staff On Desk Summary Log'!AT9</f>
        <v>92</v>
      </c>
      <c r="O218" s="63">
        <f>'[12]Staff On Desk Summary Log'!AW9</f>
        <v>9</v>
      </c>
      <c r="P218" s="63">
        <f>'[12]Staff On Desk Summary Log'!AX9</f>
        <v>8</v>
      </c>
      <c r="Q218" s="63">
        <f>'[12]Staff On Desk Summary Log'!AY9</f>
        <v>5</v>
      </c>
      <c r="R218" s="63">
        <f>'[12]Staff On Desk Summary Log'!AZ9</f>
        <v>24</v>
      </c>
      <c r="S218" s="63">
        <f>'[12]Staff On Desk Summary Log'!BA9</f>
        <v>0</v>
      </c>
      <c r="T218" s="63">
        <f>'[12]Staff On Desk Summary Log'!BB9</f>
        <v>0</v>
      </c>
      <c r="U218" s="63">
        <f>'[12]Staff On Desk Summary Log'!BC9</f>
        <v>2</v>
      </c>
      <c r="V218" s="63">
        <f>'[12]Staff On Desk Summary Log'!BD9</f>
        <v>5</v>
      </c>
      <c r="W218" s="63">
        <f>'[12]Staff On Desk Summary Log'!BE9</f>
        <v>0</v>
      </c>
      <c r="X218" s="63">
        <f>'[12]Staff On Desk Summary Log'!BF9</f>
        <v>0</v>
      </c>
      <c r="Z218" s="63">
        <f>'[12]Staff On Desk Summary Log'!BG9</f>
        <v>15</v>
      </c>
      <c r="AA218" s="63">
        <f>'[12]Staff On Desk Summary Log'!BH9</f>
        <v>45</v>
      </c>
    </row>
    <row r="219" spans="1:27" x14ac:dyDescent="0.25">
      <c r="A219" s="63"/>
      <c r="B219" s="63" t="str">
        <f>'[12]Staff On Desk Summary Log'!AH10</f>
        <v>SUM</v>
      </c>
      <c r="C219" s="63">
        <f>'[12]Staff On Desk Summary Log'!AI10</f>
        <v>493</v>
      </c>
      <c r="D219" s="63">
        <f>'[12]Staff On Desk Summary Log'!AJ10</f>
        <v>273</v>
      </c>
      <c r="E219" s="63">
        <f>'[12]Staff On Desk Summary Log'!AK10</f>
        <v>67</v>
      </c>
      <c r="F219" s="63">
        <f>'[12]Staff On Desk Summary Log'!AL10</f>
        <v>324.25</v>
      </c>
      <c r="G219" s="63">
        <f>'[12]Staff On Desk Summary Log'!AM10</f>
        <v>23</v>
      </c>
      <c r="H219" s="63">
        <f>'[12]Staff On Desk Summary Log'!AN10</f>
        <v>219</v>
      </c>
      <c r="I219" s="63">
        <f>'[12]Staff On Desk Summary Log'!AO10</f>
        <v>42</v>
      </c>
      <c r="J219" s="63">
        <f>'[12]Staff On Desk Summary Log'!AP10</f>
        <v>115</v>
      </c>
      <c r="K219" s="63">
        <f>'[12]Staff On Desk Summary Log'!AQ10</f>
        <v>1347</v>
      </c>
      <c r="L219" s="63">
        <f>'[12]Staff On Desk Summary Log'!AR10</f>
        <v>562.6</v>
      </c>
      <c r="M219" s="63">
        <f>'[12]Staff On Desk Summary Log'!AS10</f>
        <v>662</v>
      </c>
      <c r="N219" s="63">
        <f>'[12]Staff On Desk Summary Log'!AT10</f>
        <v>400</v>
      </c>
      <c r="O219" s="63">
        <f>'[12]Staff On Desk Summary Log'!AW10</f>
        <v>81</v>
      </c>
      <c r="P219" s="63">
        <f>'[12]Staff On Desk Summary Log'!AX10</f>
        <v>83.5</v>
      </c>
      <c r="Q219" s="63">
        <f>'[12]Staff On Desk Summary Log'!AY10</f>
        <v>18</v>
      </c>
      <c r="R219" s="63">
        <f>'[12]Staff On Desk Summary Log'!AZ10</f>
        <v>181</v>
      </c>
      <c r="S219" s="63">
        <f>'[12]Staff On Desk Summary Log'!BA10</f>
        <v>2</v>
      </c>
      <c r="T219" s="63">
        <f>'[12]Staff On Desk Summary Log'!BB10</f>
        <v>4</v>
      </c>
      <c r="U219" s="63">
        <f>'[12]Staff On Desk Summary Log'!BC10</f>
        <v>2</v>
      </c>
      <c r="V219" s="63">
        <f>'[12]Staff On Desk Summary Log'!BD10</f>
        <v>5</v>
      </c>
      <c r="W219" s="63">
        <f>'[12]Staff On Desk Summary Log'!BE10</f>
        <v>0</v>
      </c>
      <c r="X219" s="63">
        <f>'[12]Staff On Desk Summary Log'!BF10</f>
        <v>0</v>
      </c>
      <c r="Z219" s="63">
        <f>'[12]Staff On Desk Summary Log'!BG10</f>
        <v>67.5</v>
      </c>
      <c r="AA219" s="63">
        <f>'[12]Staff On Desk Summary Log'!BH10</f>
        <v>625</v>
      </c>
    </row>
    <row r="220" spans="1:27" x14ac:dyDescent="0.25">
      <c r="A220" s="63"/>
      <c r="B220" s="63" t="str">
        <f>'[12]Staff On Desk Summary Log'!AH11</f>
        <v>AVG</v>
      </c>
      <c r="C220" s="63">
        <f>'[12]Staff On Desk Summary Log'!AI11</f>
        <v>0</v>
      </c>
      <c r="D220" s="63">
        <f>'[12]Staff On Desk Summary Log'!AJ11</f>
        <v>0.55375253549695735</v>
      </c>
      <c r="E220" s="63">
        <f>'[12]Staff On Desk Summary Log'!AK11</f>
        <v>0</v>
      </c>
      <c r="F220" s="63">
        <f>'[12]Staff On Desk Summary Log'!AL11</f>
        <v>4.83955223880597</v>
      </c>
      <c r="G220" s="63">
        <f>'[12]Staff On Desk Summary Log'!AM11</f>
        <v>0</v>
      </c>
      <c r="H220" s="63">
        <f>'[12]Staff On Desk Summary Log'!AN11</f>
        <v>9.5217391304347831</v>
      </c>
      <c r="I220" s="63">
        <f>'[12]Staff On Desk Summary Log'!AO11</f>
        <v>0</v>
      </c>
      <c r="J220" s="63">
        <f>'[12]Staff On Desk Summary Log'!AP11</f>
        <v>2.7380952380952381</v>
      </c>
      <c r="K220" s="63">
        <f>'[12]Staff On Desk Summary Log'!AQ11</f>
        <v>0</v>
      </c>
      <c r="L220" s="63">
        <f>'[12]Staff On Desk Summary Log'!AR11</f>
        <v>0.41766889383815886</v>
      </c>
      <c r="M220" s="63">
        <f>'[12]Staff On Desk Summary Log'!AS11</f>
        <v>0</v>
      </c>
      <c r="N220" s="63">
        <f>'[12]Staff On Desk Summary Log'!AT11</f>
        <v>0.60422960725075525</v>
      </c>
      <c r="O220" s="63">
        <f>'[12]Staff On Desk Summary Log'!AW11</f>
        <v>0</v>
      </c>
      <c r="P220" s="63">
        <f>'[12]Staff On Desk Summary Log'!AX11</f>
        <v>1.0308641975308641</v>
      </c>
      <c r="Q220" s="63">
        <f>'[12]Staff On Desk Summary Log'!AY11</f>
        <v>0</v>
      </c>
      <c r="R220" s="63">
        <f>'[12]Staff On Desk Summary Log'!AZ11</f>
        <v>0</v>
      </c>
      <c r="S220" s="63">
        <f>'[12]Staff On Desk Summary Log'!BA11</f>
        <v>0</v>
      </c>
      <c r="T220" s="63">
        <f>'[12]Staff On Desk Summary Log'!BB11</f>
        <v>2</v>
      </c>
      <c r="U220" s="63">
        <f>'[12]Staff On Desk Summary Log'!BC11</f>
        <v>0</v>
      </c>
      <c r="V220" s="63">
        <f>'[12]Staff On Desk Summary Log'!BD11</f>
        <v>2.5</v>
      </c>
      <c r="W220" s="63">
        <f>'[12]Staff On Desk Summary Log'!BE11</f>
        <v>0</v>
      </c>
      <c r="X220" s="63">
        <f>'[12]Staff On Desk Summary Log'!BF11</f>
        <v>0</v>
      </c>
      <c r="Z220" s="63">
        <f>'[12]Staff On Desk Summary Log'!BG11</f>
        <v>13.5</v>
      </c>
      <c r="AA220" s="63">
        <f>'[12]Staff On Desk Summary Log'!BH11</f>
        <v>0</v>
      </c>
    </row>
    <row r="221" spans="1:27" x14ac:dyDescent="0.25">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Z221" s="63"/>
      <c r="AA221" s="63"/>
    </row>
    <row r="222" spans="1:27" ht="45" x14ac:dyDescent="0.25">
      <c r="A222" s="63"/>
      <c r="B222" s="114" t="str">
        <f>'[12]Staff On Desk Summary Log'!AH13</f>
        <v>% mins of all on-desk tasks per week</v>
      </c>
      <c r="C222" s="63"/>
      <c r="D222" s="115">
        <f>'[12]Staff On Desk Summary Log'!AJ13</f>
        <v>0.11375</v>
      </c>
      <c r="E222" s="115"/>
      <c r="F222" s="115">
        <f>'[12]Staff On Desk Summary Log'!AL13</f>
        <v>0.13510416666666666</v>
      </c>
      <c r="G222" s="115"/>
      <c r="H222" s="115">
        <f>'[12]Staff On Desk Summary Log'!AN13</f>
        <v>9.1249999999999998E-2</v>
      </c>
      <c r="I222" s="115"/>
      <c r="J222" s="115">
        <f>'[12]Staff On Desk Summary Log'!AP13</f>
        <v>4.791666666666667E-2</v>
      </c>
      <c r="K222" s="115"/>
      <c r="L222" s="115">
        <f>'[12]Staff On Desk Summary Log'!AR13</f>
        <v>0.23441666666666669</v>
      </c>
      <c r="M222" s="115"/>
      <c r="N222" s="115">
        <f>'[12]Staff On Desk Summary Log'!AT13</f>
        <v>0.16666666666666666</v>
      </c>
      <c r="O222" s="115"/>
      <c r="P222" s="115">
        <f>'[12]Staff On Desk Summary Log'!AX13</f>
        <v>3.4791666666666665E-2</v>
      </c>
      <c r="Q222" s="115">
        <f>'[12]Staff On Desk Summary Log'!AY13</f>
        <v>7.4999999999999997E-3</v>
      </c>
      <c r="R222" s="115">
        <f>'[12]Staff On Desk Summary Log'!AZ13</f>
        <v>7.5416666666666674E-2</v>
      </c>
      <c r="S222" s="115"/>
      <c r="T222" s="115">
        <f>'[12]Staff On Desk Summary Log'!BB13</f>
        <v>1.6666666666666668E-3</v>
      </c>
      <c r="U222" s="115"/>
      <c r="V222" s="115">
        <f>'[12]Staff On Desk Summary Log'!BD13</f>
        <v>2.0833333333333333E-3</v>
      </c>
      <c r="W222" s="115"/>
      <c r="X222" s="115"/>
      <c r="Z222" s="115">
        <f>'[12]Staff On Desk Summary Log'!BG13</f>
        <v>2.8125000000000001E-2</v>
      </c>
      <c r="AA222" s="115">
        <f>'[12]Staff On Desk Summary Log'!BH13</f>
        <v>0.26041666666666669</v>
      </c>
    </row>
    <row r="225" spans="1:27" ht="210" x14ac:dyDescent="0.25">
      <c r="A225" s="63"/>
      <c r="B225" s="63"/>
      <c r="C225" s="114" t="str">
        <f>'[13]Staff On Desk Summary Log'!AJ1</f>
        <v>Hours open per week</v>
      </c>
      <c r="D225" s="114" t="str">
        <f>'[13]Staff On Desk Summary Log'!AK1</f>
        <v>Hrs open per yr</v>
      </c>
      <c r="E225" s="114" t="str">
        <f>'[13]Staff On Desk Summary Log'!AL1</f>
        <v>Mins open per week</v>
      </c>
      <c r="F225" s="63"/>
      <c r="G225" s="63"/>
      <c r="H225" s="63"/>
      <c r="I225" s="63"/>
      <c r="J225" s="63"/>
      <c r="K225" s="63"/>
      <c r="L225" s="63"/>
      <c r="M225" s="63"/>
      <c r="N225" s="63"/>
      <c r="O225" s="63"/>
      <c r="P225" s="63"/>
      <c r="Q225" s="63"/>
      <c r="R225" s="63"/>
      <c r="S225" s="63"/>
      <c r="T225" s="63"/>
      <c r="U225" s="63"/>
      <c r="V225" s="63"/>
      <c r="W225" s="63"/>
      <c r="X225" s="63"/>
      <c r="Y225" s="63"/>
      <c r="Z225" s="63"/>
      <c r="AA225" s="63"/>
    </row>
    <row r="226" spans="1:27" x14ac:dyDescent="0.25">
      <c r="A226" s="63"/>
      <c r="B226" s="63"/>
      <c r="C226" s="63">
        <f>'[13]Staff On Desk Summary Log'!AJ2</f>
        <v>40</v>
      </c>
      <c r="D226" s="63">
        <f>'[13]Staff On Desk Summary Log'!AK2</f>
        <v>2000</v>
      </c>
      <c r="E226" s="63">
        <f>'[13]Staff On Desk Summary Log'!AL2</f>
        <v>2400</v>
      </c>
      <c r="F226" s="63"/>
      <c r="G226" s="63"/>
      <c r="H226" s="63"/>
      <c r="I226" s="63"/>
      <c r="J226" s="63"/>
      <c r="K226" s="63"/>
      <c r="L226" s="63"/>
      <c r="M226" s="63"/>
      <c r="N226" s="63"/>
      <c r="O226" s="63"/>
      <c r="P226" s="63"/>
      <c r="Q226" s="63"/>
      <c r="R226" s="63"/>
      <c r="S226" s="63"/>
      <c r="T226" s="63"/>
      <c r="U226" s="63"/>
      <c r="V226" s="63"/>
      <c r="W226" s="63"/>
      <c r="X226" s="63"/>
      <c r="Y226" s="63"/>
      <c r="Z226" s="63"/>
      <c r="AA226" s="63"/>
    </row>
    <row r="227" spans="1:27" ht="225" x14ac:dyDescent="0.25">
      <c r="A227" s="44" t="str">
        <f>'[13]Staff On Desk Summary Log'!AH4</f>
        <v>FRA - On Desk Log</v>
      </c>
      <c r="B227" s="63"/>
      <c r="C227" s="114" t="str">
        <f>'[13]Staff On Desk Summary Log'!AJ4</f>
        <v>informational / directional</v>
      </c>
      <c r="D227" s="114"/>
      <c r="E227" s="114" t="str">
        <f>'[13]Staff On Desk Summary Log'!AL4</f>
        <v>reference</v>
      </c>
      <c r="F227" s="114"/>
      <c r="G227" s="114" t="str">
        <f>'[13]Staff On Desk Summary Log'!AN4</f>
        <v>technology</v>
      </c>
      <c r="H227" s="114"/>
      <c r="I227" s="114" t="str">
        <f>'[13]Staff On Desk Summary Log'!AP4</f>
        <v>library card</v>
      </c>
      <c r="J227" s="114"/>
      <c r="K227" s="114"/>
      <c r="L227" s="114"/>
      <c r="M227" s="114" t="str">
        <f>'[13]Staff On Desk Summary Log'!AT4</f>
        <v>checkout/ renew at desk</v>
      </c>
      <c r="N227" s="114"/>
      <c r="O227" s="114" t="str">
        <f>'[13]Staff On Desk Summary Log'!AX4</f>
        <v>fine/fee</v>
      </c>
      <c r="P227" s="114"/>
      <c r="Q227" s="114" t="str">
        <f>'[13]Staff On Desk Summary Log'!AZ4</f>
        <v>print management</v>
      </c>
      <c r="R227" s="114" t="str">
        <f>'[13]Staff On Desk Summary Log'!BA4</f>
        <v>check email/spl@</v>
      </c>
      <c r="S227" s="114" t="str">
        <f>'[13]Staff On Desk Summary Log'!BB4</f>
        <v>lend laptop</v>
      </c>
      <c r="T227" s="114"/>
      <c r="U227" s="114" t="str">
        <f>'[13]Staff On Desk Summary Log'!BD4</f>
        <v>self check</v>
      </c>
      <c r="V227" s="114"/>
      <c r="W227" s="114" t="str">
        <f>'[13]Staff On Desk Summary Log'!BF4</f>
        <v>weeding</v>
      </c>
      <c r="X227" s="114"/>
      <c r="Y227" s="114" t="str">
        <f>'[13]Staff On Desk Summary Log'!BH4</f>
        <v>opening procedures and desk set up</v>
      </c>
      <c r="Z227" s="114" t="str">
        <f>'[13]Staff On Desk Summary Log'!BI4</f>
        <v>closing procedures</v>
      </c>
      <c r="AA227" s="114" t="str">
        <f>'[13]Staff On Desk Summary Log'!BJ4</f>
        <v>other</v>
      </c>
    </row>
    <row r="228" spans="1:27" x14ac:dyDescent="0.25">
      <c r="A228" s="63" t="str">
        <f>'[13]Staff On Desk Summary Log'!AH5</f>
        <v>DAY</v>
      </c>
      <c r="B228" s="63" t="str">
        <f>'[13]Staff On Desk Summary Log'!AI5</f>
        <v>DATE</v>
      </c>
      <c r="C228" s="63" t="str">
        <f>'[13]Staff On Desk Summary Log'!AJ5</f>
        <v xml:space="preserve"># Of patrons </v>
      </c>
      <c r="D228" s="63" t="str">
        <f>'[13]Staff On Desk Summary Log'!AK5</f>
        <v xml:space="preserve">Avg. time </v>
      </c>
      <c r="E228" s="63" t="str">
        <f>'[13]Staff On Desk Summary Log'!AL5</f>
        <v xml:space="preserve"># Of patrons </v>
      </c>
      <c r="F228" s="63" t="str">
        <f>'[13]Staff On Desk Summary Log'!AM5</f>
        <v>Avg. time</v>
      </c>
      <c r="G228" s="63" t="str">
        <f>'[13]Staff On Desk Summary Log'!AN5</f>
        <v># Of patrons</v>
      </c>
      <c r="H228" s="63" t="str">
        <f>'[13]Staff On Desk Summary Log'!AO5</f>
        <v xml:space="preserve">Avg. time </v>
      </c>
      <c r="I228" s="63" t="str">
        <f>'[13]Staff On Desk Summary Log'!AP5</f>
        <v xml:space="preserve"># Of patrons </v>
      </c>
      <c r="J228" s="63" t="str">
        <f>'[13]Staff On Desk Summary Log'!AQ5</f>
        <v>Avg. time</v>
      </c>
      <c r="K228" s="63" t="str">
        <f>'[13]Staff On Desk Summary Log'!AR5</f>
        <v># Of items</v>
      </c>
      <c r="L228" s="63" t="str">
        <f>'[13]Staff On Desk Summary Log'!AS5</f>
        <v>Actual time</v>
      </c>
      <c r="M228" s="63" t="str">
        <f>'[13]Staff On Desk Summary Log'!AT5</f>
        <v># Of patrons</v>
      </c>
      <c r="N228" s="63" t="str">
        <f>'[13]Staff On Desk Summary Log'!AU5</f>
        <v>Avg. time</v>
      </c>
      <c r="O228" s="63" t="str">
        <f>'[13]Staff On Desk Summary Log'!AX5</f>
        <v xml:space="preserve"># Of patrons </v>
      </c>
      <c r="P228" s="63" t="str">
        <f>'[13]Staff On Desk Summary Log'!AY5</f>
        <v>Avg. time</v>
      </c>
      <c r="Q228" s="63" t="str">
        <f>'[13]Staff On Desk Summary Log'!AZ5</f>
        <v># Of interactions</v>
      </c>
      <c r="R228" s="63" t="str">
        <f>'[13]Staff On Desk Summary Log'!BA5</f>
        <v>Actual time spent</v>
      </c>
      <c r="S228" s="63" t="str">
        <f>'[13]Staff On Desk Summary Log'!BB5</f>
        <v># Of patrons</v>
      </c>
      <c r="T228" s="63" t="str">
        <f>'[13]Staff On Desk Summary Log'!BC5</f>
        <v>Avg. time</v>
      </c>
      <c r="U228" s="63" t="str">
        <f>'[13]Staff On Desk Summary Log'!BD5</f>
        <v xml:space="preserve"># Of patrons </v>
      </c>
      <c r="V228" s="63" t="str">
        <f>'[13]Staff On Desk Summary Log'!BE5</f>
        <v>Avg. time</v>
      </c>
      <c r="W228" s="63" t="str">
        <f>'[13]Staff On Desk Summary Log'!BF5</f>
        <v xml:space="preserve"># Of items </v>
      </c>
      <c r="X228" s="63" t="str">
        <f>'[13]Staff On Desk Summary Log'!BG5</f>
        <v>Actual time</v>
      </c>
      <c r="Y228" s="63" t="str">
        <f>'[13]Staff On Desk Summary Log'!BH5</f>
        <v>Avg time (in mins)</v>
      </c>
      <c r="Z228" s="63" t="str">
        <f>'[13]Staff On Desk Summary Log'!BI5</f>
        <v>Avg time (in mins)</v>
      </c>
      <c r="AA228" s="63" t="str">
        <f>'[13]Staff On Desk Summary Log'!BJ5</f>
        <v>Avg time (in mins)</v>
      </c>
    </row>
    <row r="229" spans="1:27" x14ac:dyDescent="0.25">
      <c r="A229" s="63" t="str">
        <f>'[13]Staff On Desk Summary Log'!AH6</f>
        <v xml:space="preserve">Tuesday </v>
      </c>
      <c r="B229" s="63"/>
      <c r="C229" s="63">
        <f>'[13]Staff On Desk Summary Log'!AJ6</f>
        <v>133</v>
      </c>
      <c r="D229" s="63">
        <f>'[13]Staff On Desk Summary Log'!AK6</f>
        <v>21</v>
      </c>
      <c r="E229" s="63">
        <f>'[13]Staff On Desk Summary Log'!AL6</f>
        <v>42</v>
      </c>
      <c r="F229" s="63">
        <f>'[13]Staff On Desk Summary Log'!AM6</f>
        <v>36</v>
      </c>
      <c r="G229" s="63">
        <f>'[13]Staff On Desk Summary Log'!AN6</f>
        <v>17</v>
      </c>
      <c r="H229" s="63">
        <f>'[13]Staff On Desk Summary Log'!AO6</f>
        <v>19</v>
      </c>
      <c r="I229" s="63">
        <f>'[13]Staff On Desk Summary Log'!AP6</f>
        <v>28</v>
      </c>
      <c r="J229" s="63">
        <f>'[13]Staff On Desk Summary Log'!AQ6</f>
        <v>20</v>
      </c>
      <c r="K229" s="63">
        <f>'[13]Staff On Desk Summary Log'!AR6</f>
        <v>24</v>
      </c>
      <c r="L229" s="63">
        <f>'[13]Staff On Desk Summary Log'!AS6</f>
        <v>5</v>
      </c>
      <c r="M229" s="63">
        <f>'[13]Staff On Desk Summary Log'!AT6</f>
        <v>71</v>
      </c>
      <c r="N229" s="63">
        <f>'[13]Staff On Desk Summary Log'!AU6</f>
        <v>25</v>
      </c>
      <c r="O229" s="63">
        <f>'[13]Staff On Desk Summary Log'!AX6</f>
        <v>16</v>
      </c>
      <c r="P229" s="63">
        <f>'[13]Staff On Desk Summary Log'!AY6</f>
        <v>6</v>
      </c>
      <c r="Q229" s="63">
        <f>'[13]Staff On Desk Summary Log'!AZ6</f>
        <v>7</v>
      </c>
      <c r="R229" s="63">
        <f>'[13]Staff On Desk Summary Log'!BA6</f>
        <v>15</v>
      </c>
      <c r="S229" s="63">
        <f>'[13]Staff On Desk Summary Log'!BB6</f>
        <v>0</v>
      </c>
      <c r="T229" s="63">
        <f>'[13]Staff On Desk Summary Log'!BC6</f>
        <v>0</v>
      </c>
      <c r="U229" s="63">
        <f>'[13]Staff On Desk Summary Log'!BD6</f>
        <v>3</v>
      </c>
      <c r="V229" s="63">
        <f>'[13]Staff On Desk Summary Log'!BE6</f>
        <v>3</v>
      </c>
      <c r="W229" s="63">
        <f>'[13]Staff On Desk Summary Log'!BF6</f>
        <v>0</v>
      </c>
      <c r="X229" s="63">
        <f>'[13]Staff On Desk Summary Log'!BG6</f>
        <v>0</v>
      </c>
      <c r="Y229" s="63">
        <f>'[13]Staff On Desk Summary Log'!BH6</f>
        <v>5</v>
      </c>
      <c r="Z229" s="63">
        <f>'[13]Staff On Desk Summary Log'!BI6</f>
        <v>38</v>
      </c>
      <c r="AA229" s="63">
        <f>'[13]Staff On Desk Summary Log'!BJ6</f>
        <v>35</v>
      </c>
    </row>
    <row r="230" spans="1:27" x14ac:dyDescent="0.25">
      <c r="A230" s="63" t="str">
        <f>'[13]Staff On Desk Summary Log'!AH7</f>
        <v>Wednesday</v>
      </c>
      <c r="B230" s="63"/>
      <c r="C230" s="63">
        <f>'[13]Staff On Desk Summary Log'!AJ7</f>
        <v>92</v>
      </c>
      <c r="D230" s="63">
        <f>'[13]Staff On Desk Summary Log'!AK7</f>
        <v>28</v>
      </c>
      <c r="E230" s="63">
        <f>'[13]Staff On Desk Summary Log'!AL7</f>
        <v>26</v>
      </c>
      <c r="F230" s="63">
        <f>'[13]Staff On Desk Summary Log'!AM7</f>
        <v>30</v>
      </c>
      <c r="G230" s="63">
        <f>'[13]Staff On Desk Summary Log'!AN7</f>
        <v>16</v>
      </c>
      <c r="H230" s="63">
        <f>'[13]Staff On Desk Summary Log'!AO7</f>
        <v>15</v>
      </c>
      <c r="I230" s="63">
        <f>'[13]Staff On Desk Summary Log'!AP7</f>
        <v>21</v>
      </c>
      <c r="J230" s="63">
        <f>'[13]Staff On Desk Summary Log'!AQ7</f>
        <v>11.15</v>
      </c>
      <c r="K230" s="63">
        <f>'[13]Staff On Desk Summary Log'!AR7</f>
        <v>8</v>
      </c>
      <c r="L230" s="63">
        <f>'[13]Staff On Desk Summary Log'!AS7</f>
        <v>3</v>
      </c>
      <c r="M230" s="63">
        <f>'[13]Staff On Desk Summary Log'!AT7</f>
        <v>47</v>
      </c>
      <c r="N230" s="63">
        <f>'[13]Staff On Desk Summary Log'!AU7</f>
        <v>23</v>
      </c>
      <c r="O230" s="63">
        <f>'[13]Staff On Desk Summary Log'!AX7</f>
        <v>6</v>
      </c>
      <c r="P230" s="63">
        <f>'[13]Staff On Desk Summary Log'!AY7</f>
        <v>2.1</v>
      </c>
      <c r="Q230" s="63">
        <f>'[13]Staff On Desk Summary Log'!AZ7</f>
        <v>3</v>
      </c>
      <c r="R230" s="63">
        <f>'[13]Staff On Desk Summary Log'!BA7</f>
        <v>21</v>
      </c>
      <c r="S230" s="63">
        <f>'[13]Staff On Desk Summary Log'!BB7</f>
        <v>0</v>
      </c>
      <c r="T230" s="63">
        <f>'[13]Staff On Desk Summary Log'!BC7</f>
        <v>0</v>
      </c>
      <c r="U230" s="63">
        <f>'[13]Staff On Desk Summary Log'!BD7</f>
        <v>4</v>
      </c>
      <c r="V230" s="63">
        <f>'[13]Staff On Desk Summary Log'!BE7</f>
        <v>2</v>
      </c>
      <c r="W230" s="63">
        <f>'[13]Staff On Desk Summary Log'!BF7</f>
        <v>0</v>
      </c>
      <c r="X230" s="63">
        <f>'[13]Staff On Desk Summary Log'!BG7</f>
        <v>0</v>
      </c>
      <c r="Y230" s="63">
        <f>'[13]Staff On Desk Summary Log'!BH7</f>
        <v>0</v>
      </c>
      <c r="Z230" s="63">
        <f>'[13]Staff On Desk Summary Log'!BI7</f>
        <v>40</v>
      </c>
      <c r="AA230" s="63">
        <f>'[13]Staff On Desk Summary Log'!BJ7</f>
        <v>123</v>
      </c>
    </row>
    <row r="231" spans="1:27" x14ac:dyDescent="0.25">
      <c r="A231" s="63" t="str">
        <f>'[13]Staff On Desk Summary Log'!AH8</f>
        <v>Thursday</v>
      </c>
      <c r="B231" s="63"/>
      <c r="C231" s="63">
        <f>'[13]Staff On Desk Summary Log'!AJ8</f>
        <v>138</v>
      </c>
      <c r="D231" s="63">
        <f>'[13]Staff On Desk Summary Log'!AK8</f>
        <v>11.1</v>
      </c>
      <c r="E231" s="63">
        <f>'[13]Staff On Desk Summary Log'!AL8</f>
        <v>33</v>
      </c>
      <c r="F231" s="63">
        <f>'[13]Staff On Desk Summary Log'!AM8</f>
        <v>25</v>
      </c>
      <c r="G231" s="63">
        <f>'[13]Staff On Desk Summary Log'!AN8</f>
        <v>7</v>
      </c>
      <c r="H231" s="63">
        <f>'[13]Staff On Desk Summary Log'!AO8</f>
        <v>15</v>
      </c>
      <c r="I231" s="63">
        <f>'[13]Staff On Desk Summary Log'!AP8</f>
        <v>9</v>
      </c>
      <c r="J231" s="63">
        <f>'[13]Staff On Desk Summary Log'!AQ8</f>
        <v>12</v>
      </c>
      <c r="K231" s="63">
        <f>'[13]Staff On Desk Summary Log'!AR8</f>
        <v>8</v>
      </c>
      <c r="L231" s="63">
        <f>'[13]Staff On Desk Summary Log'!AS8</f>
        <v>12</v>
      </c>
      <c r="M231" s="63">
        <f>'[13]Staff On Desk Summary Log'!AT8</f>
        <v>38</v>
      </c>
      <c r="N231" s="63">
        <f>'[13]Staff On Desk Summary Log'!AU8</f>
        <v>9</v>
      </c>
      <c r="O231" s="63">
        <f>'[13]Staff On Desk Summary Log'!AX8</f>
        <v>9</v>
      </c>
      <c r="P231" s="63">
        <f>'[13]Staff On Desk Summary Log'!AY8</f>
        <v>6</v>
      </c>
      <c r="Q231" s="63">
        <f>'[13]Staff On Desk Summary Log'!AZ8</f>
        <v>4</v>
      </c>
      <c r="R231" s="63">
        <f>'[13]Staff On Desk Summary Log'!BA8</f>
        <v>43</v>
      </c>
      <c r="S231" s="63">
        <f>'[13]Staff On Desk Summary Log'!BB8</f>
        <v>0</v>
      </c>
      <c r="T231" s="63">
        <f>'[13]Staff On Desk Summary Log'!BC8</f>
        <v>0</v>
      </c>
      <c r="U231" s="63">
        <f>'[13]Staff On Desk Summary Log'!BD8</f>
        <v>2</v>
      </c>
      <c r="V231" s="63">
        <f>'[13]Staff On Desk Summary Log'!BE8</f>
        <v>2</v>
      </c>
      <c r="W231" s="63">
        <f>'[13]Staff On Desk Summary Log'!BF8</f>
        <v>0</v>
      </c>
      <c r="X231" s="63">
        <f>'[13]Staff On Desk Summary Log'!BG8</f>
        <v>30</v>
      </c>
      <c r="Y231" s="63">
        <f>'[13]Staff On Desk Summary Log'!BH8</f>
        <v>0</v>
      </c>
      <c r="Z231" s="63">
        <f>'[13]Staff On Desk Summary Log'!BI8</f>
        <v>5</v>
      </c>
      <c r="AA231" s="63">
        <f>'[13]Staff On Desk Summary Log'!BJ8</f>
        <v>88</v>
      </c>
    </row>
    <row r="232" spans="1:27" x14ac:dyDescent="0.25">
      <c r="A232" s="63" t="str">
        <f>'[13]Staff On Desk Summary Log'!AH9</f>
        <v>Friday</v>
      </c>
      <c r="B232" s="63"/>
      <c r="C232" s="63">
        <f>'[13]Staff On Desk Summary Log'!AJ9</f>
        <v>58</v>
      </c>
      <c r="D232" s="63">
        <f>'[13]Staff On Desk Summary Log'!AK9</f>
        <v>14</v>
      </c>
      <c r="E232" s="63">
        <f>'[13]Staff On Desk Summary Log'!AL9</f>
        <v>10</v>
      </c>
      <c r="F232" s="63">
        <f>'[13]Staff On Desk Summary Log'!AM9</f>
        <v>16</v>
      </c>
      <c r="G232" s="63">
        <f>'[13]Staff On Desk Summary Log'!AN9</f>
        <v>2</v>
      </c>
      <c r="H232" s="63">
        <f>'[13]Staff On Desk Summary Log'!AO9</f>
        <v>2</v>
      </c>
      <c r="I232" s="63">
        <f>'[13]Staff On Desk Summary Log'!AP9</f>
        <v>3</v>
      </c>
      <c r="J232" s="63">
        <f>'[13]Staff On Desk Summary Log'!AQ9</f>
        <v>3</v>
      </c>
      <c r="K232" s="63">
        <f>'[13]Staff On Desk Summary Log'!AR9</f>
        <v>11</v>
      </c>
      <c r="L232" s="63">
        <f>'[13]Staff On Desk Summary Log'!AS9</f>
        <v>2</v>
      </c>
      <c r="M232" s="63">
        <f>'[13]Staff On Desk Summary Log'!AT9</f>
        <v>25</v>
      </c>
      <c r="N232" s="63">
        <f>'[13]Staff On Desk Summary Log'!AU9</f>
        <v>11</v>
      </c>
      <c r="O232" s="63">
        <f>'[13]Staff On Desk Summary Log'!AX9</f>
        <v>1</v>
      </c>
      <c r="P232" s="63">
        <f>'[13]Staff On Desk Summary Log'!AY9</f>
        <v>0</v>
      </c>
      <c r="Q232" s="63">
        <f>'[13]Staff On Desk Summary Log'!AZ9</f>
        <v>1</v>
      </c>
      <c r="R232" s="63">
        <f>'[13]Staff On Desk Summary Log'!BA9</f>
        <v>9</v>
      </c>
      <c r="S232" s="63">
        <f>'[13]Staff On Desk Summary Log'!BB9</f>
        <v>0</v>
      </c>
      <c r="T232" s="63">
        <f>'[13]Staff On Desk Summary Log'!BC9</f>
        <v>0</v>
      </c>
      <c r="U232" s="63">
        <f>'[13]Staff On Desk Summary Log'!BD9</f>
        <v>3</v>
      </c>
      <c r="V232" s="63">
        <f>'[13]Staff On Desk Summary Log'!BE9</f>
        <v>0</v>
      </c>
      <c r="W232" s="63">
        <f>'[13]Staff On Desk Summary Log'!BF9</f>
        <v>0</v>
      </c>
      <c r="X232" s="63">
        <f>'[13]Staff On Desk Summary Log'!BG9</f>
        <v>0</v>
      </c>
      <c r="Y232" s="63">
        <f>'[13]Staff On Desk Summary Log'!BH9</f>
        <v>10</v>
      </c>
      <c r="Z232" s="63">
        <f>'[13]Staff On Desk Summary Log'!BI9</f>
        <v>30</v>
      </c>
      <c r="AA232" s="63">
        <f>'[13]Staff On Desk Summary Log'!BJ9</f>
        <v>0</v>
      </c>
    </row>
    <row r="233" spans="1:27" x14ac:dyDescent="0.25">
      <c r="A233" s="63" t="str">
        <f>'[13]Staff On Desk Summary Log'!AH10</f>
        <v>Saturday</v>
      </c>
      <c r="B233" s="63"/>
      <c r="C233" s="63">
        <f>'[13]Staff On Desk Summary Log'!AJ10</f>
        <v>44</v>
      </c>
      <c r="D233" s="63">
        <f>'[13]Staff On Desk Summary Log'!AK10</f>
        <v>13</v>
      </c>
      <c r="E233" s="63">
        <f>'[13]Staff On Desk Summary Log'!AL10</f>
        <v>22</v>
      </c>
      <c r="F233" s="63">
        <f>'[13]Staff On Desk Summary Log'!AM10</f>
        <v>7</v>
      </c>
      <c r="G233" s="63">
        <f>'[13]Staff On Desk Summary Log'!AN10</f>
        <v>6</v>
      </c>
      <c r="H233" s="63">
        <f>'[13]Staff On Desk Summary Log'!AO10</f>
        <v>7</v>
      </c>
      <c r="I233" s="63">
        <f>'[13]Staff On Desk Summary Log'!AP10</f>
        <v>7</v>
      </c>
      <c r="J233" s="63">
        <f>'[13]Staff On Desk Summary Log'!AQ10</f>
        <v>5</v>
      </c>
      <c r="K233" s="63">
        <f>'[13]Staff On Desk Summary Log'!AR10</f>
        <v>15</v>
      </c>
      <c r="L233" s="63">
        <f>'[13]Staff On Desk Summary Log'!AS10</f>
        <v>3</v>
      </c>
      <c r="M233" s="63">
        <f>'[13]Staff On Desk Summary Log'!AT10</f>
        <v>53</v>
      </c>
      <c r="N233" s="63">
        <f>'[13]Staff On Desk Summary Log'!AU10</f>
        <v>20</v>
      </c>
      <c r="O233" s="63">
        <f>'[13]Staff On Desk Summary Log'!AX10</f>
        <v>11</v>
      </c>
      <c r="P233" s="63">
        <f>'[13]Staff On Desk Summary Log'!AY10</f>
        <v>3</v>
      </c>
      <c r="Q233" s="63">
        <f>'[13]Staff On Desk Summary Log'!AZ10</f>
        <v>0</v>
      </c>
      <c r="R233" s="63">
        <f>'[13]Staff On Desk Summary Log'!BA10</f>
        <v>8</v>
      </c>
      <c r="S233" s="63">
        <f>'[13]Staff On Desk Summary Log'!BB10</f>
        <v>0</v>
      </c>
      <c r="T233" s="63">
        <f>'[13]Staff On Desk Summary Log'!BC10</f>
        <v>0</v>
      </c>
      <c r="U233" s="63">
        <f>'[13]Staff On Desk Summary Log'!BD10</f>
        <v>5</v>
      </c>
      <c r="V233" s="63">
        <f>'[13]Staff On Desk Summary Log'!BE10</f>
        <v>3</v>
      </c>
      <c r="W233" s="63">
        <f>'[13]Staff On Desk Summary Log'!BF10</f>
        <v>0</v>
      </c>
      <c r="X233" s="63">
        <f>'[13]Staff On Desk Summary Log'!BG10</f>
        <v>0</v>
      </c>
      <c r="Y233" s="63">
        <f>'[13]Staff On Desk Summary Log'!BH10</f>
        <v>0</v>
      </c>
      <c r="Z233" s="63">
        <f>'[13]Staff On Desk Summary Log'!BI10</f>
        <v>10</v>
      </c>
      <c r="AA233" s="63">
        <f>'[13]Staff On Desk Summary Log'!BJ10</f>
        <v>3</v>
      </c>
    </row>
    <row r="234" spans="1:27" x14ac:dyDescent="0.25">
      <c r="A234" s="63"/>
      <c r="B234" s="63" t="str">
        <f>'[13]Staff On Desk Summary Log'!AI11</f>
        <v>SUM</v>
      </c>
      <c r="C234" s="63">
        <f>'[13]Staff On Desk Summary Log'!AJ11</f>
        <v>465</v>
      </c>
      <c r="D234" s="63">
        <f>'[13]Staff On Desk Summary Log'!AK11</f>
        <v>87.1</v>
      </c>
      <c r="E234" s="63">
        <f>'[13]Staff On Desk Summary Log'!AL11</f>
        <v>133</v>
      </c>
      <c r="F234" s="63">
        <f>'[13]Staff On Desk Summary Log'!AM11</f>
        <v>114</v>
      </c>
      <c r="G234" s="63">
        <f>'[13]Staff On Desk Summary Log'!AN11</f>
        <v>48</v>
      </c>
      <c r="H234" s="63">
        <f>'[13]Staff On Desk Summary Log'!AO11</f>
        <v>58</v>
      </c>
      <c r="I234" s="63">
        <f>'[13]Staff On Desk Summary Log'!AP11</f>
        <v>68</v>
      </c>
      <c r="J234" s="63">
        <f>'[13]Staff On Desk Summary Log'!AQ11</f>
        <v>51.15</v>
      </c>
      <c r="K234" s="63">
        <f>'[13]Staff On Desk Summary Log'!AR11</f>
        <v>66</v>
      </c>
      <c r="L234" s="63">
        <f>'[13]Staff On Desk Summary Log'!AS11</f>
        <v>25</v>
      </c>
      <c r="M234" s="63">
        <f>'[13]Staff On Desk Summary Log'!AT11</f>
        <v>234</v>
      </c>
      <c r="N234" s="63">
        <f>'[13]Staff On Desk Summary Log'!AU11</f>
        <v>88</v>
      </c>
      <c r="O234" s="63">
        <f>'[13]Staff On Desk Summary Log'!AX11</f>
        <v>43</v>
      </c>
      <c r="P234" s="63">
        <f>'[13]Staff On Desk Summary Log'!AY11</f>
        <v>17.100000000000001</v>
      </c>
      <c r="Q234" s="63">
        <f>'[13]Staff On Desk Summary Log'!AZ11</f>
        <v>15</v>
      </c>
      <c r="R234" s="63">
        <f>'[13]Staff On Desk Summary Log'!BA11</f>
        <v>96</v>
      </c>
      <c r="S234" s="63">
        <f>'[13]Staff On Desk Summary Log'!BB11</f>
        <v>0</v>
      </c>
      <c r="T234" s="63">
        <f>'[13]Staff On Desk Summary Log'!BC11</f>
        <v>0</v>
      </c>
      <c r="U234" s="63">
        <f>'[13]Staff On Desk Summary Log'!BD11</f>
        <v>17</v>
      </c>
      <c r="V234" s="63">
        <f>'[13]Staff On Desk Summary Log'!BE11</f>
        <v>10</v>
      </c>
      <c r="W234" s="63">
        <f>'[13]Staff On Desk Summary Log'!BF11</f>
        <v>0</v>
      </c>
      <c r="X234" s="63">
        <f>'[13]Staff On Desk Summary Log'!BG11</f>
        <v>30</v>
      </c>
      <c r="Y234" s="63">
        <f>'[13]Staff On Desk Summary Log'!BH11</f>
        <v>15</v>
      </c>
      <c r="Z234" s="63">
        <f>'[13]Staff On Desk Summary Log'!BI11</f>
        <v>123</v>
      </c>
      <c r="AA234" s="63">
        <f>'[13]Staff On Desk Summary Log'!BJ11</f>
        <v>249</v>
      </c>
    </row>
    <row r="235" spans="1:27" x14ac:dyDescent="0.25">
      <c r="A235" s="63"/>
      <c r="B235" s="63" t="str">
        <f>'[13]Staff On Desk Summary Log'!AI12</f>
        <v>AVG</v>
      </c>
      <c r="C235" s="63">
        <f>'[13]Staff On Desk Summary Log'!AJ12</f>
        <v>0</v>
      </c>
      <c r="D235" s="63">
        <f>'[13]Staff On Desk Summary Log'!AK12</f>
        <v>0.18731182795698922</v>
      </c>
      <c r="E235" s="63">
        <f>'[13]Staff On Desk Summary Log'!AL12</f>
        <v>0</v>
      </c>
      <c r="F235" s="63">
        <f>'[13]Staff On Desk Summary Log'!AM12</f>
        <v>0.8571428571428571</v>
      </c>
      <c r="G235" s="63">
        <f>'[13]Staff On Desk Summary Log'!AN12</f>
        <v>0</v>
      </c>
      <c r="H235" s="63">
        <f>'[13]Staff On Desk Summary Log'!AO12</f>
        <v>1.2083333333333333</v>
      </c>
      <c r="I235" s="63">
        <f>'[13]Staff On Desk Summary Log'!AP12</f>
        <v>0</v>
      </c>
      <c r="J235" s="63">
        <f>'[13]Staff On Desk Summary Log'!AQ12</f>
        <v>0.75220588235294117</v>
      </c>
      <c r="K235" s="63">
        <f>'[13]Staff On Desk Summary Log'!AR12</f>
        <v>0</v>
      </c>
      <c r="L235" s="63">
        <f>'[13]Staff On Desk Summary Log'!AS12</f>
        <v>0.37878787878787878</v>
      </c>
      <c r="M235" s="63">
        <f>'[13]Staff On Desk Summary Log'!AT12</f>
        <v>0</v>
      </c>
      <c r="N235" s="63">
        <f>'[13]Staff On Desk Summary Log'!AU12</f>
        <v>0.37606837606837606</v>
      </c>
      <c r="O235" s="63">
        <f>'[13]Staff On Desk Summary Log'!AX12</f>
        <v>0</v>
      </c>
      <c r="P235" s="63">
        <f>'[13]Staff On Desk Summary Log'!AY12</f>
        <v>0.39767441860465119</v>
      </c>
      <c r="Q235" s="63">
        <f>'[13]Staff On Desk Summary Log'!AZ12</f>
        <v>0</v>
      </c>
      <c r="R235" s="63">
        <f>'[13]Staff On Desk Summary Log'!BA12</f>
        <v>0</v>
      </c>
      <c r="S235" s="63">
        <f>'[13]Staff On Desk Summary Log'!BB12</f>
        <v>0</v>
      </c>
      <c r="T235" s="63">
        <f>'[13]Staff On Desk Summary Log'!BC12</f>
        <v>0</v>
      </c>
      <c r="U235" s="63">
        <f>'[13]Staff On Desk Summary Log'!BD12</f>
        <v>0</v>
      </c>
      <c r="V235" s="63">
        <f>'[13]Staff On Desk Summary Log'!BE12</f>
        <v>0.58823529411764708</v>
      </c>
      <c r="W235" s="63">
        <f>'[13]Staff On Desk Summary Log'!BF12</f>
        <v>0</v>
      </c>
      <c r="X235" s="63">
        <f>'[13]Staff On Desk Summary Log'!BG12</f>
        <v>0</v>
      </c>
      <c r="Y235" s="63">
        <f>'[13]Staff On Desk Summary Log'!BH12</f>
        <v>0</v>
      </c>
      <c r="Z235" s="63">
        <f>'[13]Staff On Desk Summary Log'!BI12</f>
        <v>0</v>
      </c>
      <c r="AA235" s="63">
        <f>'[13]Staff On Desk Summary Log'!BJ12</f>
        <v>0</v>
      </c>
    </row>
    <row r="236" spans="1:27" x14ac:dyDescent="0.25">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row>
    <row r="237" spans="1:27" ht="45" x14ac:dyDescent="0.25">
      <c r="A237" s="63"/>
      <c r="B237" s="114" t="str">
        <f>'[13]Staff On Desk Summary Log'!AI14</f>
        <v>% mins of all on-desk tasks per week</v>
      </c>
      <c r="C237" s="63"/>
      <c r="D237" s="115">
        <f>'[13]Staff On Desk Summary Log'!AK14</f>
        <v>3.6291666666666667E-2</v>
      </c>
      <c r="E237" s="63"/>
      <c r="F237" s="115">
        <f>'[13]Staff On Desk Summary Log'!AM14</f>
        <v>4.7500000000000001E-2</v>
      </c>
      <c r="G237" s="115"/>
      <c r="H237" s="115">
        <f>'[13]Staff On Desk Summary Log'!AO14</f>
        <v>2.4166666666666666E-2</v>
      </c>
      <c r="I237" s="115"/>
      <c r="J237" s="115">
        <f>'[13]Staff On Desk Summary Log'!AQ14</f>
        <v>2.1312499999999998E-2</v>
      </c>
      <c r="K237" s="115"/>
      <c r="L237" s="115">
        <f>'[13]Staff On Desk Summary Log'!AS14</f>
        <v>1.0416666666666666E-2</v>
      </c>
      <c r="M237" s="115">
        <f>'[13]Staff On Desk Summary Log'!AT14</f>
        <v>0</v>
      </c>
      <c r="N237" s="115">
        <f>'[13]Staff On Desk Summary Log'!AU14</f>
        <v>3.6666666666666667E-2</v>
      </c>
      <c r="O237" s="115"/>
      <c r="P237" s="115">
        <f>'[13]Staff On Desk Summary Log'!AY14</f>
        <v>7.1250000000000003E-3</v>
      </c>
      <c r="Q237" s="115"/>
      <c r="R237" s="115">
        <f>'[13]Staff On Desk Summary Log'!BA14</f>
        <v>0.04</v>
      </c>
      <c r="S237" s="115"/>
      <c r="T237" s="115"/>
      <c r="U237" s="115"/>
      <c r="V237" s="115">
        <f>'[13]Staff On Desk Summary Log'!BE14</f>
        <v>4.1666666666666666E-3</v>
      </c>
      <c r="W237" s="115"/>
      <c r="X237" s="115">
        <f>'[13]Staff On Desk Summary Log'!BG14</f>
        <v>1.2500000000000001E-2</v>
      </c>
      <c r="Y237" s="115">
        <f>'[13]Staff On Desk Summary Log'!BH14</f>
        <v>6.2500000000000003E-3</v>
      </c>
      <c r="Z237" s="115">
        <f>'[13]Staff On Desk Summary Log'!BI14</f>
        <v>5.1249999999999997E-2</v>
      </c>
      <c r="AA237" s="115">
        <f>'[13]Staff On Desk Summary Log'!BJ14</f>
        <v>0.10375</v>
      </c>
    </row>
    <row r="240" spans="1:27" ht="210" x14ac:dyDescent="0.25">
      <c r="A240" s="63" t="s">
        <v>101</v>
      </c>
      <c r="B240" s="63"/>
      <c r="C240" s="114" t="str">
        <f>'[14]Staff On Desk Summary Log'!AJ1</f>
        <v>Hours open per week</v>
      </c>
      <c r="D240" s="114" t="str">
        <f>'[14]Staff On Desk Summary Log'!AK1</f>
        <v>Hrs open per yr</v>
      </c>
      <c r="E240" s="114" t="str">
        <f>'[14]Staff On Desk Summary Log'!AL1</f>
        <v>Mins open per week</v>
      </c>
      <c r="F240" s="114"/>
      <c r="G240" s="63"/>
      <c r="H240" s="63"/>
      <c r="I240" s="63"/>
      <c r="J240" s="63"/>
      <c r="K240" s="63"/>
      <c r="L240" s="63"/>
      <c r="M240" s="63"/>
      <c r="N240" s="63"/>
      <c r="O240" s="63"/>
      <c r="P240" s="63"/>
      <c r="Q240" s="63"/>
      <c r="R240" s="63"/>
      <c r="S240" s="63"/>
      <c r="T240" s="63"/>
      <c r="U240" s="63"/>
      <c r="V240" s="63"/>
      <c r="W240" s="63"/>
      <c r="X240" s="63"/>
      <c r="Y240" s="63"/>
      <c r="Z240" s="63"/>
      <c r="AA240" s="63"/>
    </row>
    <row r="241" spans="1:27" x14ac:dyDescent="0.25">
      <c r="A241" s="63"/>
      <c r="B241" s="63"/>
      <c r="C241" s="63">
        <f>'[14]Staff On Desk Summary Log'!AJ2</f>
        <v>36</v>
      </c>
      <c r="D241" s="63">
        <f>'[14]Staff On Desk Summary Log'!AK2</f>
        <v>1800</v>
      </c>
      <c r="E241" s="63">
        <f>'[14]Staff On Desk Summary Log'!AL2</f>
        <v>2160</v>
      </c>
      <c r="F241" s="63"/>
      <c r="G241" s="63"/>
      <c r="H241" s="63"/>
      <c r="I241" s="63"/>
      <c r="J241" s="63"/>
      <c r="K241" s="63"/>
      <c r="L241" s="63"/>
      <c r="M241" s="63"/>
      <c r="N241" s="63"/>
      <c r="O241" s="63"/>
      <c r="P241" s="63"/>
      <c r="Q241" s="63"/>
      <c r="R241" s="63"/>
      <c r="S241" s="63"/>
      <c r="T241" s="63"/>
      <c r="U241" s="63"/>
      <c r="V241" s="63"/>
      <c r="W241" s="63"/>
      <c r="X241" s="63"/>
      <c r="Y241" s="63"/>
      <c r="Z241" s="63"/>
      <c r="AA241" s="63"/>
    </row>
    <row r="242" spans="1:27" ht="225" x14ac:dyDescent="0.25">
      <c r="A242" s="44" t="str">
        <f>'[14]Staff On Desk Summary Log'!AH4</f>
        <v>GAL - On Desk Log</v>
      </c>
      <c r="B242" s="63"/>
      <c r="C242" s="114" t="str">
        <f>'[14]Staff On Desk Summary Log'!AJ4</f>
        <v>informational / directional</v>
      </c>
      <c r="D242" s="114"/>
      <c r="E242" s="114" t="str">
        <f>'[14]Staff On Desk Summary Log'!AL4</f>
        <v>reference</v>
      </c>
      <c r="F242" s="114"/>
      <c r="G242" s="114" t="str">
        <f>'[14]Staff On Desk Summary Log'!AN4</f>
        <v>technology</v>
      </c>
      <c r="H242" s="114"/>
      <c r="I242" s="114" t="str">
        <f>'[14]Staff On Desk Summary Log'!AP4</f>
        <v>library card</v>
      </c>
      <c r="J242" s="114"/>
      <c r="K242" s="114" t="str">
        <f>'[14]Staff On Desk Summary Log'!AR4</f>
        <v>checkin</v>
      </c>
      <c r="L242" s="114"/>
      <c r="M242" s="114" t="str">
        <f>'[14]Staff On Desk Summary Log'!AT4</f>
        <v>checkout/ renew at desk</v>
      </c>
      <c r="N242" s="114"/>
      <c r="O242" s="114" t="str">
        <f>'[14]Staff On Desk Summary Log'!AX4</f>
        <v>fine/fee</v>
      </c>
      <c r="P242" s="114"/>
      <c r="Q242" s="114" t="str">
        <f>'[14]Staff On Desk Summary Log'!AZ4</f>
        <v>print management</v>
      </c>
      <c r="R242" s="114" t="str">
        <f>'[14]Staff On Desk Summary Log'!BA4</f>
        <v>check email/spl@</v>
      </c>
      <c r="S242" s="114" t="str">
        <f>'[14]Staff On Desk Summary Log'!BB4</f>
        <v>lend laptop</v>
      </c>
      <c r="T242" s="114"/>
      <c r="U242" s="114" t="str">
        <f>'[14]Staff On Desk Summary Log'!BD4</f>
        <v>self check</v>
      </c>
      <c r="V242" s="114"/>
      <c r="W242" s="114" t="str">
        <f>'[14]Staff On Desk Summary Log'!BF4</f>
        <v>weeding</v>
      </c>
      <c r="X242" s="114"/>
      <c r="Y242" s="114" t="str">
        <f>'[14]Staff On Desk Summary Log'!BH4</f>
        <v>opening procedures and desk set up</v>
      </c>
      <c r="Z242" s="114" t="str">
        <f>'[14]Staff On Desk Summary Log'!BI4</f>
        <v>closing procedures</v>
      </c>
      <c r="AA242" s="114" t="str">
        <f>'[14]Staff On Desk Summary Log'!BJ4</f>
        <v>other</v>
      </c>
    </row>
    <row r="243" spans="1:27" x14ac:dyDescent="0.25">
      <c r="A243" s="63" t="str">
        <f>'[14]Staff On Desk Summary Log'!AH5</f>
        <v>DAY</v>
      </c>
      <c r="B243" s="63" t="str">
        <f>'[14]Staff On Desk Summary Log'!AI5</f>
        <v>DATE</v>
      </c>
      <c r="C243" s="63" t="str">
        <f>'[14]Staff On Desk Summary Log'!AJ5</f>
        <v xml:space="preserve"># </v>
      </c>
      <c r="D243" s="63" t="str">
        <f>'[14]Staff On Desk Summary Log'!AK5</f>
        <v>avg time</v>
      </c>
      <c r="E243" s="63" t="str">
        <f>'[14]Staff On Desk Summary Log'!AL5</f>
        <v xml:space="preserve"># </v>
      </c>
      <c r="F243" s="63" t="str">
        <f>'[14]Staff On Desk Summary Log'!AM5</f>
        <v>avg time</v>
      </c>
      <c r="G243" s="63" t="str">
        <f>'[14]Staff On Desk Summary Log'!AN5</f>
        <v xml:space="preserve"># </v>
      </c>
      <c r="H243" s="63" t="str">
        <f>'[14]Staff On Desk Summary Log'!AO5</f>
        <v>avg time</v>
      </c>
      <c r="I243" s="63" t="str">
        <f>'[14]Staff On Desk Summary Log'!AP5</f>
        <v xml:space="preserve"># </v>
      </c>
      <c r="J243" s="63" t="str">
        <f>'[14]Staff On Desk Summary Log'!AQ5</f>
        <v>avg time</v>
      </c>
      <c r="K243" s="63" t="str">
        <f>'[14]Staff On Desk Summary Log'!AR5</f>
        <v xml:space="preserve"># </v>
      </c>
      <c r="L243" s="63" t="str">
        <f>'[14]Staff On Desk Summary Log'!AS5</f>
        <v>actual time</v>
      </c>
      <c r="M243" s="63" t="str">
        <f>'[14]Staff On Desk Summary Log'!AT5</f>
        <v xml:space="preserve"># </v>
      </c>
      <c r="N243" s="63" t="str">
        <f>'[14]Staff On Desk Summary Log'!AU5</f>
        <v>avg time</v>
      </c>
      <c r="O243" s="63" t="str">
        <f>'[14]Staff On Desk Summary Log'!AX5</f>
        <v xml:space="preserve"># </v>
      </c>
      <c r="P243" s="63" t="str">
        <f>'[14]Staff On Desk Summary Log'!AY5</f>
        <v>avg time</v>
      </c>
      <c r="Q243" s="63" t="str">
        <f>'[14]Staff On Desk Summary Log'!AZ5</f>
        <v xml:space="preserve"># </v>
      </c>
      <c r="R243" s="63" t="str">
        <f>'[14]Staff On Desk Summary Log'!BA5</f>
        <v>actual time</v>
      </c>
      <c r="S243" s="63" t="str">
        <f>'[14]Staff On Desk Summary Log'!BB5</f>
        <v xml:space="preserve"># </v>
      </c>
      <c r="T243" s="63" t="str">
        <f>'[14]Staff On Desk Summary Log'!BC5</f>
        <v>avg time</v>
      </c>
      <c r="U243" s="63" t="str">
        <f>'[14]Staff On Desk Summary Log'!BD5</f>
        <v xml:space="preserve"># </v>
      </c>
      <c r="V243" s="63" t="str">
        <f>'[14]Staff On Desk Summary Log'!BE5</f>
        <v>avg time</v>
      </c>
      <c r="W243" s="63" t="str">
        <f>'[14]Staff On Desk Summary Log'!BF5</f>
        <v xml:space="preserve"># </v>
      </c>
      <c r="X243" s="63" t="str">
        <f>'[14]Staff On Desk Summary Log'!BG5</f>
        <v>actual time</v>
      </c>
      <c r="Y243" s="63" t="str">
        <f>'[14]Staff On Desk Summary Log'!BH5</f>
        <v>avg time</v>
      </c>
      <c r="Z243" s="63" t="str">
        <f>'[14]Staff On Desk Summary Log'!BI5</f>
        <v>avg time</v>
      </c>
      <c r="AA243" s="63" t="str">
        <f>'[14]Staff On Desk Summary Log'!BJ5</f>
        <v>avg time</v>
      </c>
    </row>
    <row r="244" spans="1:27" x14ac:dyDescent="0.25">
      <c r="A244" s="63" t="str">
        <f>'[14]Staff On Desk Summary Log'!AH7</f>
        <v xml:space="preserve">Tuesday </v>
      </c>
      <c r="B244" s="63"/>
      <c r="C244" s="63">
        <f>'[14]Staff On Desk Summary Log'!AJ7</f>
        <v>35</v>
      </c>
      <c r="D244" s="63">
        <f>'[14]Staff On Desk Summary Log'!AK7</f>
        <v>84.5</v>
      </c>
      <c r="E244" s="63">
        <f>'[14]Staff On Desk Summary Log'!AL7</f>
        <v>14</v>
      </c>
      <c r="F244" s="63">
        <f>'[14]Staff On Desk Summary Log'!AM7</f>
        <v>53</v>
      </c>
      <c r="G244" s="63">
        <f>'[14]Staff On Desk Summary Log'!AN7</f>
        <v>24</v>
      </c>
      <c r="H244" s="63">
        <f>'[14]Staff On Desk Summary Log'!AO7</f>
        <v>58</v>
      </c>
      <c r="I244" s="63">
        <f>'[14]Staff On Desk Summary Log'!AP7</f>
        <v>15</v>
      </c>
      <c r="J244" s="63">
        <f>'[14]Staff On Desk Summary Log'!AQ7</f>
        <v>60.5</v>
      </c>
      <c r="K244" s="63">
        <f>'[14]Staff On Desk Summary Log'!AR7</f>
        <v>138</v>
      </c>
      <c r="L244" s="63">
        <f>'[14]Staff On Desk Summary Log'!AS7</f>
        <v>81.5</v>
      </c>
      <c r="M244" s="63">
        <f>'[14]Staff On Desk Summary Log'!AT7</f>
        <v>74</v>
      </c>
      <c r="N244" s="63">
        <f>'[14]Staff On Desk Summary Log'!AU7</f>
        <v>177</v>
      </c>
      <c r="O244" s="63">
        <f>'[14]Staff On Desk Summary Log'!AX7</f>
        <v>6</v>
      </c>
      <c r="P244" s="63">
        <f>'[14]Staff On Desk Summary Log'!AY7</f>
        <v>17.5</v>
      </c>
      <c r="Q244" s="63">
        <f>'[14]Staff On Desk Summary Log'!AZ7</f>
        <v>1</v>
      </c>
      <c r="R244" s="63">
        <f>'[14]Staff On Desk Summary Log'!BA7</f>
        <v>15</v>
      </c>
      <c r="S244" s="63">
        <f>'[14]Staff On Desk Summary Log'!BB7</f>
        <v>0</v>
      </c>
      <c r="T244" s="63">
        <f>'[14]Staff On Desk Summary Log'!BC7</f>
        <v>0</v>
      </c>
      <c r="U244" s="63">
        <f>'[14]Staff On Desk Summary Log'!BD7</f>
        <v>21</v>
      </c>
      <c r="V244" s="63">
        <f>'[14]Staff On Desk Summary Log'!BE7</f>
        <v>9</v>
      </c>
      <c r="W244" s="63">
        <f>'[14]Staff On Desk Summary Log'!BF7</f>
        <v>0</v>
      </c>
      <c r="X244" s="63">
        <f>'[14]Staff On Desk Summary Log'!BG7</f>
        <v>0</v>
      </c>
      <c r="Y244" s="63">
        <f>'[14]Staff On Desk Summary Log'!BH7</f>
        <v>0</v>
      </c>
      <c r="Z244" s="63">
        <f>'[14]Staff On Desk Summary Log'!BI7</f>
        <v>0</v>
      </c>
      <c r="AA244" s="63">
        <f>'[14]Staff On Desk Summary Log'!BJ7</f>
        <v>115</v>
      </c>
    </row>
    <row r="245" spans="1:27" x14ac:dyDescent="0.25">
      <c r="A245" s="63" t="str">
        <f>'[14]Staff On Desk Summary Log'!AH8</f>
        <v xml:space="preserve">Wednesday </v>
      </c>
      <c r="B245" s="63"/>
      <c r="C245" s="63">
        <f>'[14]Staff On Desk Summary Log'!AJ8</f>
        <v>46</v>
      </c>
      <c r="D245" s="63">
        <f>'[14]Staff On Desk Summary Log'!AK8</f>
        <v>117.5</v>
      </c>
      <c r="E245" s="63">
        <f>'[14]Staff On Desk Summary Log'!AL8</f>
        <v>12</v>
      </c>
      <c r="F245" s="63">
        <f>'[14]Staff On Desk Summary Log'!AM8</f>
        <v>48</v>
      </c>
      <c r="G245" s="63">
        <f>'[14]Staff On Desk Summary Log'!AN8</f>
        <v>7</v>
      </c>
      <c r="H245" s="63">
        <f>'[14]Staff On Desk Summary Log'!AO8</f>
        <v>7</v>
      </c>
      <c r="I245" s="63">
        <f>'[14]Staff On Desk Summary Log'!AP8</f>
        <v>9</v>
      </c>
      <c r="J245" s="63">
        <f>'[14]Staff On Desk Summary Log'!AQ8</f>
        <v>31.5</v>
      </c>
      <c r="K245" s="63">
        <f>'[14]Staff On Desk Summary Log'!AR8</f>
        <v>160</v>
      </c>
      <c r="L245" s="63">
        <f>'[14]Staff On Desk Summary Log'!AS8</f>
        <v>46.5</v>
      </c>
      <c r="M245" s="63">
        <f>'[14]Staff On Desk Summary Log'!AT8</f>
        <v>71</v>
      </c>
      <c r="N245" s="63">
        <f>'[14]Staff On Desk Summary Log'!AU8</f>
        <v>134</v>
      </c>
      <c r="O245" s="63">
        <f>'[14]Staff On Desk Summary Log'!AX8</f>
        <v>6</v>
      </c>
      <c r="P245" s="63">
        <f>'[14]Staff On Desk Summary Log'!AY8</f>
        <v>20</v>
      </c>
      <c r="Q245" s="63">
        <f>'[14]Staff On Desk Summary Log'!AZ8</f>
        <v>6</v>
      </c>
      <c r="R245" s="63">
        <f>'[14]Staff On Desk Summary Log'!BA8</f>
        <v>5</v>
      </c>
      <c r="S245" s="63">
        <f>'[14]Staff On Desk Summary Log'!BB8</f>
        <v>0</v>
      </c>
      <c r="T245" s="63">
        <f>'[14]Staff On Desk Summary Log'!BC8</f>
        <v>0</v>
      </c>
      <c r="U245" s="63">
        <f>'[14]Staff On Desk Summary Log'!BD8</f>
        <v>13</v>
      </c>
      <c r="V245" s="63">
        <f>'[14]Staff On Desk Summary Log'!BE8</f>
        <v>1.5</v>
      </c>
      <c r="W245" s="63">
        <f>'[14]Staff On Desk Summary Log'!BF8</f>
        <v>0</v>
      </c>
      <c r="X245" s="63">
        <f>'[14]Staff On Desk Summary Log'!BG8</f>
        <v>0</v>
      </c>
      <c r="Y245" s="63">
        <f>'[14]Staff On Desk Summary Log'!BH8</f>
        <v>0</v>
      </c>
      <c r="Z245" s="63">
        <f>'[14]Staff On Desk Summary Log'!BI8</f>
        <v>10</v>
      </c>
      <c r="AA245" s="63">
        <f>'[14]Staff On Desk Summary Log'!BJ8</f>
        <v>79</v>
      </c>
    </row>
    <row r="246" spans="1:27" x14ac:dyDescent="0.25">
      <c r="A246" s="63" t="str">
        <f>'[14]Staff On Desk Summary Log'!AH9</f>
        <v>Thursday</v>
      </c>
      <c r="B246" s="63"/>
      <c r="C246" s="63">
        <f>'[14]Staff On Desk Summary Log'!AJ9</f>
        <v>22</v>
      </c>
      <c r="D246" s="63">
        <f>'[14]Staff On Desk Summary Log'!AK9</f>
        <v>55</v>
      </c>
      <c r="E246" s="63">
        <f>'[14]Staff On Desk Summary Log'!AL9</f>
        <v>4</v>
      </c>
      <c r="F246" s="63">
        <f>'[14]Staff On Desk Summary Log'!AM9</f>
        <v>18</v>
      </c>
      <c r="G246" s="63">
        <f>'[14]Staff On Desk Summary Log'!AN9</f>
        <v>12</v>
      </c>
      <c r="H246" s="63">
        <f>'[14]Staff On Desk Summary Log'!AO9</f>
        <v>15</v>
      </c>
      <c r="I246" s="63">
        <f>'[14]Staff On Desk Summary Log'!AP9</f>
        <v>19</v>
      </c>
      <c r="J246" s="63">
        <f>'[14]Staff On Desk Summary Log'!AQ9</f>
        <v>65</v>
      </c>
      <c r="K246" s="63">
        <f>'[14]Staff On Desk Summary Log'!AR9</f>
        <v>192</v>
      </c>
      <c r="L246" s="63">
        <f>'[14]Staff On Desk Summary Log'!AS9</f>
        <v>64</v>
      </c>
      <c r="M246" s="63">
        <f>'[14]Staff On Desk Summary Log'!AT9</f>
        <v>54</v>
      </c>
      <c r="N246" s="63">
        <f>'[14]Staff On Desk Summary Log'!AU9</f>
        <v>105</v>
      </c>
      <c r="O246" s="63">
        <f>'[14]Staff On Desk Summary Log'!AX9</f>
        <v>4</v>
      </c>
      <c r="P246" s="63">
        <f>'[14]Staff On Desk Summary Log'!AY9</f>
        <v>11</v>
      </c>
      <c r="Q246" s="63">
        <f>'[14]Staff On Desk Summary Log'!AZ9</f>
        <v>0</v>
      </c>
      <c r="R246" s="63">
        <f>'[14]Staff On Desk Summary Log'!BA9</f>
        <v>10</v>
      </c>
      <c r="S246" s="63">
        <f>'[14]Staff On Desk Summary Log'!BB9</f>
        <v>0</v>
      </c>
      <c r="T246" s="63">
        <f>'[14]Staff On Desk Summary Log'!BC9</f>
        <v>0</v>
      </c>
      <c r="U246" s="63">
        <f>'[14]Staff On Desk Summary Log'!BD9</f>
        <v>5</v>
      </c>
      <c r="V246" s="63">
        <f>'[14]Staff On Desk Summary Log'!BE9</f>
        <v>4</v>
      </c>
      <c r="W246" s="63">
        <f>'[14]Staff On Desk Summary Log'!BF9</f>
        <v>0</v>
      </c>
      <c r="X246" s="63">
        <f>'[14]Staff On Desk Summary Log'!BG9</f>
        <v>0</v>
      </c>
      <c r="Y246" s="63">
        <f>'[14]Staff On Desk Summary Log'!BH9</f>
        <v>0</v>
      </c>
      <c r="Z246" s="63">
        <f>'[14]Staff On Desk Summary Log'!BI9</f>
        <v>15</v>
      </c>
      <c r="AA246" s="63">
        <f>'[14]Staff On Desk Summary Log'!BJ9</f>
        <v>166</v>
      </c>
    </row>
    <row r="247" spans="1:27" x14ac:dyDescent="0.25">
      <c r="A247" s="63" t="str">
        <f>'[14]Staff On Desk Summary Log'!AH10</f>
        <v>Friday</v>
      </c>
      <c r="B247" s="63"/>
      <c r="C247" s="63">
        <f>'[14]Staff On Desk Summary Log'!AJ10</f>
        <v>11</v>
      </c>
      <c r="D247" s="63">
        <f>'[14]Staff On Desk Summary Log'!AK10</f>
        <v>24.5</v>
      </c>
      <c r="E247" s="63">
        <f>'[14]Staff On Desk Summary Log'!AL10</f>
        <v>7</v>
      </c>
      <c r="F247" s="63">
        <f>'[14]Staff On Desk Summary Log'!AM10</f>
        <v>16</v>
      </c>
      <c r="G247" s="63">
        <f>'[14]Staff On Desk Summary Log'!AN10</f>
        <v>11</v>
      </c>
      <c r="H247" s="63">
        <f>'[14]Staff On Desk Summary Log'!AO10</f>
        <v>9.5</v>
      </c>
      <c r="I247" s="63">
        <f>'[14]Staff On Desk Summary Log'!AP10</f>
        <v>4</v>
      </c>
      <c r="J247" s="63">
        <f>'[14]Staff On Desk Summary Log'!AQ10</f>
        <v>14</v>
      </c>
      <c r="K247" s="63">
        <f>'[14]Staff On Desk Summary Log'!AR10</f>
        <v>103</v>
      </c>
      <c r="L247" s="63">
        <f>'[14]Staff On Desk Summary Log'!AS10</f>
        <v>42</v>
      </c>
      <c r="M247" s="63">
        <f>'[14]Staff On Desk Summary Log'!AT10</f>
        <v>25</v>
      </c>
      <c r="N247" s="63">
        <f>'[14]Staff On Desk Summary Log'!AU10</f>
        <v>16.5</v>
      </c>
      <c r="O247" s="63">
        <f>'[14]Staff On Desk Summary Log'!AX10</f>
        <v>7</v>
      </c>
      <c r="P247" s="63">
        <f>'[14]Staff On Desk Summary Log'!AY10</f>
        <v>15</v>
      </c>
      <c r="Q247" s="63">
        <f>'[14]Staff On Desk Summary Log'!AZ10</f>
        <v>0</v>
      </c>
      <c r="R247" s="63">
        <f>'[14]Staff On Desk Summary Log'!BA10</f>
        <v>5</v>
      </c>
      <c r="S247" s="63">
        <f>'[14]Staff On Desk Summary Log'!BB10</f>
        <v>0</v>
      </c>
      <c r="T247" s="63">
        <f>'[14]Staff On Desk Summary Log'!BC10</f>
        <v>0</v>
      </c>
      <c r="U247" s="63">
        <f>'[14]Staff On Desk Summary Log'!BD10</f>
        <v>4</v>
      </c>
      <c r="V247" s="63">
        <f>'[14]Staff On Desk Summary Log'!BE10</f>
        <v>0.5</v>
      </c>
      <c r="W247" s="63">
        <f>'[14]Staff On Desk Summary Log'!BF10</f>
        <v>15</v>
      </c>
      <c r="X247" s="63">
        <f>'[14]Staff On Desk Summary Log'!BG10</f>
        <v>10</v>
      </c>
      <c r="Y247" s="63">
        <f>'[14]Staff On Desk Summary Log'!BH10</f>
        <v>0</v>
      </c>
      <c r="Z247" s="63">
        <f>'[14]Staff On Desk Summary Log'!BI10</f>
        <v>10</v>
      </c>
      <c r="AA247" s="63">
        <f>'[14]Staff On Desk Summary Log'!BJ10</f>
        <v>5</v>
      </c>
    </row>
    <row r="248" spans="1:27" x14ac:dyDescent="0.25">
      <c r="A248" s="63" t="str">
        <f>'[14]Staff On Desk Summary Log'!AH11</f>
        <v>Saturday</v>
      </c>
      <c r="B248" s="63"/>
      <c r="C248" s="63">
        <f>'[14]Staff On Desk Summary Log'!AJ11</f>
        <v>15</v>
      </c>
      <c r="D248" s="63">
        <f>'[14]Staff On Desk Summary Log'!AK11</f>
        <v>22</v>
      </c>
      <c r="E248" s="63">
        <f>'[14]Staff On Desk Summary Log'!AL11</f>
        <v>2</v>
      </c>
      <c r="F248" s="63">
        <f>'[14]Staff On Desk Summary Log'!AM11</f>
        <v>15</v>
      </c>
      <c r="G248" s="63">
        <f>'[14]Staff On Desk Summary Log'!AN11</f>
        <v>8</v>
      </c>
      <c r="H248" s="63">
        <f>'[14]Staff On Desk Summary Log'!AO11</f>
        <v>10</v>
      </c>
      <c r="I248" s="63">
        <f>'[14]Staff On Desk Summary Log'!AP11</f>
        <v>9</v>
      </c>
      <c r="J248" s="63">
        <f>'[14]Staff On Desk Summary Log'!AQ11</f>
        <v>16</v>
      </c>
      <c r="K248" s="63">
        <f>'[14]Staff On Desk Summary Log'!AR11</f>
        <v>293</v>
      </c>
      <c r="L248" s="63">
        <f>'[14]Staff On Desk Summary Log'!AS11</f>
        <v>89.5</v>
      </c>
      <c r="M248" s="63">
        <f>'[14]Staff On Desk Summary Log'!AT11</f>
        <v>29</v>
      </c>
      <c r="N248" s="63">
        <f>'[14]Staff On Desk Summary Log'!AU11</f>
        <v>47.5</v>
      </c>
      <c r="O248" s="63">
        <f>'[14]Staff On Desk Summary Log'!AX11</f>
        <v>6</v>
      </c>
      <c r="P248" s="63">
        <f>'[14]Staff On Desk Summary Log'!AY11</f>
        <v>15</v>
      </c>
      <c r="Q248" s="63">
        <f>'[14]Staff On Desk Summary Log'!AZ11</f>
        <v>6</v>
      </c>
      <c r="R248" s="63">
        <f>'[14]Staff On Desk Summary Log'!BA11</f>
        <v>0</v>
      </c>
      <c r="S248" s="63">
        <f>'[14]Staff On Desk Summary Log'!BB11</f>
        <v>0</v>
      </c>
      <c r="T248" s="63">
        <f>'[14]Staff On Desk Summary Log'!BC11</f>
        <v>0</v>
      </c>
      <c r="U248" s="63">
        <f>'[14]Staff On Desk Summary Log'!BD11</f>
        <v>3</v>
      </c>
      <c r="V248" s="63">
        <f>'[14]Staff On Desk Summary Log'!BE11</f>
        <v>0</v>
      </c>
      <c r="W248" s="63">
        <f>'[14]Staff On Desk Summary Log'!BF11</f>
        <v>0</v>
      </c>
      <c r="X248" s="63">
        <f>'[14]Staff On Desk Summary Log'!BG11</f>
        <v>0</v>
      </c>
      <c r="Y248" s="63">
        <f>'[14]Staff On Desk Summary Log'!BH11</f>
        <v>10</v>
      </c>
      <c r="Z248" s="63">
        <f>'[14]Staff On Desk Summary Log'!BI11</f>
        <v>10</v>
      </c>
      <c r="AA248" s="63">
        <f>'[14]Staff On Desk Summary Log'!BJ11</f>
        <v>55</v>
      </c>
    </row>
    <row r="249" spans="1:27" x14ac:dyDescent="0.25">
      <c r="A249" s="63" t="str">
        <f>'[14]Staff On Desk Summary Log'!AH12</f>
        <v xml:space="preserve">Tuesday </v>
      </c>
      <c r="B249" s="63"/>
      <c r="C249" s="63">
        <f>'[14]Staff On Desk Summary Log'!AJ12</f>
        <v>41</v>
      </c>
      <c r="D249" s="63">
        <f>'[14]Staff On Desk Summary Log'!AK12</f>
        <v>102.5</v>
      </c>
      <c r="E249" s="63">
        <f>'[14]Staff On Desk Summary Log'!AL12</f>
        <v>11</v>
      </c>
      <c r="F249" s="63">
        <f>'[14]Staff On Desk Summary Log'!AM12</f>
        <v>44</v>
      </c>
      <c r="G249" s="63">
        <f>'[14]Staff On Desk Summary Log'!AN12</f>
        <v>10</v>
      </c>
      <c r="H249" s="63">
        <f>'[14]Staff On Desk Summary Log'!AO12</f>
        <v>0</v>
      </c>
      <c r="I249" s="63">
        <f>'[14]Staff On Desk Summary Log'!AP12</f>
        <v>15</v>
      </c>
      <c r="J249" s="63">
        <f>'[14]Staff On Desk Summary Log'!AQ12</f>
        <v>48</v>
      </c>
      <c r="K249" s="63">
        <f>'[14]Staff On Desk Summary Log'!AR12</f>
        <v>294</v>
      </c>
      <c r="L249" s="63">
        <f>'[14]Staff On Desk Summary Log'!AS12</f>
        <v>120.5</v>
      </c>
      <c r="M249" s="63">
        <f>'[14]Staff On Desk Summary Log'!AT12</f>
        <v>63</v>
      </c>
      <c r="N249" s="63">
        <f>'[14]Staff On Desk Summary Log'!AU12</f>
        <v>157.5</v>
      </c>
      <c r="O249" s="63">
        <f>'[14]Staff On Desk Summary Log'!AX12</f>
        <v>3</v>
      </c>
      <c r="P249" s="63">
        <f>'[14]Staff On Desk Summary Log'!AY12</f>
        <v>7.5</v>
      </c>
      <c r="Q249" s="63">
        <f>'[14]Staff On Desk Summary Log'!AZ12</f>
        <v>9</v>
      </c>
      <c r="R249" s="63">
        <f>'[14]Staff On Desk Summary Log'!BA12</f>
        <v>1</v>
      </c>
      <c r="S249" s="63">
        <f>'[14]Staff On Desk Summary Log'!BB12</f>
        <v>0</v>
      </c>
      <c r="T249" s="63">
        <f>'[14]Staff On Desk Summary Log'!BC12</f>
        <v>0</v>
      </c>
      <c r="U249" s="63">
        <f>'[14]Staff On Desk Summary Log'!BD12</f>
        <v>5</v>
      </c>
      <c r="V249" s="63">
        <f>'[14]Staff On Desk Summary Log'!BE12</f>
        <v>0</v>
      </c>
      <c r="W249" s="63">
        <f>'[14]Staff On Desk Summary Log'!BF12</f>
        <v>0</v>
      </c>
      <c r="X249" s="63">
        <f>'[14]Staff On Desk Summary Log'!BG12</f>
        <v>0</v>
      </c>
      <c r="Y249" s="63">
        <f>'[14]Staff On Desk Summary Log'!BH12</f>
        <v>0</v>
      </c>
      <c r="Z249" s="63">
        <f>'[14]Staff On Desk Summary Log'!BI12</f>
        <v>0</v>
      </c>
      <c r="AA249" s="63">
        <f>'[14]Staff On Desk Summary Log'!BJ12</f>
        <v>29</v>
      </c>
    </row>
    <row r="250" spans="1:27" x14ac:dyDescent="0.25">
      <c r="A250" s="63" t="str">
        <f>'[14]Staff On Desk Summary Log'!AH13</f>
        <v>Thursday</v>
      </c>
      <c r="B250" s="63"/>
      <c r="C250" s="63">
        <f>'[14]Staff On Desk Summary Log'!AJ13</f>
        <v>17</v>
      </c>
      <c r="D250" s="63">
        <f>'[14]Staff On Desk Summary Log'!AK13</f>
        <v>42.5</v>
      </c>
      <c r="E250" s="63">
        <f>'[14]Staff On Desk Summary Log'!AL13</f>
        <v>4</v>
      </c>
      <c r="F250" s="63">
        <f>'[14]Staff On Desk Summary Log'!AM13</f>
        <v>17</v>
      </c>
      <c r="G250" s="63">
        <f>'[14]Staff On Desk Summary Log'!AN13</f>
        <v>1</v>
      </c>
      <c r="H250" s="63">
        <f>'[14]Staff On Desk Summary Log'!AO13</f>
        <v>0</v>
      </c>
      <c r="I250" s="63">
        <f>'[14]Staff On Desk Summary Log'!AP13</f>
        <v>5</v>
      </c>
      <c r="J250" s="63">
        <f>'[14]Staff On Desk Summary Log'!AQ13</f>
        <v>17.5</v>
      </c>
      <c r="K250" s="63">
        <f>'[14]Staff On Desk Summary Log'!AR13</f>
        <v>45</v>
      </c>
      <c r="L250" s="63">
        <f>'[14]Staff On Desk Summary Log'!AS13</f>
        <v>22.5</v>
      </c>
      <c r="M250" s="63">
        <f>'[14]Staff On Desk Summary Log'!AT13</f>
        <v>23</v>
      </c>
      <c r="N250" s="63">
        <f>'[14]Staff On Desk Summary Log'!AU13</f>
        <v>57.5</v>
      </c>
      <c r="O250" s="63">
        <f>'[14]Staff On Desk Summary Log'!AX13</f>
        <v>3</v>
      </c>
      <c r="P250" s="63">
        <f>'[14]Staff On Desk Summary Log'!AY13</f>
        <v>7.5</v>
      </c>
      <c r="Q250" s="63">
        <f>'[14]Staff On Desk Summary Log'!AZ13</f>
        <v>3</v>
      </c>
      <c r="R250" s="63">
        <f>'[14]Staff On Desk Summary Log'!BA13</f>
        <v>0</v>
      </c>
      <c r="S250" s="63">
        <f>'[14]Staff On Desk Summary Log'!BB13</f>
        <v>1</v>
      </c>
      <c r="T250" s="63">
        <f>'[14]Staff On Desk Summary Log'!BC13</f>
        <v>0</v>
      </c>
      <c r="U250" s="63">
        <f>'[14]Staff On Desk Summary Log'!BD13</f>
        <v>3</v>
      </c>
      <c r="V250" s="63">
        <f>'[14]Staff On Desk Summary Log'!BE13</f>
        <v>0</v>
      </c>
      <c r="W250" s="63">
        <f>'[14]Staff On Desk Summary Log'!BF13</f>
        <v>13</v>
      </c>
      <c r="X250" s="63">
        <f>'[14]Staff On Desk Summary Log'!BG13</f>
        <v>15</v>
      </c>
      <c r="Y250" s="63">
        <f>'[14]Staff On Desk Summary Log'!BH13</f>
        <v>0</v>
      </c>
      <c r="Z250" s="63">
        <f>'[14]Staff On Desk Summary Log'!BI13</f>
        <v>0</v>
      </c>
      <c r="AA250" s="63">
        <f>'[14]Staff On Desk Summary Log'!BJ13</f>
        <v>40</v>
      </c>
    </row>
    <row r="251" spans="1:27" x14ac:dyDescent="0.25">
      <c r="A251" s="63" t="str">
        <f>'[14]Staff On Desk Summary Log'!AH14</f>
        <v xml:space="preserve">Friday </v>
      </c>
      <c r="B251" s="63"/>
      <c r="C251" s="63">
        <f>'[14]Staff On Desk Summary Log'!AJ14</f>
        <v>12</v>
      </c>
      <c r="D251" s="63">
        <f>'[14]Staff On Desk Summary Log'!AK14</f>
        <v>30</v>
      </c>
      <c r="E251" s="63">
        <f>'[14]Staff On Desk Summary Log'!AL14</f>
        <v>7</v>
      </c>
      <c r="F251" s="63">
        <f>'[14]Staff On Desk Summary Log'!AM14</f>
        <v>28</v>
      </c>
      <c r="G251" s="63">
        <f>'[14]Staff On Desk Summary Log'!AN14</f>
        <v>2</v>
      </c>
      <c r="H251" s="63">
        <f>'[14]Staff On Desk Summary Log'!AO14</f>
        <v>0</v>
      </c>
      <c r="I251" s="63">
        <f>'[14]Staff On Desk Summary Log'!AP14</f>
        <v>5</v>
      </c>
      <c r="J251" s="63">
        <f>'[14]Staff On Desk Summary Log'!AQ14</f>
        <v>17.5</v>
      </c>
      <c r="K251" s="63">
        <f>'[14]Staff On Desk Summary Log'!AR14</f>
        <v>239</v>
      </c>
      <c r="L251" s="63">
        <f>'[14]Staff On Desk Summary Log'!AS14</f>
        <v>119.5</v>
      </c>
      <c r="M251" s="63">
        <f>'[14]Staff On Desk Summary Log'!AT14</f>
        <v>44</v>
      </c>
      <c r="N251" s="63">
        <f>'[14]Staff On Desk Summary Log'!AU14</f>
        <v>110</v>
      </c>
      <c r="O251" s="63">
        <f>'[14]Staff On Desk Summary Log'!AX14</f>
        <v>3</v>
      </c>
      <c r="P251" s="63">
        <f>'[14]Staff On Desk Summary Log'!AY14</f>
        <v>7.5</v>
      </c>
      <c r="Q251" s="63">
        <f>'[14]Staff On Desk Summary Log'!AZ14</f>
        <v>0</v>
      </c>
      <c r="R251" s="63">
        <f>'[14]Staff On Desk Summary Log'!BA14</f>
        <v>3</v>
      </c>
      <c r="S251" s="63">
        <f>'[14]Staff On Desk Summary Log'!BB14</f>
        <v>0</v>
      </c>
      <c r="T251" s="63">
        <f>'[14]Staff On Desk Summary Log'!BC14</f>
        <v>0</v>
      </c>
      <c r="U251" s="63">
        <f>'[14]Staff On Desk Summary Log'!BD14</f>
        <v>5</v>
      </c>
      <c r="V251" s="63">
        <f>'[14]Staff On Desk Summary Log'!BE14</f>
        <v>0</v>
      </c>
      <c r="W251" s="63">
        <f>'[14]Staff On Desk Summary Log'!BF14</f>
        <v>0</v>
      </c>
      <c r="X251" s="63">
        <f>'[14]Staff On Desk Summary Log'!BG14</f>
        <v>0</v>
      </c>
      <c r="Y251" s="63">
        <f>'[14]Staff On Desk Summary Log'!BH14</f>
        <v>0</v>
      </c>
      <c r="Z251" s="63">
        <f>'[14]Staff On Desk Summary Log'!BI14</f>
        <v>0</v>
      </c>
      <c r="AA251" s="63">
        <f>'[14]Staff On Desk Summary Log'!BJ14</f>
        <v>0</v>
      </c>
    </row>
    <row r="252" spans="1:27" x14ac:dyDescent="0.25">
      <c r="A252" s="63" t="str">
        <f>'[14]Staff On Desk Summary Log'!AH15</f>
        <v>Saturday</v>
      </c>
      <c r="B252" s="63"/>
      <c r="C252" s="63">
        <f>'[14]Staff On Desk Summary Log'!AJ15</f>
        <v>44</v>
      </c>
      <c r="D252" s="63">
        <f>'[14]Staff On Desk Summary Log'!AK15</f>
        <v>110</v>
      </c>
      <c r="E252" s="63">
        <f>'[14]Staff On Desk Summary Log'!AL15</f>
        <v>10</v>
      </c>
      <c r="F252" s="63">
        <f>'[14]Staff On Desk Summary Log'!AM15</f>
        <v>40</v>
      </c>
      <c r="G252" s="63">
        <f>'[14]Staff On Desk Summary Log'!AN15</f>
        <v>1</v>
      </c>
      <c r="H252" s="63">
        <f>'[14]Staff On Desk Summary Log'!AO15</f>
        <v>0</v>
      </c>
      <c r="I252" s="63">
        <f>'[14]Staff On Desk Summary Log'!AP15</f>
        <v>9</v>
      </c>
      <c r="J252" s="63">
        <f>'[14]Staff On Desk Summary Log'!AQ15</f>
        <v>31.5</v>
      </c>
      <c r="K252" s="63">
        <f>'[14]Staff On Desk Summary Log'!AR15</f>
        <v>83</v>
      </c>
      <c r="L252" s="63">
        <f>'[14]Staff On Desk Summary Log'!AS15</f>
        <v>41.5</v>
      </c>
      <c r="M252" s="63">
        <f>'[14]Staff On Desk Summary Log'!AT15</f>
        <v>0</v>
      </c>
      <c r="N252" s="63">
        <f>'[14]Staff On Desk Summary Log'!AU15</f>
        <v>0</v>
      </c>
      <c r="O252" s="63">
        <f>'[14]Staff On Desk Summary Log'!AX15</f>
        <v>0</v>
      </c>
      <c r="P252" s="63">
        <f>'[14]Staff On Desk Summary Log'!AY15</f>
        <v>0</v>
      </c>
      <c r="Q252" s="63">
        <f>'[14]Staff On Desk Summary Log'!AZ15</f>
        <v>9</v>
      </c>
      <c r="R252" s="63">
        <f>'[14]Staff On Desk Summary Log'!BA15</f>
        <v>0</v>
      </c>
      <c r="S252" s="63">
        <f>'[14]Staff On Desk Summary Log'!BB15</f>
        <v>0</v>
      </c>
      <c r="T252" s="63">
        <f>'[14]Staff On Desk Summary Log'!BC15</f>
        <v>0</v>
      </c>
      <c r="U252" s="63">
        <f>'[14]Staff On Desk Summary Log'!BD15</f>
        <v>5</v>
      </c>
      <c r="V252" s="63">
        <f>'[14]Staff On Desk Summary Log'!BE15</f>
        <v>0</v>
      </c>
      <c r="W252" s="63">
        <f>'[14]Staff On Desk Summary Log'!BF15</f>
        <v>0</v>
      </c>
      <c r="X252" s="63">
        <f>'[14]Staff On Desk Summary Log'!BG15</f>
        <v>0</v>
      </c>
      <c r="Y252" s="63">
        <f>'[14]Staff On Desk Summary Log'!BH15</f>
        <v>15</v>
      </c>
      <c r="Z252" s="63">
        <f>'[14]Staff On Desk Summary Log'!BI15</f>
        <v>0</v>
      </c>
      <c r="AA252" s="63">
        <f>'[14]Staff On Desk Summary Log'!BJ15</f>
        <v>0</v>
      </c>
    </row>
    <row r="253" spans="1:27" x14ac:dyDescent="0.25">
      <c r="A253" s="63" t="str">
        <f>'[14]Staff On Desk Summary Log'!AH16</f>
        <v xml:space="preserve">Tuesday </v>
      </c>
      <c r="B253" s="63"/>
      <c r="C253" s="63">
        <f>'[14]Staff On Desk Summary Log'!AJ16</f>
        <v>27</v>
      </c>
      <c r="D253" s="63">
        <f>'[14]Staff On Desk Summary Log'!AK16</f>
        <v>67.5</v>
      </c>
      <c r="E253" s="63">
        <f>'[14]Staff On Desk Summary Log'!AL16</f>
        <v>4</v>
      </c>
      <c r="F253" s="63">
        <f>'[14]Staff On Desk Summary Log'!AM16</f>
        <v>17</v>
      </c>
      <c r="G253" s="63">
        <f>'[14]Staff On Desk Summary Log'!AN16</f>
        <v>9</v>
      </c>
      <c r="H253" s="63">
        <f>'[14]Staff On Desk Summary Log'!AO16</f>
        <v>0</v>
      </c>
      <c r="I253" s="63">
        <f>'[14]Staff On Desk Summary Log'!AP16</f>
        <v>8</v>
      </c>
      <c r="J253" s="63">
        <f>'[14]Staff On Desk Summary Log'!AQ16</f>
        <v>28</v>
      </c>
      <c r="K253" s="63">
        <f>'[14]Staff On Desk Summary Log'!AR16</f>
        <v>121</v>
      </c>
      <c r="L253" s="63">
        <f>'[14]Staff On Desk Summary Log'!AS16</f>
        <v>63</v>
      </c>
      <c r="M253" s="63">
        <f>'[14]Staff On Desk Summary Log'!AT16</f>
        <v>28</v>
      </c>
      <c r="N253" s="63">
        <f>'[14]Staff On Desk Summary Log'!AU16</f>
        <v>58</v>
      </c>
      <c r="O253" s="63">
        <f>'[14]Staff On Desk Summary Log'!AX16</f>
        <v>2</v>
      </c>
      <c r="P253" s="63">
        <f>'[14]Staff On Desk Summary Log'!AY16</f>
        <v>5</v>
      </c>
      <c r="Q253" s="63">
        <f>'[14]Staff On Desk Summary Log'!AZ16</f>
        <v>5</v>
      </c>
      <c r="R253" s="63">
        <f>'[14]Staff On Desk Summary Log'!BA16</f>
        <v>2</v>
      </c>
      <c r="S253" s="63">
        <f>'[14]Staff On Desk Summary Log'!BB16</f>
        <v>0</v>
      </c>
      <c r="T253" s="63">
        <f>'[14]Staff On Desk Summary Log'!BC16</f>
        <v>0</v>
      </c>
      <c r="U253" s="63">
        <f>'[14]Staff On Desk Summary Log'!BD16</f>
        <v>4</v>
      </c>
      <c r="V253" s="63">
        <f>'[14]Staff On Desk Summary Log'!BE16</f>
        <v>0</v>
      </c>
      <c r="W253" s="63">
        <f>'[14]Staff On Desk Summary Log'!BF16</f>
        <v>0</v>
      </c>
      <c r="X253" s="63">
        <f>'[14]Staff On Desk Summary Log'!BG16</f>
        <v>0</v>
      </c>
      <c r="Y253" s="63">
        <f>'[14]Staff On Desk Summary Log'!BH16</f>
        <v>2</v>
      </c>
      <c r="Z253" s="63">
        <f>'[14]Staff On Desk Summary Log'!BI16</f>
        <v>0</v>
      </c>
      <c r="AA253" s="63">
        <f>'[14]Staff On Desk Summary Log'!BJ16</f>
        <v>0</v>
      </c>
    </row>
    <row r="254" spans="1:27" x14ac:dyDescent="0.25">
      <c r="A254" s="63"/>
      <c r="B254" s="63" t="str">
        <f>'[14]Staff On Desk Summary Log'!AI17</f>
        <v>SUM</v>
      </c>
      <c r="C254" s="63">
        <f>'[14]Staff On Desk Summary Log'!AJ17</f>
        <v>270</v>
      </c>
      <c r="D254" s="63">
        <f>'[14]Staff On Desk Summary Log'!AK17</f>
        <v>656</v>
      </c>
      <c r="E254" s="63">
        <f>'[14]Staff On Desk Summary Log'!AL17</f>
        <v>75</v>
      </c>
      <c r="F254" s="63">
        <f>'[14]Staff On Desk Summary Log'!AM17</f>
        <v>296</v>
      </c>
      <c r="G254" s="63">
        <f>'[14]Staff On Desk Summary Log'!AN17</f>
        <v>85</v>
      </c>
      <c r="H254" s="63">
        <f>'[14]Staff On Desk Summary Log'!AO17</f>
        <v>99.5</v>
      </c>
      <c r="I254" s="63">
        <f>'[14]Staff On Desk Summary Log'!AP17</f>
        <v>98</v>
      </c>
      <c r="J254" s="63">
        <f>'[14]Staff On Desk Summary Log'!AQ17</f>
        <v>329.5</v>
      </c>
      <c r="K254" s="63">
        <f>'[14]Staff On Desk Summary Log'!AR17</f>
        <v>1668</v>
      </c>
      <c r="L254" s="63">
        <f>'[14]Staff On Desk Summary Log'!AS17</f>
        <v>690.5</v>
      </c>
      <c r="M254" s="63">
        <f>'[14]Staff On Desk Summary Log'!AT17</f>
        <v>411</v>
      </c>
      <c r="N254" s="63">
        <f>'[14]Staff On Desk Summary Log'!AU17</f>
        <v>863</v>
      </c>
      <c r="O254" s="63">
        <f>'[14]Staff On Desk Summary Log'!AX17</f>
        <v>40</v>
      </c>
      <c r="P254" s="63">
        <f>'[14]Staff On Desk Summary Log'!AY17</f>
        <v>106</v>
      </c>
      <c r="Q254" s="63">
        <f>'[14]Staff On Desk Summary Log'!AZ17</f>
        <v>39</v>
      </c>
      <c r="R254" s="63">
        <f>'[14]Staff On Desk Summary Log'!BA17</f>
        <v>41</v>
      </c>
      <c r="S254" s="63">
        <f>'[14]Staff On Desk Summary Log'!BB17</f>
        <v>1</v>
      </c>
      <c r="T254" s="63">
        <f>'[14]Staff On Desk Summary Log'!BC17</f>
        <v>0</v>
      </c>
      <c r="U254" s="63">
        <f>'[14]Staff On Desk Summary Log'!BD17</f>
        <v>68</v>
      </c>
      <c r="V254" s="63">
        <f>'[14]Staff On Desk Summary Log'!BE17</f>
        <v>15</v>
      </c>
      <c r="W254" s="63">
        <f>'[14]Staff On Desk Summary Log'!BF17</f>
        <v>28</v>
      </c>
      <c r="X254" s="63">
        <f>'[14]Staff On Desk Summary Log'!BG17</f>
        <v>25</v>
      </c>
      <c r="Y254" s="63">
        <f>'[14]Staff On Desk Summary Log'!BH17</f>
        <v>27</v>
      </c>
      <c r="Z254" s="63">
        <f>'[14]Staff On Desk Summary Log'!BI17</f>
        <v>45</v>
      </c>
      <c r="AA254" s="63">
        <f>'[14]Staff On Desk Summary Log'!BJ17</f>
        <v>489</v>
      </c>
    </row>
    <row r="255" spans="1:27" x14ac:dyDescent="0.25">
      <c r="A255" s="63"/>
      <c r="B255" s="63" t="str">
        <f>'[14]Staff On Desk Summary Log'!AI18</f>
        <v>AVG</v>
      </c>
      <c r="C255" s="63"/>
      <c r="D255" s="63">
        <f>'[14]Staff On Desk Summary Log'!AK18</f>
        <v>2.4296296296296296</v>
      </c>
      <c r="E255" s="63"/>
      <c r="F255" s="63">
        <f>'[14]Staff On Desk Summary Log'!AM18</f>
        <v>3.9466666666666668</v>
      </c>
      <c r="G255" s="63"/>
      <c r="H255" s="63">
        <f>'[14]Staff On Desk Summary Log'!AO18</f>
        <v>1.1705882352941177</v>
      </c>
      <c r="I255" s="63"/>
      <c r="J255" s="63">
        <f>'[14]Staff On Desk Summary Log'!AQ18</f>
        <v>3.3622448979591835</v>
      </c>
      <c r="K255" s="63"/>
      <c r="L255" s="63">
        <f>'[14]Staff On Desk Summary Log'!AS18</f>
        <v>0.41396882494004794</v>
      </c>
      <c r="M255" s="63"/>
      <c r="N255" s="63">
        <f>'[14]Staff On Desk Summary Log'!AU18</f>
        <v>2.0997566909975669</v>
      </c>
      <c r="O255" s="63"/>
      <c r="P255" s="63">
        <f>'[14]Staff On Desk Summary Log'!AY18</f>
        <v>2.65</v>
      </c>
      <c r="Q255" s="63"/>
      <c r="R255" s="63"/>
      <c r="S255" s="63"/>
      <c r="T255" s="63"/>
      <c r="U255" s="63"/>
      <c r="V255" s="63">
        <f>'[14]Staff On Desk Summary Log'!BE18</f>
        <v>0.22058823529411764</v>
      </c>
      <c r="W255" s="63"/>
      <c r="X255" s="63">
        <f>'[14]Staff On Desk Summary Log'!BG18</f>
        <v>0.8928571428571429</v>
      </c>
      <c r="Y255" s="63"/>
      <c r="Z255" s="63"/>
      <c r="AA255" s="63"/>
    </row>
    <row r="256" spans="1:27" x14ac:dyDescent="0.25">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c r="AA256" s="63"/>
    </row>
    <row r="257" spans="1:27" ht="45" x14ac:dyDescent="0.25">
      <c r="A257" s="63"/>
      <c r="B257" s="114" t="str">
        <f>'[14]Staff On Desk Summary Log'!AI20</f>
        <v>% mins of all on-desk tasks per week</v>
      </c>
      <c r="C257" s="63"/>
      <c r="D257" s="115">
        <f>'[14]Staff On Desk Summary Log'!AK20</f>
        <v>0.3037037037037037</v>
      </c>
      <c r="E257" s="115"/>
      <c r="F257" s="115">
        <f>'[14]Staff On Desk Summary Log'!AM20</f>
        <v>0.13703703703703704</v>
      </c>
      <c r="G257" s="115"/>
      <c r="H257" s="115">
        <f>'[14]Staff On Desk Summary Log'!AO20</f>
        <v>4.6064814814814815E-2</v>
      </c>
      <c r="I257" s="115"/>
      <c r="J257" s="115">
        <f>'[14]Staff On Desk Summary Log'!AQ20</f>
        <v>0.15254629629629629</v>
      </c>
      <c r="K257" s="115"/>
      <c r="L257" s="115"/>
      <c r="M257" s="115"/>
      <c r="N257" s="115"/>
      <c r="O257" s="115"/>
      <c r="P257" s="115">
        <f>'[14]Staff On Desk Summary Log'!AY20</f>
        <v>4.9074074074074076E-2</v>
      </c>
      <c r="Q257" s="115">
        <f>'[14]Staff On Desk Summary Log'!AZ20</f>
        <v>1.8055555555555554E-2</v>
      </c>
      <c r="R257" s="115">
        <f>'[14]Staff On Desk Summary Log'!BA20</f>
        <v>1.8981481481481481E-2</v>
      </c>
      <c r="S257" s="115"/>
      <c r="T257" s="115"/>
      <c r="U257" s="115"/>
      <c r="V257" s="115">
        <f>'[14]Staff On Desk Summary Log'!BE20</f>
        <v>6.9444444444444441E-3</v>
      </c>
      <c r="W257" s="115"/>
      <c r="X257" s="115">
        <f>'[14]Staff On Desk Summary Log'!BG20</f>
        <v>1.1574074074074073E-2</v>
      </c>
      <c r="Y257" s="115">
        <f>'[14]Staff On Desk Summary Log'!BH20</f>
        <v>1.2500000000000001E-2</v>
      </c>
      <c r="Z257" s="115">
        <f>'[14]Staff On Desk Summary Log'!BI20</f>
        <v>2.0833333333333332E-2</v>
      </c>
      <c r="AA257" s="115">
        <f>'[14]Staff On Desk Summary Log'!BJ20</f>
        <v>0.22638888888888889</v>
      </c>
    </row>
    <row r="260" spans="1:27" ht="210" x14ac:dyDescent="0.25">
      <c r="A260" s="63"/>
      <c r="B260" s="63"/>
      <c r="C260" s="114" t="str">
        <f>'[15]Staff On Desk Summary Log'!AJ1</f>
        <v>Hours open per week</v>
      </c>
      <c r="D260" s="114" t="str">
        <f>'[15]Staff On Desk Summary Log'!AK1</f>
        <v>Hrs open per yr</v>
      </c>
      <c r="E260" s="114" t="str">
        <f>'[15]Staff On Desk Summary Log'!AL1</f>
        <v>Mins open per week</v>
      </c>
      <c r="F260" s="114"/>
      <c r="G260" s="63"/>
      <c r="H260" s="63"/>
      <c r="I260" s="63"/>
      <c r="J260" s="63"/>
      <c r="K260" s="63"/>
      <c r="L260" s="63"/>
      <c r="M260" s="63"/>
      <c r="N260" s="63"/>
      <c r="O260" s="63"/>
      <c r="P260" s="63"/>
      <c r="Q260" s="63"/>
      <c r="R260" s="63"/>
      <c r="S260" s="63"/>
      <c r="T260" s="63"/>
      <c r="U260" s="63"/>
      <c r="V260" s="63"/>
      <c r="W260" s="63"/>
      <c r="X260" s="63"/>
      <c r="Y260" s="63"/>
      <c r="Z260" s="63"/>
      <c r="AA260" s="63"/>
    </row>
    <row r="261" spans="1:27" x14ac:dyDescent="0.25">
      <c r="A261" s="63"/>
      <c r="B261" s="63"/>
      <c r="C261" s="63">
        <f>'[15]Staff On Desk Summary Log'!AJ2</f>
        <v>24</v>
      </c>
      <c r="D261" s="63">
        <f>'[15]Staff On Desk Summary Log'!AK2</f>
        <v>1200</v>
      </c>
      <c r="E261" s="63">
        <f>'[15]Staff On Desk Summary Log'!AL2</f>
        <v>1440</v>
      </c>
      <c r="F261" s="63"/>
      <c r="G261" s="63"/>
      <c r="H261" s="63"/>
      <c r="I261" s="63"/>
      <c r="J261" s="63"/>
      <c r="K261" s="63"/>
      <c r="L261" s="63"/>
      <c r="M261" s="63"/>
      <c r="N261" s="63"/>
      <c r="O261" s="63"/>
      <c r="P261" s="63"/>
      <c r="Q261" s="63"/>
      <c r="R261" s="63"/>
      <c r="S261" s="63"/>
      <c r="T261" s="63"/>
      <c r="U261" s="63"/>
      <c r="V261" s="63"/>
      <c r="W261" s="63"/>
      <c r="X261" s="63"/>
      <c r="Y261" s="63"/>
      <c r="Z261" s="63"/>
      <c r="AA261" s="63"/>
    </row>
    <row r="262" spans="1:27" ht="225" x14ac:dyDescent="0.25">
      <c r="A262" s="44" t="str">
        <f>'[15]Staff On Desk Summary Log'!AG4</f>
        <v>ISL - On Desk Log</v>
      </c>
      <c r="B262" s="63"/>
      <c r="C262" s="114" t="str">
        <f>'[15]Staff On Desk Summary Log'!AJ4</f>
        <v>informational / directional</v>
      </c>
      <c r="D262" s="114"/>
      <c r="E262" s="114" t="str">
        <f>'[15]Staff On Desk Summary Log'!AL4</f>
        <v>reference</v>
      </c>
      <c r="F262" s="114"/>
      <c r="G262" s="114" t="str">
        <f>'[15]Staff On Desk Summary Log'!AN4</f>
        <v>technology</v>
      </c>
      <c r="H262" s="114"/>
      <c r="I262" s="114" t="str">
        <f>'[15]Staff On Desk Summary Log'!AP4</f>
        <v>library card</v>
      </c>
      <c r="J262" s="114"/>
      <c r="K262" s="114" t="str">
        <f>'[15]Staff On Desk Summary Log'!AR4</f>
        <v>checkin</v>
      </c>
      <c r="L262" s="114"/>
      <c r="M262" s="114" t="str">
        <f>'[15]Staff On Desk Summary Log'!AT4</f>
        <v>checkout/ renew at desk</v>
      </c>
      <c r="N262" s="114"/>
      <c r="O262" s="114" t="str">
        <f>'[15]Staff On Desk Summary Log'!AX4</f>
        <v>fine/fee</v>
      </c>
      <c r="P262" s="114"/>
      <c r="Q262" s="114" t="str">
        <f>'[15]Staff On Desk Summary Log'!AZ4</f>
        <v>print management</v>
      </c>
      <c r="R262" s="114" t="str">
        <f>'[15]Staff On Desk Summary Log'!BA4</f>
        <v>check email/spl@</v>
      </c>
      <c r="S262" s="114" t="str">
        <f>'[15]Staff On Desk Summary Log'!BB4</f>
        <v>lend laptop</v>
      </c>
      <c r="T262" s="114"/>
      <c r="U262" s="114" t="str">
        <f>'[15]Staff On Desk Summary Log'!BD4</f>
        <v>self check</v>
      </c>
      <c r="V262" s="114"/>
      <c r="W262" s="114" t="str">
        <f>'[15]Staff On Desk Summary Log'!BF4</f>
        <v>weeding</v>
      </c>
      <c r="X262" s="114"/>
      <c r="Y262" s="114" t="str">
        <f>'[15]Staff On Desk Summary Log'!BH4</f>
        <v>opening procedures and desk set up</v>
      </c>
      <c r="Z262" s="114" t="str">
        <f>'[15]Staff On Desk Summary Log'!BI4</f>
        <v>closing procedures</v>
      </c>
      <c r="AA262" s="114" t="str">
        <f>'[15]Staff On Desk Summary Log'!BJ4</f>
        <v>other</v>
      </c>
    </row>
    <row r="263" spans="1:27" x14ac:dyDescent="0.25">
      <c r="A263" s="63" t="str">
        <f>'[15]Staff On Desk Summary Log'!AG5</f>
        <v>DAY</v>
      </c>
      <c r="B263" s="63" t="str">
        <f>'[15]Staff On Desk Summary Log'!AH5</f>
        <v>DATE</v>
      </c>
      <c r="C263" s="63" t="str">
        <f>'[15]Staff On Desk Summary Log'!AJ5</f>
        <v>#</v>
      </c>
      <c r="D263" s="63" t="str">
        <f>'[15]Staff On Desk Summary Log'!AK5</f>
        <v xml:space="preserve">Avg. time </v>
      </c>
      <c r="E263" s="63" t="str">
        <f>'[15]Staff On Desk Summary Log'!AL5</f>
        <v>#</v>
      </c>
      <c r="F263" s="63" t="str">
        <f>'[15]Staff On Desk Summary Log'!AM5</f>
        <v xml:space="preserve">Avg. time </v>
      </c>
      <c r="G263" s="63" t="str">
        <f>'[15]Staff On Desk Summary Log'!AN5</f>
        <v>#</v>
      </c>
      <c r="H263" s="63" t="str">
        <f>'[15]Staff On Desk Summary Log'!AO5</f>
        <v xml:space="preserve">Avg. time </v>
      </c>
      <c r="I263" s="63" t="str">
        <f>'[15]Staff On Desk Summary Log'!AP5</f>
        <v>#</v>
      </c>
      <c r="J263" s="63" t="str">
        <f>'[15]Staff On Desk Summary Log'!AQ5</f>
        <v xml:space="preserve">Avg. time </v>
      </c>
      <c r="K263" s="63" t="str">
        <f>'[15]Staff On Desk Summary Log'!AR5</f>
        <v>#</v>
      </c>
      <c r="L263" s="63" t="str">
        <f>'[15]Staff On Desk Summary Log'!AS5</f>
        <v>Actual time</v>
      </c>
      <c r="M263" s="63" t="str">
        <f>'[15]Staff On Desk Summary Log'!AT5</f>
        <v>#</v>
      </c>
      <c r="N263" s="63" t="str">
        <f>'[15]Staff On Desk Summary Log'!AU5</f>
        <v xml:space="preserve">Avg. time </v>
      </c>
      <c r="O263" s="63" t="str">
        <f>'[15]Staff On Desk Summary Log'!AX5</f>
        <v>#</v>
      </c>
      <c r="P263" s="63" t="str">
        <f>'[15]Staff On Desk Summary Log'!AY5</f>
        <v xml:space="preserve">Avg. time </v>
      </c>
      <c r="Q263" s="63" t="str">
        <f>'[15]Staff On Desk Summary Log'!AZ5</f>
        <v>#</v>
      </c>
      <c r="R263" s="63" t="str">
        <f>'[15]Staff On Desk Summary Log'!BA5</f>
        <v>Actual time spent</v>
      </c>
      <c r="S263" s="63" t="str">
        <f>'[15]Staff On Desk Summary Log'!BB5</f>
        <v>#</v>
      </c>
      <c r="T263" s="63" t="str">
        <f>'[15]Staff On Desk Summary Log'!BC5</f>
        <v xml:space="preserve">Avg. time </v>
      </c>
      <c r="U263" s="63" t="str">
        <f>'[15]Staff On Desk Summary Log'!BD5</f>
        <v>#</v>
      </c>
      <c r="V263" s="63" t="str">
        <f>'[15]Staff On Desk Summary Log'!BE5</f>
        <v xml:space="preserve">Avg. time </v>
      </c>
      <c r="W263" s="63" t="str">
        <f>'[15]Staff On Desk Summary Log'!BF5</f>
        <v>#</v>
      </c>
      <c r="X263" s="63" t="str">
        <f>'[15]Staff On Desk Summary Log'!BG5</f>
        <v xml:space="preserve">Actual time </v>
      </c>
      <c r="Y263" s="63" t="str">
        <f>'[15]Staff On Desk Summary Log'!BH5</f>
        <v>Avg time (in mins)</v>
      </c>
      <c r="Z263" s="63" t="str">
        <f>'[15]Staff On Desk Summary Log'!BI5</f>
        <v>Avg time (in mins)</v>
      </c>
      <c r="AA263" s="63" t="str">
        <f>'[15]Staff On Desk Summary Log'!BJ5</f>
        <v>Avg time (in mins)</v>
      </c>
    </row>
    <row r="264" spans="1:27" x14ac:dyDescent="0.25">
      <c r="A264" s="63" t="str">
        <f>'[15]Staff On Desk Summary Log'!AG6</f>
        <v>Tuesday</v>
      </c>
      <c r="B264" s="63"/>
      <c r="C264" s="63">
        <f>'[15]Staff On Desk Summary Log'!AJ6</f>
        <v>8</v>
      </c>
      <c r="D264" s="63">
        <f>'[15]Staff On Desk Summary Log'!AK6</f>
        <v>19</v>
      </c>
      <c r="E264" s="63">
        <f>'[15]Staff On Desk Summary Log'!AL6</f>
        <v>0</v>
      </c>
      <c r="F264" s="63">
        <f>'[15]Staff On Desk Summary Log'!AM6</f>
        <v>0</v>
      </c>
      <c r="G264" s="63">
        <f>'[15]Staff On Desk Summary Log'!AN6</f>
        <v>1</v>
      </c>
      <c r="H264" s="63">
        <f>'[15]Staff On Desk Summary Log'!AO6</f>
        <v>2</v>
      </c>
      <c r="I264" s="63">
        <f>'[15]Staff On Desk Summary Log'!AP6</f>
        <v>3</v>
      </c>
      <c r="J264" s="63">
        <f>'[15]Staff On Desk Summary Log'!AQ6</f>
        <v>6</v>
      </c>
      <c r="K264" s="63">
        <f>'[15]Staff On Desk Summary Log'!AR6</f>
        <v>44</v>
      </c>
      <c r="L264" s="63">
        <f>'[15]Staff On Desk Summary Log'!AS6</f>
        <v>20</v>
      </c>
      <c r="M264" s="63">
        <f>'[15]Staff On Desk Summary Log'!AT6</f>
        <v>16</v>
      </c>
      <c r="N264" s="63">
        <f>'[15]Staff On Desk Summary Log'!AU6</f>
        <v>18</v>
      </c>
      <c r="O264" s="63">
        <f>'[15]Staff On Desk Summary Log'!AX6</f>
        <v>1</v>
      </c>
      <c r="P264" s="63">
        <f>'[15]Staff On Desk Summary Log'!AY6</f>
        <v>1</v>
      </c>
      <c r="Q264" s="63">
        <f>'[15]Staff On Desk Summary Log'!AZ6</f>
        <v>3</v>
      </c>
      <c r="R264" s="63">
        <f>'[15]Staff On Desk Summary Log'!BA6</f>
        <v>95</v>
      </c>
      <c r="S264" s="63">
        <f>'[15]Staff On Desk Summary Log'!BB6</f>
        <v>0</v>
      </c>
      <c r="T264" s="63">
        <f>'[15]Staff On Desk Summary Log'!BC6</f>
        <v>0</v>
      </c>
      <c r="U264" s="63">
        <f>'[15]Staff On Desk Summary Log'!BD6</f>
        <v>22</v>
      </c>
      <c r="V264" s="63">
        <f>'[15]Staff On Desk Summary Log'!BE6</f>
        <v>25</v>
      </c>
      <c r="W264" s="63">
        <f>'[15]Staff On Desk Summary Log'!BF6</f>
        <v>0</v>
      </c>
      <c r="X264" s="63">
        <f>'[15]Staff On Desk Summary Log'!BG6</f>
        <v>0</v>
      </c>
      <c r="Y264" s="63">
        <f>'[15]Staff On Desk Summary Log'!BH6</f>
        <v>20</v>
      </c>
      <c r="Z264" s="63">
        <f>'[15]Staff On Desk Summary Log'!BI6</f>
        <v>10</v>
      </c>
      <c r="AA264" s="63">
        <f>'[15]Staff On Desk Summary Log'!BJ6</f>
        <v>0</v>
      </c>
    </row>
    <row r="265" spans="1:27" x14ac:dyDescent="0.25">
      <c r="A265" s="63" t="str">
        <f>'[15]Staff On Desk Summary Log'!AG7</f>
        <v>Wednesday</v>
      </c>
      <c r="B265" s="63"/>
      <c r="C265" s="63">
        <f>'[15]Staff On Desk Summary Log'!AJ7</f>
        <v>4</v>
      </c>
      <c r="D265" s="63">
        <f>'[15]Staff On Desk Summary Log'!AK7</f>
        <v>8</v>
      </c>
      <c r="E265" s="63">
        <f>'[15]Staff On Desk Summary Log'!AL7</f>
        <v>1</v>
      </c>
      <c r="F265" s="63">
        <f>'[15]Staff On Desk Summary Log'!AM7</f>
        <v>10</v>
      </c>
      <c r="G265" s="63">
        <f>'[15]Staff On Desk Summary Log'!AN7</f>
        <v>0</v>
      </c>
      <c r="H265" s="63">
        <f>'[15]Staff On Desk Summary Log'!AO7</f>
        <v>0</v>
      </c>
      <c r="I265" s="63">
        <f>'[15]Staff On Desk Summary Log'!AP7</f>
        <v>1</v>
      </c>
      <c r="J265" s="63">
        <f>'[15]Staff On Desk Summary Log'!AQ7</f>
        <v>2</v>
      </c>
      <c r="K265" s="63">
        <f>'[15]Staff On Desk Summary Log'!AR7</f>
        <v>72</v>
      </c>
      <c r="L265" s="63">
        <f>'[15]Staff On Desk Summary Log'!AS7</f>
        <v>13</v>
      </c>
      <c r="M265" s="63">
        <f>'[15]Staff On Desk Summary Log'!AT7</f>
        <v>37</v>
      </c>
      <c r="N265" s="63">
        <f>'[15]Staff On Desk Summary Log'!AU7</f>
        <v>18</v>
      </c>
      <c r="O265" s="63">
        <f>'[15]Staff On Desk Summary Log'!AX7</f>
        <v>2</v>
      </c>
      <c r="P265" s="63">
        <f>'[15]Staff On Desk Summary Log'!AY7</f>
        <v>6</v>
      </c>
      <c r="Q265" s="63">
        <f>'[15]Staff On Desk Summary Log'!AZ7</f>
        <v>1</v>
      </c>
      <c r="R265" s="63">
        <f>'[15]Staff On Desk Summary Log'!BA7</f>
        <v>70</v>
      </c>
      <c r="S265" s="63">
        <f>'[15]Staff On Desk Summary Log'!BB7</f>
        <v>0</v>
      </c>
      <c r="T265" s="63">
        <f>'[15]Staff On Desk Summary Log'!BC7</f>
        <v>0</v>
      </c>
      <c r="U265" s="63">
        <f>'[15]Staff On Desk Summary Log'!BD7</f>
        <v>1</v>
      </c>
      <c r="V265" s="63">
        <f>'[15]Staff On Desk Summary Log'!BE7</f>
        <v>2</v>
      </c>
      <c r="W265" s="63">
        <f>'[15]Staff On Desk Summary Log'!BF7</f>
        <v>0</v>
      </c>
      <c r="X265" s="63">
        <f>'[15]Staff On Desk Summary Log'!BG7</f>
        <v>0</v>
      </c>
      <c r="Y265" s="63">
        <f>'[15]Staff On Desk Summary Log'!BH7</f>
        <v>20</v>
      </c>
      <c r="Z265" s="63">
        <f>'[15]Staff On Desk Summary Log'!BI7</f>
        <v>10</v>
      </c>
      <c r="AA265" s="63">
        <f>'[15]Staff On Desk Summary Log'!BJ7</f>
        <v>100</v>
      </c>
    </row>
    <row r="266" spans="1:27" x14ac:dyDescent="0.25">
      <c r="A266" s="63" t="str">
        <f>'[15]Staff On Desk Summary Log'!AG8</f>
        <v>Thursday</v>
      </c>
      <c r="B266" s="63"/>
      <c r="C266" s="63">
        <f>'[15]Staff On Desk Summary Log'!AJ8</f>
        <v>28</v>
      </c>
      <c r="D266" s="63">
        <f>'[15]Staff On Desk Summary Log'!AK8</f>
        <v>51.5</v>
      </c>
      <c r="E266" s="63">
        <f>'[15]Staff On Desk Summary Log'!AL8</f>
        <v>1</v>
      </c>
      <c r="F266" s="63">
        <f>'[15]Staff On Desk Summary Log'!AM8</f>
        <v>10</v>
      </c>
      <c r="G266" s="63">
        <f>'[15]Staff On Desk Summary Log'!AN8</f>
        <v>0</v>
      </c>
      <c r="H266" s="63">
        <f>'[15]Staff On Desk Summary Log'!AO8</f>
        <v>0</v>
      </c>
      <c r="I266" s="63">
        <f>'[15]Staff On Desk Summary Log'!AP8</f>
        <v>1</v>
      </c>
      <c r="J266" s="63">
        <f>'[15]Staff On Desk Summary Log'!AQ8</f>
        <v>5</v>
      </c>
      <c r="K266" s="63">
        <f>'[15]Staff On Desk Summary Log'!AR8</f>
        <v>21</v>
      </c>
      <c r="L266" s="63">
        <f>'[15]Staff On Desk Summary Log'!AS8</f>
        <v>11</v>
      </c>
      <c r="M266" s="63">
        <f>'[15]Staff On Desk Summary Log'!AT8</f>
        <v>59</v>
      </c>
      <c r="N266" s="63">
        <f>'[15]Staff On Desk Summary Log'!AU8</f>
        <v>38.5</v>
      </c>
      <c r="O266" s="63">
        <f>'[15]Staff On Desk Summary Log'!AX8</f>
        <v>4</v>
      </c>
      <c r="P266" s="63">
        <f>'[15]Staff On Desk Summary Log'!AY8</f>
        <v>6</v>
      </c>
      <c r="Q266" s="63">
        <f>'[15]Staff On Desk Summary Log'!AZ8</f>
        <v>7</v>
      </c>
      <c r="R266" s="63">
        <f>'[15]Staff On Desk Summary Log'!BA8</f>
        <v>45</v>
      </c>
      <c r="S266" s="63">
        <f>'[15]Staff On Desk Summary Log'!BB8</f>
        <v>0</v>
      </c>
      <c r="T266" s="63">
        <f>'[15]Staff On Desk Summary Log'!BC8</f>
        <v>0</v>
      </c>
      <c r="U266" s="63">
        <f>'[15]Staff On Desk Summary Log'!BD8</f>
        <v>0</v>
      </c>
      <c r="V266" s="63">
        <f>'[15]Staff On Desk Summary Log'!BE8</f>
        <v>0</v>
      </c>
      <c r="W266" s="63">
        <f>'[15]Staff On Desk Summary Log'!BF8</f>
        <v>0</v>
      </c>
      <c r="X266" s="63">
        <f>'[15]Staff On Desk Summary Log'!BG8</f>
        <v>0</v>
      </c>
      <c r="Y266" s="63">
        <f>'[15]Staff On Desk Summary Log'!BH8</f>
        <v>30</v>
      </c>
      <c r="Z266" s="63">
        <f>'[15]Staff On Desk Summary Log'!BI8</f>
        <v>10</v>
      </c>
      <c r="AA266" s="63">
        <f>'[15]Staff On Desk Summary Log'!BJ8</f>
        <v>17</v>
      </c>
    </row>
    <row r="267" spans="1:27" x14ac:dyDescent="0.25">
      <c r="A267" s="63" t="str">
        <f>'[15]Staff On Desk Summary Log'!AG9</f>
        <v>Friday</v>
      </c>
      <c r="B267" s="63"/>
      <c r="C267" s="63">
        <f>'[15]Staff On Desk Summary Log'!AJ9</f>
        <v>3</v>
      </c>
      <c r="D267" s="63">
        <f>'[15]Staff On Desk Summary Log'!AK9</f>
        <v>10</v>
      </c>
      <c r="E267" s="63">
        <f>'[15]Staff On Desk Summary Log'!AL9</f>
        <v>4</v>
      </c>
      <c r="F267" s="63">
        <f>'[15]Staff On Desk Summary Log'!AM9</f>
        <v>15</v>
      </c>
      <c r="G267" s="63">
        <f>'[15]Staff On Desk Summary Log'!AN9</f>
        <v>0</v>
      </c>
      <c r="H267" s="63">
        <f>'[15]Staff On Desk Summary Log'!AO9</f>
        <v>0</v>
      </c>
      <c r="I267" s="63">
        <f>'[15]Staff On Desk Summary Log'!AP9</f>
        <v>1</v>
      </c>
      <c r="J267" s="63">
        <f>'[15]Staff On Desk Summary Log'!AQ9</f>
        <v>10</v>
      </c>
      <c r="K267" s="63">
        <f>'[15]Staff On Desk Summary Log'!AR9</f>
        <v>183</v>
      </c>
      <c r="L267" s="63">
        <f>'[15]Staff On Desk Summary Log'!AS9</f>
        <v>27</v>
      </c>
      <c r="M267" s="63">
        <f>'[15]Staff On Desk Summary Log'!AT9</f>
        <v>14</v>
      </c>
      <c r="N267" s="63">
        <f>'[15]Staff On Desk Summary Log'!AU9</f>
        <v>21.5</v>
      </c>
      <c r="O267" s="63">
        <f>'[15]Staff On Desk Summary Log'!AX9</f>
        <v>4</v>
      </c>
      <c r="P267" s="63">
        <f>'[15]Staff On Desk Summary Log'!AY9</f>
        <v>3</v>
      </c>
      <c r="Q267" s="63">
        <f>'[15]Staff On Desk Summary Log'!AZ9</f>
        <v>2</v>
      </c>
      <c r="R267" s="63">
        <f>'[15]Staff On Desk Summary Log'!BA9</f>
        <v>10</v>
      </c>
      <c r="S267" s="63">
        <f>'[15]Staff On Desk Summary Log'!BB9</f>
        <v>1</v>
      </c>
      <c r="T267" s="63">
        <f>'[15]Staff On Desk Summary Log'!BC9</f>
        <v>10</v>
      </c>
      <c r="U267" s="63">
        <f>'[15]Staff On Desk Summary Log'!BD9</f>
        <v>0</v>
      </c>
      <c r="V267" s="63">
        <f>'[15]Staff On Desk Summary Log'!BE9</f>
        <v>0</v>
      </c>
      <c r="W267" s="63">
        <f>'[15]Staff On Desk Summary Log'!BF9</f>
        <v>0</v>
      </c>
      <c r="X267" s="63">
        <f>'[15]Staff On Desk Summary Log'!BG9</f>
        <v>0</v>
      </c>
      <c r="Y267" s="63">
        <f>'[15]Staff On Desk Summary Log'!BH9</f>
        <v>0</v>
      </c>
      <c r="Z267" s="63">
        <f>'[15]Staff On Desk Summary Log'!BI9</f>
        <v>10</v>
      </c>
      <c r="AA267" s="63">
        <f>'[15]Staff On Desk Summary Log'!BJ9</f>
        <v>62</v>
      </c>
    </row>
    <row r="268" spans="1:27" x14ac:dyDescent="0.25">
      <c r="A268" s="63" t="str">
        <f>'[15]Staff On Desk Summary Log'!AG10</f>
        <v xml:space="preserve">Saturday </v>
      </c>
      <c r="B268" s="63"/>
      <c r="C268" s="63">
        <f>'[15]Staff On Desk Summary Log'!AJ10</f>
        <v>0</v>
      </c>
      <c r="D268" s="63">
        <f>'[15]Staff On Desk Summary Log'!AK10</f>
        <v>0</v>
      </c>
      <c r="E268" s="63">
        <f>'[15]Staff On Desk Summary Log'!AL10</f>
        <v>2</v>
      </c>
      <c r="F268" s="63">
        <f>'[15]Staff On Desk Summary Log'!AM10</f>
        <v>20</v>
      </c>
      <c r="G268" s="63">
        <f>'[15]Staff On Desk Summary Log'!AN10</f>
        <v>1</v>
      </c>
      <c r="H268" s="63">
        <f>'[15]Staff On Desk Summary Log'!AO10</f>
        <v>5</v>
      </c>
      <c r="I268" s="63">
        <f>'[15]Staff On Desk Summary Log'!AP10</f>
        <v>0</v>
      </c>
      <c r="J268" s="63">
        <f>'[15]Staff On Desk Summary Log'!AQ10</f>
        <v>0</v>
      </c>
      <c r="K268" s="63">
        <f>'[15]Staff On Desk Summary Log'!AR10</f>
        <v>0</v>
      </c>
      <c r="L268" s="63">
        <f>'[15]Staff On Desk Summary Log'!AS10</f>
        <v>0</v>
      </c>
      <c r="M268" s="63">
        <f>'[15]Staff On Desk Summary Log'!AT10</f>
        <v>1</v>
      </c>
      <c r="N268" s="63">
        <f>'[15]Staff On Desk Summary Log'!AU10</f>
        <v>1</v>
      </c>
      <c r="O268" s="63">
        <f>'[15]Staff On Desk Summary Log'!AX10</f>
        <v>0</v>
      </c>
      <c r="P268" s="63">
        <f>'[15]Staff On Desk Summary Log'!AY10</f>
        <v>0</v>
      </c>
      <c r="Q268" s="63">
        <f>'[15]Staff On Desk Summary Log'!AZ10</f>
        <v>1</v>
      </c>
      <c r="R268" s="63">
        <f>'[15]Staff On Desk Summary Log'!BA10</f>
        <v>45</v>
      </c>
      <c r="S268" s="63">
        <f>'[15]Staff On Desk Summary Log'!BB10</f>
        <v>0</v>
      </c>
      <c r="T268" s="63">
        <f>'[15]Staff On Desk Summary Log'!BC10</f>
        <v>0</v>
      </c>
      <c r="U268" s="63">
        <f>'[15]Staff On Desk Summary Log'!BD10</f>
        <v>1</v>
      </c>
      <c r="V268" s="63">
        <f>'[15]Staff On Desk Summary Log'!BE10</f>
        <v>2</v>
      </c>
      <c r="W268" s="63">
        <f>'[15]Staff On Desk Summary Log'!BF10</f>
        <v>0</v>
      </c>
      <c r="X268" s="63">
        <f>'[15]Staff On Desk Summary Log'!BG10</f>
        <v>0</v>
      </c>
      <c r="Y268" s="63">
        <f>'[15]Staff On Desk Summary Log'!BH10</f>
        <v>10</v>
      </c>
      <c r="Z268" s="63">
        <f>'[15]Staff On Desk Summary Log'!BI10</f>
        <v>10</v>
      </c>
      <c r="AA268" s="63">
        <f>'[15]Staff On Desk Summary Log'!BJ10</f>
        <v>240</v>
      </c>
    </row>
    <row r="269" spans="1:27" x14ac:dyDescent="0.25">
      <c r="A269" s="63"/>
      <c r="B269" s="63" t="str">
        <f>'[15]Staff On Desk Summary Log'!AH11</f>
        <v>SUM</v>
      </c>
      <c r="C269" s="63">
        <f>'[15]Staff On Desk Summary Log'!AJ11</f>
        <v>43</v>
      </c>
      <c r="D269" s="63">
        <f>'[15]Staff On Desk Summary Log'!AK11</f>
        <v>88.5</v>
      </c>
      <c r="E269" s="63">
        <f>'[15]Staff On Desk Summary Log'!AL11</f>
        <v>8</v>
      </c>
      <c r="F269" s="63">
        <f>'[15]Staff On Desk Summary Log'!AM11</f>
        <v>55</v>
      </c>
      <c r="G269" s="63">
        <f>'[15]Staff On Desk Summary Log'!AN11</f>
        <v>2</v>
      </c>
      <c r="H269" s="63">
        <f>'[15]Staff On Desk Summary Log'!AO11</f>
        <v>7</v>
      </c>
      <c r="I269" s="63">
        <f>'[15]Staff On Desk Summary Log'!AP11</f>
        <v>6</v>
      </c>
      <c r="J269" s="63">
        <f>'[15]Staff On Desk Summary Log'!AQ11</f>
        <v>23</v>
      </c>
      <c r="K269" s="63">
        <f>'[15]Staff On Desk Summary Log'!AR11</f>
        <v>320</v>
      </c>
      <c r="L269" s="63">
        <f>'[15]Staff On Desk Summary Log'!AS11</f>
        <v>71</v>
      </c>
      <c r="M269" s="63">
        <f>'[15]Staff On Desk Summary Log'!AT11</f>
        <v>127</v>
      </c>
      <c r="N269" s="63">
        <f>'[15]Staff On Desk Summary Log'!AU11</f>
        <v>97</v>
      </c>
      <c r="O269" s="63">
        <f>'[15]Staff On Desk Summary Log'!AX11</f>
        <v>11</v>
      </c>
      <c r="P269" s="63">
        <f>'[15]Staff On Desk Summary Log'!AY11</f>
        <v>16</v>
      </c>
      <c r="Q269" s="63">
        <f>'[15]Staff On Desk Summary Log'!AZ11</f>
        <v>14</v>
      </c>
      <c r="R269" s="63">
        <f>'[15]Staff On Desk Summary Log'!BA11</f>
        <v>265</v>
      </c>
      <c r="S269" s="63">
        <f>'[15]Staff On Desk Summary Log'!BB11</f>
        <v>1</v>
      </c>
      <c r="T269" s="63">
        <f>'[15]Staff On Desk Summary Log'!BC11</f>
        <v>10</v>
      </c>
      <c r="U269" s="63">
        <f>'[15]Staff On Desk Summary Log'!BD11</f>
        <v>24</v>
      </c>
      <c r="V269" s="63">
        <f>'[15]Staff On Desk Summary Log'!BE11</f>
        <v>29</v>
      </c>
      <c r="W269" s="63">
        <f>'[15]Staff On Desk Summary Log'!BF11</f>
        <v>0</v>
      </c>
      <c r="X269" s="63">
        <f>'[15]Staff On Desk Summary Log'!BG11</f>
        <v>0</v>
      </c>
      <c r="Y269" s="63">
        <f>'[15]Staff On Desk Summary Log'!BH11</f>
        <v>80</v>
      </c>
      <c r="Z269" s="63">
        <f>'[15]Staff On Desk Summary Log'!BI11</f>
        <v>50</v>
      </c>
      <c r="AA269" s="63">
        <f>'[15]Staff On Desk Summary Log'!BJ11</f>
        <v>419</v>
      </c>
    </row>
    <row r="270" spans="1:27" x14ac:dyDescent="0.25">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row>
    <row r="271" spans="1:27" ht="45" x14ac:dyDescent="0.25">
      <c r="A271" s="63"/>
      <c r="B271" s="114" t="str">
        <f>'[15]Staff On Desk Summary Log'!AH13</f>
        <v>% mins of all on-desk tasks per week</v>
      </c>
      <c r="C271" s="63"/>
      <c r="D271" s="115">
        <f>'[15]Staff On Desk Summary Log'!AK13</f>
        <v>7.3749999999999996E-2</v>
      </c>
      <c r="E271" s="115"/>
      <c r="F271" s="115">
        <f>'[15]Staff On Desk Summary Log'!AM13</f>
        <v>4.583333333333333E-2</v>
      </c>
      <c r="G271" s="115"/>
      <c r="H271" s="115">
        <f>'[15]Staff On Desk Summary Log'!AO13</f>
        <v>5.8333333333333336E-3</v>
      </c>
      <c r="I271" s="115"/>
      <c r="J271" s="115">
        <f>'[15]Staff On Desk Summary Log'!AQ13</f>
        <v>1.9166666666666665E-2</v>
      </c>
      <c r="K271" s="115"/>
      <c r="L271" s="115">
        <f>'[15]Staff On Desk Summary Log'!AS13</f>
        <v>5.9166666666666666E-2</v>
      </c>
      <c r="M271" s="115"/>
      <c r="N271" s="115">
        <f>'[15]Staff On Desk Summary Log'!AU13</f>
        <v>8.0833333333333326E-2</v>
      </c>
      <c r="O271" s="115"/>
      <c r="P271" s="115">
        <f>'[15]Staff On Desk Summary Log'!AY13</f>
        <v>1.3333333333333334E-2</v>
      </c>
      <c r="Q271" s="115">
        <f>'[15]Staff On Desk Summary Log'!AZ13</f>
        <v>1.1666666666666667E-2</v>
      </c>
      <c r="R271" s="115">
        <f>'[15]Staff On Desk Summary Log'!BA13</f>
        <v>0.22083333333333333</v>
      </c>
      <c r="S271" s="115"/>
      <c r="T271" s="115">
        <f>'[15]Staff On Desk Summary Log'!BC13</f>
        <v>8.3333333333333332E-3</v>
      </c>
      <c r="U271" s="115"/>
      <c r="V271" s="115">
        <f>'[15]Staff On Desk Summary Log'!BE13</f>
        <v>2.4166666666666666E-2</v>
      </c>
      <c r="W271" s="115"/>
      <c r="X271" s="115"/>
      <c r="Y271" s="115">
        <f>'[15]Staff On Desk Summary Log'!BH13</f>
        <v>6.6666666666666666E-2</v>
      </c>
      <c r="Z271" s="115">
        <f>'[15]Staff On Desk Summary Log'!BI13</f>
        <v>4.1666666666666664E-2</v>
      </c>
      <c r="AA271" s="115">
        <f>'[15]Staff On Desk Summary Log'!BJ13</f>
        <v>0.34916666666666668</v>
      </c>
    </row>
    <row r="274" spans="1:27" ht="45.75" customHeight="1" x14ac:dyDescent="0.25">
      <c r="A274" s="63" t="s">
        <v>101</v>
      </c>
      <c r="B274" s="63"/>
      <c r="C274" s="114" t="str">
        <f>'[16]Staff On Desk Summary Log'!AJ1</f>
        <v>Hours open per week</v>
      </c>
      <c r="D274" s="114" t="str">
        <f>'[16]Staff On Desk Summary Log'!AK1</f>
        <v>Hrs open per yr</v>
      </c>
      <c r="E274" s="114" t="str">
        <f>'[16]Staff On Desk Summary Log'!AL1</f>
        <v>Mins open per week</v>
      </c>
      <c r="F274" s="63"/>
      <c r="G274" s="63"/>
      <c r="H274" s="63"/>
      <c r="I274" s="63"/>
      <c r="J274" s="63"/>
      <c r="K274" s="63"/>
      <c r="L274" s="63"/>
      <c r="M274" s="63"/>
      <c r="N274" s="63"/>
      <c r="O274" s="63"/>
      <c r="P274" s="63"/>
      <c r="Q274" s="63"/>
      <c r="R274" s="63"/>
      <c r="S274" s="63"/>
      <c r="T274" s="63"/>
      <c r="U274" s="63"/>
      <c r="V274" s="63"/>
      <c r="W274" s="63"/>
      <c r="X274" s="63"/>
      <c r="Y274" s="63"/>
      <c r="Z274" s="63"/>
      <c r="AA274" s="63"/>
    </row>
    <row r="275" spans="1:27" x14ac:dyDescent="0.25">
      <c r="A275" s="63"/>
      <c r="B275" s="63"/>
      <c r="C275" s="63">
        <f>'[16]Staff On Desk Summary Log'!AJ2</f>
        <v>36</v>
      </c>
      <c r="D275" s="63">
        <f>'[16]Staff On Desk Summary Log'!AK2</f>
        <v>1800</v>
      </c>
      <c r="E275" s="63">
        <f>'[16]Staff On Desk Summary Log'!AL2</f>
        <v>2160</v>
      </c>
      <c r="F275" s="63"/>
      <c r="G275" s="63"/>
      <c r="H275" s="63"/>
      <c r="I275" s="63"/>
      <c r="J275" s="63"/>
      <c r="K275" s="63"/>
      <c r="L275" s="63"/>
      <c r="M275" s="63"/>
      <c r="N275" s="63"/>
      <c r="O275" s="63"/>
      <c r="P275" s="63"/>
      <c r="Q275" s="63"/>
      <c r="R275" s="63"/>
      <c r="S275" s="63"/>
      <c r="T275" s="63"/>
      <c r="U275" s="63"/>
      <c r="V275" s="63"/>
      <c r="W275" s="63"/>
      <c r="X275" s="63"/>
      <c r="Y275" s="63"/>
      <c r="Z275" s="63"/>
      <c r="AA275" s="63"/>
    </row>
    <row r="276" spans="1:27" ht="225" x14ac:dyDescent="0.25">
      <c r="A276" s="44" t="str">
        <f>'[16]Staff On Desk Summary Log'!AG5</f>
        <v>KIN - On Desk Log</v>
      </c>
      <c r="B276" s="63"/>
      <c r="C276" s="114" t="str">
        <f>'[16]Staff On Desk Summary Log'!AJ5</f>
        <v>informational / directional</v>
      </c>
      <c r="D276" s="114" t="str">
        <f>'[16]Staff On Desk Summary Log'!AK5</f>
        <v>informational / directional</v>
      </c>
      <c r="E276" s="114" t="str">
        <f>'[16]Staff On Desk Summary Log'!AL5</f>
        <v>reference</v>
      </c>
      <c r="F276" s="114" t="str">
        <f>'[16]Staff On Desk Summary Log'!AM5</f>
        <v>reference</v>
      </c>
      <c r="G276" s="114" t="str">
        <f>'[16]Staff On Desk Summary Log'!AN5</f>
        <v>technology</v>
      </c>
      <c r="H276" s="114" t="str">
        <f>'[16]Staff On Desk Summary Log'!AO5</f>
        <v>technology</v>
      </c>
      <c r="I276" s="114" t="str">
        <f>'[16]Staff On Desk Summary Log'!AP5</f>
        <v>library card</v>
      </c>
      <c r="J276" s="114" t="str">
        <f>'[16]Staff On Desk Summary Log'!AQ5</f>
        <v>library card</v>
      </c>
      <c r="K276" s="114" t="str">
        <f>'[16]Staff On Desk Summary Log'!AR5</f>
        <v>checkin</v>
      </c>
      <c r="L276" s="114" t="str">
        <f>'[16]Staff On Desk Summary Log'!AS5</f>
        <v>checkin</v>
      </c>
      <c r="M276" s="114" t="str">
        <f>'[16]Staff On Desk Summary Log'!AT5</f>
        <v>checkout/ renew at desk</v>
      </c>
      <c r="N276" s="114" t="str">
        <f>'[16]Staff On Desk Summary Log'!AU5</f>
        <v>checkout/ renew at desk</v>
      </c>
      <c r="O276" s="114" t="str">
        <f>'[16]Staff On Desk Summary Log'!AX5</f>
        <v>fine/fee</v>
      </c>
      <c r="P276" s="114" t="str">
        <f>'[16]Staff On Desk Summary Log'!AY5</f>
        <v>fine/fee</v>
      </c>
      <c r="Q276" s="114" t="str">
        <f>'[16]Staff On Desk Summary Log'!AZ5</f>
        <v>print management</v>
      </c>
      <c r="R276" s="114" t="str">
        <f>'[16]Staff On Desk Summary Log'!BA5</f>
        <v>check email/spl@</v>
      </c>
      <c r="S276" s="114" t="str">
        <f>'[16]Staff On Desk Summary Log'!BB5</f>
        <v>lend laptop</v>
      </c>
      <c r="T276" s="114" t="str">
        <f>'[16]Staff On Desk Summary Log'!BC5</f>
        <v>lend laptop</v>
      </c>
      <c r="U276" s="114" t="str">
        <f>'[16]Staff On Desk Summary Log'!BD5</f>
        <v>self check</v>
      </c>
      <c r="V276" s="114" t="str">
        <f>'[16]Staff On Desk Summary Log'!BE5</f>
        <v>self check</v>
      </c>
      <c r="W276" s="114" t="str">
        <f>'[16]Staff On Desk Summary Log'!BF5</f>
        <v>weeding</v>
      </c>
      <c r="X276" s="114" t="str">
        <f>'[16]Staff On Desk Summary Log'!BG5</f>
        <v>weeding</v>
      </c>
      <c r="Y276" s="114" t="str">
        <f>'[16]Staff On Desk Summary Log'!BH5</f>
        <v>opening procedures and desk set up</v>
      </c>
      <c r="Z276" s="114" t="str">
        <f>'[16]Staff On Desk Summary Log'!BI5</f>
        <v>closing procedures</v>
      </c>
      <c r="AA276" s="114" t="str">
        <f>'[16]Staff On Desk Summary Log'!BJ5</f>
        <v>other</v>
      </c>
    </row>
    <row r="277" spans="1:27" x14ac:dyDescent="0.25">
      <c r="A277" s="63"/>
      <c r="B277" s="63"/>
      <c r="C277" s="63" t="str">
        <f>'[16]Staff On Desk Summary Log'!AJ6</f>
        <v># of patrons</v>
      </c>
      <c r="D277" s="63" t="str">
        <f>'[16]Staff On Desk Summary Log'!AK6</f>
        <v>and the avg time</v>
      </c>
      <c r="E277" s="63" t="str">
        <f>'[16]Staff On Desk Summary Log'!AL6</f>
        <v># of patrons</v>
      </c>
      <c r="F277" s="63" t="str">
        <f>'[16]Staff On Desk Summary Log'!AM6</f>
        <v>and the avg time</v>
      </c>
      <c r="G277" s="63" t="str">
        <f>'[16]Staff On Desk Summary Log'!AN6</f>
        <v># of patrons</v>
      </c>
      <c r="H277" s="63" t="str">
        <f>'[16]Staff On Desk Summary Log'!AO6</f>
        <v>and the avg time</v>
      </c>
      <c r="I277" s="63" t="str">
        <f>'[16]Staff On Desk Summary Log'!AP6</f>
        <v># of patrons</v>
      </c>
      <c r="J277" s="63" t="str">
        <f>'[16]Staff On Desk Summary Log'!AQ6</f>
        <v>and the avg time</v>
      </c>
      <c r="K277" s="63" t="str">
        <f>'[16]Staff On Desk Summary Log'!AR6</f>
        <v># of items</v>
      </c>
      <c r="L277" s="63" t="str">
        <f>'[16]Staff On Desk Summary Log'!AS6</f>
        <v>and  actual time</v>
      </c>
      <c r="M277" s="63" t="str">
        <f>'[16]Staff On Desk Summary Log'!AT6</f>
        <v># of patrons</v>
      </c>
      <c r="N277" s="63" t="str">
        <f>'[16]Staff On Desk Summary Log'!AU6</f>
        <v>and the avg time</v>
      </c>
      <c r="O277" s="63" t="str">
        <f>'[16]Staff On Desk Summary Log'!AX6</f>
        <v># of patrons</v>
      </c>
      <c r="P277" s="63" t="str">
        <f>'[16]Staff On Desk Summary Log'!AY6</f>
        <v>and the avg time</v>
      </c>
      <c r="Q277" s="63" t="str">
        <f>'[16]Staff On Desk Summary Log'!AZ6</f>
        <v># of interactions</v>
      </c>
      <c r="R277" s="63" t="str">
        <f>'[16]Staff On Desk Summary Log'!BA6</f>
        <v>Actual time spent</v>
      </c>
      <c r="S277" s="63" t="str">
        <f>'[16]Staff On Desk Summary Log'!BB6</f>
        <v># of patrons</v>
      </c>
      <c r="T277" s="63" t="str">
        <f>'[16]Staff On Desk Summary Log'!BC6</f>
        <v>and the avg time</v>
      </c>
      <c r="U277" s="63" t="str">
        <f>'[16]Staff On Desk Summary Log'!BD6</f>
        <v># of patrons</v>
      </c>
      <c r="V277" s="63" t="str">
        <f>'[16]Staff On Desk Summary Log'!BE6</f>
        <v>and the avg time</v>
      </c>
      <c r="W277" s="63" t="str">
        <f>'[16]Staff On Desk Summary Log'!BF6</f>
        <v># of items</v>
      </c>
      <c r="X277" s="63" t="str">
        <f>'[16]Staff On Desk Summary Log'!BG6</f>
        <v>and  actual time</v>
      </c>
      <c r="Y277" s="63" t="str">
        <f>'[16]Staff On Desk Summary Log'!BH6</f>
        <v>Avg time (in mins)</v>
      </c>
      <c r="Z277" s="63" t="str">
        <f>'[16]Staff On Desk Summary Log'!BI6</f>
        <v>Avg time (in mins)</v>
      </c>
      <c r="AA277" s="63" t="str">
        <f>'[16]Staff On Desk Summary Log'!BJ6</f>
        <v>Avg time (in mins)</v>
      </c>
    </row>
    <row r="278" spans="1:27" x14ac:dyDescent="0.25">
      <c r="A278" s="63" t="str">
        <f>'[16]Staff On Desk Summary Log'!AG7</f>
        <v>DAY</v>
      </c>
      <c r="B278" s="63" t="str">
        <f>'[16]Staff On Desk Summary Log'!AH7</f>
        <v>DATE</v>
      </c>
      <c r="C278" s="63">
        <f>'[16]Staff On Desk Summary Log'!AJ7</f>
        <v>0</v>
      </c>
      <c r="D278" s="63">
        <f>'[16]Staff On Desk Summary Log'!AK7</f>
        <v>0</v>
      </c>
      <c r="E278" s="63">
        <f>'[16]Staff On Desk Summary Log'!AL7</f>
        <v>0</v>
      </c>
      <c r="F278" s="63">
        <f>'[16]Staff On Desk Summary Log'!AM7</f>
        <v>0</v>
      </c>
      <c r="G278" s="63">
        <f>'[16]Staff On Desk Summary Log'!AN7</f>
        <v>0</v>
      </c>
      <c r="H278" s="63">
        <f>'[16]Staff On Desk Summary Log'!AO7</f>
        <v>0</v>
      </c>
      <c r="I278" s="63">
        <f>'[16]Staff On Desk Summary Log'!AP7</f>
        <v>0</v>
      </c>
      <c r="J278" s="63">
        <f>'[16]Staff On Desk Summary Log'!AQ7</f>
        <v>0</v>
      </c>
      <c r="K278" s="63">
        <f>'[16]Staff On Desk Summary Log'!AR7</f>
        <v>0</v>
      </c>
      <c r="L278" s="63">
        <f>'[16]Staff On Desk Summary Log'!AS7</f>
        <v>0</v>
      </c>
      <c r="M278" s="63">
        <f>'[16]Staff On Desk Summary Log'!AT7</f>
        <v>0</v>
      </c>
      <c r="N278" s="63">
        <f>'[16]Staff On Desk Summary Log'!AU7</f>
        <v>0</v>
      </c>
      <c r="O278" s="63">
        <f>'[16]Staff On Desk Summary Log'!AX7</f>
        <v>0</v>
      </c>
      <c r="P278" s="63">
        <f>'[16]Staff On Desk Summary Log'!AY7</f>
        <v>0</v>
      </c>
      <c r="Q278" s="63">
        <f>'[16]Staff On Desk Summary Log'!AZ7</f>
        <v>0</v>
      </c>
      <c r="R278" s="63">
        <f>'[16]Staff On Desk Summary Log'!BA7</f>
        <v>0</v>
      </c>
      <c r="S278" s="63">
        <f>'[16]Staff On Desk Summary Log'!BB7</f>
        <v>0</v>
      </c>
      <c r="T278" s="63">
        <f>'[16]Staff On Desk Summary Log'!BC7</f>
        <v>0</v>
      </c>
      <c r="U278" s="63">
        <f>'[16]Staff On Desk Summary Log'!BD7</f>
        <v>0</v>
      </c>
      <c r="V278" s="63">
        <f>'[16]Staff On Desk Summary Log'!BE7</f>
        <v>0</v>
      </c>
      <c r="W278" s="63">
        <f>'[16]Staff On Desk Summary Log'!BF7</f>
        <v>0</v>
      </c>
      <c r="X278" s="63">
        <f>'[16]Staff On Desk Summary Log'!BG7</f>
        <v>0</v>
      </c>
      <c r="Y278" s="63">
        <f>'[16]Staff On Desk Summary Log'!BH7</f>
        <v>0</v>
      </c>
      <c r="Z278" s="63">
        <f>'[16]Staff On Desk Summary Log'!BI7</f>
        <v>0</v>
      </c>
      <c r="AA278" s="63">
        <f>'[16]Staff On Desk Summary Log'!BJ7</f>
        <v>0</v>
      </c>
    </row>
    <row r="279" spans="1:27" x14ac:dyDescent="0.25">
      <c r="A279" s="63" t="str">
        <f>'[16]Staff On Desk Summary Log'!AG8</f>
        <v>Tuesday</v>
      </c>
      <c r="B279" s="63"/>
      <c r="C279" s="63">
        <f>'[16]Staff On Desk Summary Log'!AJ8</f>
        <v>52</v>
      </c>
      <c r="D279" s="63">
        <f>'[16]Staff On Desk Summary Log'!AK8</f>
        <v>93</v>
      </c>
      <c r="E279" s="63">
        <f>'[16]Staff On Desk Summary Log'!AL8</f>
        <v>18</v>
      </c>
      <c r="F279" s="63">
        <f>'[16]Staff On Desk Summary Log'!AM8</f>
        <v>128</v>
      </c>
      <c r="G279" s="63">
        <f>'[16]Staff On Desk Summary Log'!AN8</f>
        <v>10</v>
      </c>
      <c r="H279" s="63">
        <f>'[16]Staff On Desk Summary Log'!AO8</f>
        <v>26</v>
      </c>
      <c r="I279" s="63">
        <f>'[16]Staff On Desk Summary Log'!AP8</f>
        <v>21</v>
      </c>
      <c r="J279" s="63">
        <f>'[16]Staff On Desk Summary Log'!AQ8</f>
        <v>58</v>
      </c>
      <c r="K279" s="63">
        <f>'[16]Staff On Desk Summary Log'!AR8</f>
        <v>57</v>
      </c>
      <c r="L279" s="63">
        <f>'[16]Staff On Desk Summary Log'!AS8</f>
        <v>23</v>
      </c>
      <c r="M279" s="63">
        <f>'[16]Staff On Desk Summary Log'!AT8</f>
        <v>57</v>
      </c>
      <c r="N279" s="63">
        <f>'[16]Staff On Desk Summary Log'!AU8</f>
        <v>114</v>
      </c>
      <c r="O279" s="63">
        <f>'[16]Staff On Desk Summary Log'!AX8</f>
        <v>7</v>
      </c>
      <c r="P279" s="63">
        <f>'[16]Staff On Desk Summary Log'!AY8</f>
        <v>16.5</v>
      </c>
      <c r="Q279" s="63">
        <f>'[16]Staff On Desk Summary Log'!AZ8</f>
        <v>14</v>
      </c>
      <c r="R279" s="63">
        <f>'[16]Staff On Desk Summary Log'!BA8</f>
        <v>32</v>
      </c>
      <c r="S279" s="63">
        <f>'[16]Staff On Desk Summary Log'!BB8</f>
        <v>1</v>
      </c>
      <c r="T279" s="63">
        <f>'[16]Staff On Desk Summary Log'!BC8</f>
        <v>6</v>
      </c>
      <c r="U279" s="63">
        <f>'[16]Staff On Desk Summary Log'!BD8</f>
        <v>0</v>
      </c>
      <c r="V279" s="63">
        <f>'[16]Staff On Desk Summary Log'!BE8</f>
        <v>1</v>
      </c>
      <c r="W279" s="63">
        <f>'[16]Staff On Desk Summary Log'!BF8</f>
        <v>0</v>
      </c>
      <c r="X279" s="63">
        <f>'[16]Staff On Desk Summary Log'!BG8</f>
        <v>0</v>
      </c>
      <c r="Y279" s="63">
        <f>'[16]Staff On Desk Summary Log'!BH8</f>
        <v>0</v>
      </c>
      <c r="Z279" s="63">
        <f>'[16]Staff On Desk Summary Log'!BI8</f>
        <v>15</v>
      </c>
      <c r="AA279" s="63">
        <f>'[16]Staff On Desk Summary Log'!BJ8</f>
        <v>178.5</v>
      </c>
    </row>
    <row r="280" spans="1:27" x14ac:dyDescent="0.25">
      <c r="A280" s="63" t="str">
        <f>'[16]Staff On Desk Summary Log'!AG9</f>
        <v>Wednesday</v>
      </c>
      <c r="B280" s="63"/>
      <c r="C280" s="63">
        <f>'[16]Staff On Desk Summary Log'!AJ9</f>
        <v>41</v>
      </c>
      <c r="D280" s="63">
        <f>'[16]Staff On Desk Summary Log'!AK9</f>
        <v>79.25</v>
      </c>
      <c r="E280" s="63">
        <f>'[16]Staff On Desk Summary Log'!AL9</f>
        <v>20</v>
      </c>
      <c r="F280" s="63">
        <f>'[16]Staff On Desk Summary Log'!AM9</f>
        <v>117</v>
      </c>
      <c r="G280" s="63">
        <f>'[16]Staff On Desk Summary Log'!AN9</f>
        <v>8</v>
      </c>
      <c r="H280" s="63">
        <f>'[16]Staff On Desk Summary Log'!AO9</f>
        <v>24</v>
      </c>
      <c r="I280" s="63">
        <f>'[16]Staff On Desk Summary Log'!AP9</f>
        <v>29</v>
      </c>
      <c r="J280" s="63">
        <f>'[16]Staff On Desk Summary Log'!AQ9</f>
        <v>100.5</v>
      </c>
      <c r="K280" s="63">
        <f>'[16]Staff On Desk Summary Log'!AR9</f>
        <v>9</v>
      </c>
      <c r="L280" s="63">
        <f>'[16]Staff On Desk Summary Log'!AS9</f>
        <v>4</v>
      </c>
      <c r="M280" s="63">
        <f>'[16]Staff On Desk Summary Log'!AT9</f>
        <v>48</v>
      </c>
      <c r="N280" s="63">
        <f>'[16]Staff On Desk Summary Log'!AU9</f>
        <v>122</v>
      </c>
      <c r="O280" s="63">
        <f>'[16]Staff On Desk Summary Log'!AX9</f>
        <v>4</v>
      </c>
      <c r="P280" s="63">
        <f>'[16]Staff On Desk Summary Log'!AY9</f>
        <v>8.5</v>
      </c>
      <c r="Q280" s="63">
        <f>'[16]Staff On Desk Summary Log'!AZ9</f>
        <v>6</v>
      </c>
      <c r="R280" s="63">
        <f>'[16]Staff On Desk Summary Log'!BA9</f>
        <v>25</v>
      </c>
      <c r="S280" s="63">
        <f>'[16]Staff On Desk Summary Log'!BB9</f>
        <v>0</v>
      </c>
      <c r="T280" s="63">
        <f>'[16]Staff On Desk Summary Log'!BC9</f>
        <v>0</v>
      </c>
      <c r="U280" s="63">
        <f>'[16]Staff On Desk Summary Log'!BD9</f>
        <v>0</v>
      </c>
      <c r="V280" s="63">
        <f>'[16]Staff On Desk Summary Log'!BE9</f>
        <v>0</v>
      </c>
      <c r="W280" s="63">
        <f>'[16]Staff On Desk Summary Log'!BF9</f>
        <v>0</v>
      </c>
      <c r="X280" s="63">
        <f>'[16]Staff On Desk Summary Log'!BG9</f>
        <v>0</v>
      </c>
      <c r="Y280" s="63">
        <f>'[16]Staff On Desk Summary Log'!BH9</f>
        <v>0</v>
      </c>
      <c r="Z280" s="63">
        <f>'[16]Staff On Desk Summary Log'!BI9</f>
        <v>0</v>
      </c>
      <c r="AA280" s="63">
        <f>'[16]Staff On Desk Summary Log'!BJ9</f>
        <v>153.5</v>
      </c>
    </row>
    <row r="281" spans="1:27" x14ac:dyDescent="0.25">
      <c r="A281" s="63" t="str">
        <f>'[16]Staff On Desk Summary Log'!AG10</f>
        <v>Thursday</v>
      </c>
      <c r="B281" s="63"/>
      <c r="C281" s="63">
        <f>'[16]Staff On Desk Summary Log'!AJ10</f>
        <v>35</v>
      </c>
      <c r="D281" s="63">
        <f>'[16]Staff On Desk Summary Log'!AK10</f>
        <v>46.3</v>
      </c>
      <c r="E281" s="63">
        <f>'[16]Staff On Desk Summary Log'!AL10</f>
        <v>13</v>
      </c>
      <c r="F281" s="63">
        <f>'[16]Staff On Desk Summary Log'!AM10</f>
        <v>25</v>
      </c>
      <c r="G281" s="63">
        <f>'[16]Staff On Desk Summary Log'!AN10</f>
        <v>11</v>
      </c>
      <c r="H281" s="63">
        <f>'[16]Staff On Desk Summary Log'!AO10</f>
        <v>43</v>
      </c>
      <c r="I281" s="63">
        <f>'[16]Staff On Desk Summary Log'!AP10</f>
        <v>14</v>
      </c>
      <c r="J281" s="63">
        <f>'[16]Staff On Desk Summary Log'!AQ10</f>
        <v>25</v>
      </c>
      <c r="K281" s="63">
        <f>'[16]Staff On Desk Summary Log'!AR10</f>
        <v>48</v>
      </c>
      <c r="L281" s="63">
        <f>'[16]Staff On Desk Summary Log'!AS10</f>
        <v>11.2</v>
      </c>
      <c r="M281" s="63">
        <f>'[16]Staff On Desk Summary Log'!AT10</f>
        <v>94.1</v>
      </c>
      <c r="N281" s="63">
        <f>'[16]Staff On Desk Summary Log'!AU10</f>
        <v>51</v>
      </c>
      <c r="O281" s="63">
        <f>'[16]Staff On Desk Summary Log'!AX10</f>
        <v>10</v>
      </c>
      <c r="P281" s="63">
        <f>'[16]Staff On Desk Summary Log'!AY10</f>
        <v>32</v>
      </c>
      <c r="Q281" s="63">
        <f>'[16]Staff On Desk Summary Log'!AZ10</f>
        <v>7</v>
      </c>
      <c r="R281" s="63">
        <f>'[16]Staff On Desk Summary Log'!BA10</f>
        <v>7</v>
      </c>
      <c r="S281" s="63">
        <f>'[16]Staff On Desk Summary Log'!BB10</f>
        <v>3</v>
      </c>
      <c r="T281" s="63">
        <f>'[16]Staff On Desk Summary Log'!BC10</f>
        <v>5</v>
      </c>
      <c r="U281" s="63">
        <f>'[16]Staff On Desk Summary Log'!BD10</f>
        <v>2</v>
      </c>
      <c r="V281" s="63">
        <f>'[16]Staff On Desk Summary Log'!BE10</f>
        <v>5</v>
      </c>
      <c r="W281" s="63">
        <f>'[16]Staff On Desk Summary Log'!BF10</f>
        <v>0</v>
      </c>
      <c r="X281" s="63">
        <f>'[16]Staff On Desk Summary Log'!BG10</f>
        <v>0</v>
      </c>
      <c r="Y281" s="63">
        <f>'[16]Staff On Desk Summary Log'!BH10</f>
        <v>0</v>
      </c>
      <c r="Z281" s="63">
        <f>'[16]Staff On Desk Summary Log'!BI10</f>
        <v>2</v>
      </c>
      <c r="AA281" s="63">
        <f>'[16]Staff On Desk Summary Log'!BJ10</f>
        <v>380.3</v>
      </c>
    </row>
    <row r="282" spans="1:27" x14ac:dyDescent="0.25">
      <c r="A282" s="63" t="str">
        <f>'[16]Staff On Desk Summary Log'!AG11</f>
        <v>Friday</v>
      </c>
      <c r="B282" s="63"/>
      <c r="C282" s="63">
        <f>'[16]Staff On Desk Summary Log'!AJ11</f>
        <v>35</v>
      </c>
      <c r="D282" s="63">
        <f>'[16]Staff On Desk Summary Log'!AK11</f>
        <v>78</v>
      </c>
      <c r="E282" s="63">
        <f>'[16]Staff On Desk Summary Log'!AL11</f>
        <v>19</v>
      </c>
      <c r="F282" s="63">
        <f>'[16]Staff On Desk Summary Log'!AM11</f>
        <v>108</v>
      </c>
      <c r="G282" s="63">
        <f>'[16]Staff On Desk Summary Log'!AN11</f>
        <v>5</v>
      </c>
      <c r="H282" s="63">
        <f>'[16]Staff On Desk Summary Log'!AO11</f>
        <v>49</v>
      </c>
      <c r="I282" s="63">
        <f>'[16]Staff On Desk Summary Log'!AP11</f>
        <v>9</v>
      </c>
      <c r="J282" s="63">
        <f>'[16]Staff On Desk Summary Log'!AQ11</f>
        <v>29</v>
      </c>
      <c r="K282" s="63">
        <f>'[16]Staff On Desk Summary Log'!AR11</f>
        <v>64</v>
      </c>
      <c r="L282" s="63">
        <f>'[16]Staff On Desk Summary Log'!AS11</f>
        <v>31</v>
      </c>
      <c r="M282" s="63">
        <f>'[16]Staff On Desk Summary Log'!AT11</f>
        <v>53</v>
      </c>
      <c r="N282" s="63">
        <f>'[16]Staff On Desk Summary Log'!AU11</f>
        <v>117</v>
      </c>
      <c r="O282" s="63">
        <f>'[16]Staff On Desk Summary Log'!AX11</f>
        <v>7</v>
      </c>
      <c r="P282" s="63">
        <f>'[16]Staff On Desk Summary Log'!AY11</f>
        <v>20</v>
      </c>
      <c r="Q282" s="63">
        <f>'[16]Staff On Desk Summary Log'!AZ11</f>
        <v>5</v>
      </c>
      <c r="R282" s="63">
        <f>'[16]Staff On Desk Summary Log'!BA11</f>
        <v>2</v>
      </c>
      <c r="S282" s="63">
        <f>'[16]Staff On Desk Summary Log'!BB11</f>
        <v>1</v>
      </c>
      <c r="T282" s="63">
        <f>'[16]Staff On Desk Summary Log'!BC11</f>
        <v>3</v>
      </c>
      <c r="U282" s="63">
        <f>'[16]Staff On Desk Summary Log'!BD11</f>
        <v>2</v>
      </c>
      <c r="V282" s="63">
        <f>'[16]Staff On Desk Summary Log'!BE11</f>
        <v>3</v>
      </c>
      <c r="W282" s="63">
        <f>'[16]Staff On Desk Summary Log'!BF11</f>
        <v>0</v>
      </c>
      <c r="X282" s="63">
        <f>'[16]Staff On Desk Summary Log'!BG11</f>
        <v>0</v>
      </c>
      <c r="Y282" s="63">
        <f>'[16]Staff On Desk Summary Log'!BH11</f>
        <v>0</v>
      </c>
      <c r="Z282" s="63">
        <f>'[16]Staff On Desk Summary Log'!BI11</f>
        <v>3</v>
      </c>
      <c r="AA282" s="63">
        <f>'[16]Staff On Desk Summary Log'!BJ11</f>
        <v>85</v>
      </c>
    </row>
    <row r="283" spans="1:27" x14ac:dyDescent="0.25">
      <c r="A283" s="63" t="str">
        <f>'[16]Staff On Desk Summary Log'!AG12</f>
        <v>Saturday</v>
      </c>
      <c r="B283" s="63"/>
      <c r="C283" s="63">
        <f>'[16]Staff On Desk Summary Log'!AJ12</f>
        <v>21</v>
      </c>
      <c r="D283" s="63">
        <f>'[16]Staff On Desk Summary Log'!AK12</f>
        <v>48.5</v>
      </c>
      <c r="E283" s="63">
        <f>'[16]Staff On Desk Summary Log'!AL12</f>
        <v>7</v>
      </c>
      <c r="F283" s="63">
        <f>'[16]Staff On Desk Summary Log'!AM12</f>
        <v>22</v>
      </c>
      <c r="G283" s="63">
        <f>'[16]Staff On Desk Summary Log'!AN12</f>
        <v>6</v>
      </c>
      <c r="H283" s="63">
        <f>'[16]Staff On Desk Summary Log'!AO12</f>
        <v>38</v>
      </c>
      <c r="I283" s="63">
        <f>'[16]Staff On Desk Summary Log'!AP12</f>
        <v>12</v>
      </c>
      <c r="J283" s="63">
        <f>'[16]Staff On Desk Summary Log'!AQ12</f>
        <v>30</v>
      </c>
      <c r="K283" s="63">
        <f>'[16]Staff On Desk Summary Log'!AR12</f>
        <v>97</v>
      </c>
      <c r="L283" s="63">
        <f>'[16]Staff On Desk Summary Log'!AS12</f>
        <v>66.5</v>
      </c>
      <c r="M283" s="63">
        <f>'[16]Staff On Desk Summary Log'!AT12</f>
        <v>19</v>
      </c>
      <c r="N283" s="63">
        <f>'[16]Staff On Desk Summary Log'!AU12</f>
        <v>43</v>
      </c>
      <c r="O283" s="63">
        <f>'[16]Staff On Desk Summary Log'!AX12</f>
        <v>0</v>
      </c>
      <c r="P283" s="63">
        <f>'[16]Staff On Desk Summary Log'!AY12</f>
        <v>0</v>
      </c>
      <c r="Q283" s="63">
        <f>'[16]Staff On Desk Summary Log'!AZ12</f>
        <v>6</v>
      </c>
      <c r="R283" s="63">
        <f>'[16]Staff On Desk Summary Log'!BA12</f>
        <v>10</v>
      </c>
      <c r="S283" s="63">
        <f>'[16]Staff On Desk Summary Log'!BB12</f>
        <v>0</v>
      </c>
      <c r="T283" s="63">
        <f>'[16]Staff On Desk Summary Log'!BC12</f>
        <v>0</v>
      </c>
      <c r="U283" s="63">
        <f>'[16]Staff On Desk Summary Log'!BD12</f>
        <v>3</v>
      </c>
      <c r="V283" s="63">
        <f>'[16]Staff On Desk Summary Log'!BE12</f>
        <v>14</v>
      </c>
      <c r="W283" s="63">
        <f>'[16]Staff On Desk Summary Log'!BF12</f>
        <v>0</v>
      </c>
      <c r="X283" s="63">
        <f>'[16]Staff On Desk Summary Log'!BG12</f>
        <v>0</v>
      </c>
      <c r="Y283" s="63">
        <f>'[16]Staff On Desk Summary Log'!BH12</f>
        <v>0</v>
      </c>
      <c r="Z283" s="63">
        <f>'[16]Staff On Desk Summary Log'!BI12</f>
        <v>15</v>
      </c>
      <c r="AA283" s="63">
        <f>'[16]Staff On Desk Summary Log'!BJ12</f>
        <v>271</v>
      </c>
    </row>
    <row r="284" spans="1:27" x14ac:dyDescent="0.25">
      <c r="A284" s="63" t="str">
        <f>'[16]Staff On Desk Summary Log'!AG13</f>
        <v>Tuesday</v>
      </c>
      <c r="B284" s="63"/>
      <c r="C284" s="63">
        <f>'[16]Staff On Desk Summary Log'!AJ13</f>
        <v>2</v>
      </c>
      <c r="D284" s="63">
        <f>'[16]Staff On Desk Summary Log'!AK13</f>
        <v>7</v>
      </c>
      <c r="E284" s="63">
        <f>'[16]Staff On Desk Summary Log'!AL13</f>
        <v>3</v>
      </c>
      <c r="F284" s="63">
        <f>'[16]Staff On Desk Summary Log'!AM13</f>
        <v>30</v>
      </c>
      <c r="G284" s="63">
        <f>'[16]Staff On Desk Summary Log'!AN13</f>
        <v>8</v>
      </c>
      <c r="H284" s="63">
        <f>'[16]Staff On Desk Summary Log'!AO13</f>
        <v>37</v>
      </c>
      <c r="I284" s="63">
        <f>'[16]Staff On Desk Summary Log'!AP13</f>
        <v>3</v>
      </c>
      <c r="J284" s="63">
        <f>'[16]Staff On Desk Summary Log'!AQ13</f>
        <v>13</v>
      </c>
      <c r="K284" s="63">
        <f>'[16]Staff On Desk Summary Log'!AR13</f>
        <v>23</v>
      </c>
      <c r="L284" s="63">
        <f>'[16]Staff On Desk Summary Log'!AS13</f>
        <v>9</v>
      </c>
      <c r="M284" s="63">
        <f>'[16]Staff On Desk Summary Log'!AT13</f>
        <v>11</v>
      </c>
      <c r="N284" s="63">
        <f>'[16]Staff On Desk Summary Log'!AU13</f>
        <v>22</v>
      </c>
      <c r="O284" s="63">
        <f>'[16]Staff On Desk Summary Log'!AX13</f>
        <v>2</v>
      </c>
      <c r="P284" s="63">
        <f>'[16]Staff On Desk Summary Log'!AY13</f>
        <v>7</v>
      </c>
      <c r="Q284" s="63">
        <f>'[16]Staff On Desk Summary Log'!AZ13</f>
        <v>0</v>
      </c>
      <c r="R284" s="63">
        <f>'[16]Staff On Desk Summary Log'!BA13</f>
        <v>7</v>
      </c>
      <c r="S284" s="63">
        <f>'[16]Staff On Desk Summary Log'!BB13</f>
        <v>0</v>
      </c>
      <c r="T284" s="63">
        <f>'[16]Staff On Desk Summary Log'!BC13</f>
        <v>0</v>
      </c>
      <c r="U284" s="63">
        <f>'[16]Staff On Desk Summary Log'!BD13</f>
        <v>0</v>
      </c>
      <c r="V284" s="63">
        <f>'[16]Staff On Desk Summary Log'!BE13</f>
        <v>0</v>
      </c>
      <c r="W284" s="63">
        <f>'[16]Staff On Desk Summary Log'!BF13</f>
        <v>0</v>
      </c>
      <c r="X284" s="63">
        <f>'[16]Staff On Desk Summary Log'!BG13</f>
        <v>0</v>
      </c>
      <c r="Y284" s="63">
        <f>'[16]Staff On Desk Summary Log'!BH13</f>
        <v>0</v>
      </c>
      <c r="Z284" s="63">
        <f>'[16]Staff On Desk Summary Log'!BI13</f>
        <v>0</v>
      </c>
      <c r="AA284" s="63">
        <f>'[16]Staff On Desk Summary Log'!BJ13</f>
        <v>46</v>
      </c>
    </row>
    <row r="285" spans="1:27" x14ac:dyDescent="0.25">
      <c r="A285" s="63"/>
      <c r="B285" s="63" t="str">
        <f>'[16]Staff On Desk Summary Log'!AH16</f>
        <v>SUM</v>
      </c>
      <c r="C285" s="63">
        <f>'[16]Staff On Desk Summary Log'!AJ16</f>
        <v>186</v>
      </c>
      <c r="D285" s="63">
        <f>'[16]Staff On Desk Summary Log'!AK16</f>
        <v>352.05</v>
      </c>
      <c r="E285" s="63">
        <f>'[16]Staff On Desk Summary Log'!AL16</f>
        <v>80</v>
      </c>
      <c r="F285" s="63">
        <f>'[16]Staff On Desk Summary Log'!AM16</f>
        <v>430</v>
      </c>
      <c r="G285" s="63">
        <f>'[16]Staff On Desk Summary Log'!AN16</f>
        <v>48</v>
      </c>
      <c r="H285" s="63">
        <f>'[16]Staff On Desk Summary Log'!AO16</f>
        <v>217</v>
      </c>
      <c r="I285" s="63">
        <f>'[16]Staff On Desk Summary Log'!AP16</f>
        <v>88</v>
      </c>
      <c r="J285" s="63">
        <f>'[16]Staff On Desk Summary Log'!AQ16</f>
        <v>255.5</v>
      </c>
      <c r="K285" s="63">
        <f>'[16]Staff On Desk Summary Log'!AR16</f>
        <v>298</v>
      </c>
      <c r="L285" s="63">
        <f>'[16]Staff On Desk Summary Log'!AS16</f>
        <v>144.69999999999999</v>
      </c>
      <c r="M285" s="63">
        <f>'[16]Staff On Desk Summary Log'!AT16</f>
        <v>282.10000000000002</v>
      </c>
      <c r="N285" s="63">
        <f>'[16]Staff On Desk Summary Log'!AU16</f>
        <v>469</v>
      </c>
      <c r="O285" s="63">
        <f>'[16]Staff On Desk Summary Log'!AX16</f>
        <v>30</v>
      </c>
      <c r="P285" s="63">
        <f>'[16]Staff On Desk Summary Log'!AY16</f>
        <v>84</v>
      </c>
      <c r="Q285" s="63">
        <f>'[16]Staff On Desk Summary Log'!AZ16</f>
        <v>38</v>
      </c>
      <c r="R285" s="63">
        <f>'[16]Staff On Desk Summary Log'!BA16</f>
        <v>83</v>
      </c>
      <c r="S285" s="63">
        <f>'[16]Staff On Desk Summary Log'!BB16</f>
        <v>5</v>
      </c>
      <c r="T285" s="63">
        <f>'[16]Staff On Desk Summary Log'!BC16</f>
        <v>14</v>
      </c>
      <c r="U285" s="63">
        <f>'[16]Staff On Desk Summary Log'!BD16</f>
        <v>7</v>
      </c>
      <c r="V285" s="63">
        <f>'[16]Staff On Desk Summary Log'!BE16</f>
        <v>23</v>
      </c>
      <c r="W285" s="63">
        <f>'[16]Staff On Desk Summary Log'!BF16</f>
        <v>0</v>
      </c>
      <c r="X285" s="63">
        <f>'[16]Staff On Desk Summary Log'!BG16</f>
        <v>0</v>
      </c>
      <c r="Y285" s="63">
        <f>'[16]Staff On Desk Summary Log'!BH16</f>
        <v>0</v>
      </c>
      <c r="Z285" s="63">
        <f>'[16]Staff On Desk Summary Log'!BI16</f>
        <v>35</v>
      </c>
      <c r="AA285" s="63">
        <f>'[16]Staff On Desk Summary Log'!BJ16</f>
        <v>1114.3</v>
      </c>
    </row>
    <row r="286" spans="1:27" x14ac:dyDescent="0.25">
      <c r="A286" s="63"/>
      <c r="B286" s="63" t="str">
        <f>'[16]Staff On Desk Summary Log'!AH17</f>
        <v>AVG</v>
      </c>
      <c r="C286" s="101">
        <f>'[16]Staff On Desk Summary Log'!AJ17</f>
        <v>0</v>
      </c>
      <c r="D286" s="101">
        <f>'[16]Staff On Desk Summary Log'!AK17</f>
        <v>1.892741935483871</v>
      </c>
      <c r="E286" s="101">
        <f>'[16]Staff On Desk Summary Log'!AL17</f>
        <v>0</v>
      </c>
      <c r="F286" s="101">
        <f>'[16]Staff On Desk Summary Log'!AM17</f>
        <v>5.375</v>
      </c>
      <c r="G286" s="101">
        <f>'[16]Staff On Desk Summary Log'!AN17</f>
        <v>0</v>
      </c>
      <c r="H286" s="101">
        <f>'[16]Staff On Desk Summary Log'!AO17</f>
        <v>4.520833333333333</v>
      </c>
      <c r="I286" s="101">
        <f>'[16]Staff On Desk Summary Log'!AP17</f>
        <v>0</v>
      </c>
      <c r="J286" s="101">
        <f>'[16]Staff On Desk Summary Log'!AQ17</f>
        <v>2.9034090909090908</v>
      </c>
      <c r="K286" s="101">
        <f>'[16]Staff On Desk Summary Log'!AR17</f>
        <v>0</v>
      </c>
      <c r="L286" s="101">
        <f>'[16]Staff On Desk Summary Log'!AS17</f>
        <v>0.4855704697986577</v>
      </c>
      <c r="M286" s="101">
        <f>'[16]Staff On Desk Summary Log'!AT17</f>
        <v>0</v>
      </c>
      <c r="N286" s="101">
        <f>'[16]Staff On Desk Summary Log'!AU17</f>
        <v>1.662531017369727</v>
      </c>
      <c r="O286" s="101">
        <f>'[16]Staff On Desk Summary Log'!AX17</f>
        <v>0</v>
      </c>
      <c r="P286" s="101">
        <f>'[16]Staff On Desk Summary Log'!AY17</f>
        <v>2.8</v>
      </c>
      <c r="Q286" s="101">
        <f>'[16]Staff On Desk Summary Log'!AZ17</f>
        <v>0</v>
      </c>
      <c r="R286" s="101">
        <f>'[16]Staff On Desk Summary Log'!BA17</f>
        <v>2.1842105263157894</v>
      </c>
      <c r="S286" s="101">
        <f>'[16]Staff On Desk Summary Log'!BB17</f>
        <v>0</v>
      </c>
      <c r="T286" s="101">
        <f>'[16]Staff On Desk Summary Log'!BC17</f>
        <v>2.8</v>
      </c>
      <c r="U286" s="101">
        <f>'[16]Staff On Desk Summary Log'!BD17</f>
        <v>0</v>
      </c>
      <c r="V286" s="101">
        <f>'[16]Staff On Desk Summary Log'!BE17</f>
        <v>3.2857142857142856</v>
      </c>
      <c r="W286" s="101">
        <f>'[16]Staff On Desk Summary Log'!BF17</f>
        <v>0</v>
      </c>
      <c r="X286" s="101">
        <f>'[16]Staff On Desk Summary Log'!BG17</f>
        <v>0</v>
      </c>
      <c r="Y286" s="101">
        <f>'[16]Staff On Desk Summary Log'!BH17</f>
        <v>0</v>
      </c>
      <c r="Z286" s="101">
        <f>'[16]Staff On Desk Summary Log'!BI17</f>
        <v>0</v>
      </c>
      <c r="AA286" s="101">
        <f>'[16]Staff On Desk Summary Log'!BJ17</f>
        <v>0</v>
      </c>
    </row>
    <row r="287" spans="1:27" ht="45" x14ac:dyDescent="0.25">
      <c r="A287" s="63"/>
      <c r="B287" s="114" t="str">
        <f>'[16]Staff On Desk Summary Log'!AH18</f>
        <v>% mins of all on-desk tasks per week</v>
      </c>
      <c r="C287" s="63"/>
      <c r="D287" s="115">
        <f>'[16]Staff On Desk Summary Log'!AK18</f>
        <v>0.16298611111111111</v>
      </c>
      <c r="E287" s="115"/>
      <c r="F287" s="115">
        <f>'[16]Staff On Desk Summary Log'!AM18</f>
        <v>0.19907407407407407</v>
      </c>
      <c r="G287" s="115"/>
      <c r="H287" s="115">
        <f>'[16]Staff On Desk Summary Log'!AO18</f>
        <v>0.10046296296296296</v>
      </c>
      <c r="I287" s="115"/>
      <c r="J287" s="115">
        <f>'[16]Staff On Desk Summary Log'!AQ18</f>
        <v>0.11828703703703704</v>
      </c>
      <c r="K287" s="115"/>
      <c r="L287" s="115">
        <f>'[16]Staff On Desk Summary Log'!AS18</f>
        <v>6.699074074074074E-2</v>
      </c>
      <c r="M287" s="115"/>
      <c r="N287" s="115">
        <f>'[16]Staff On Desk Summary Log'!AU18</f>
        <v>0.21712962962962962</v>
      </c>
      <c r="O287" s="115"/>
      <c r="P287" s="115">
        <f>'[16]Staff On Desk Summary Log'!AY18</f>
        <v>3.888888888888889E-2</v>
      </c>
      <c r="Q287" s="115">
        <f>'[16]Staff On Desk Summary Log'!AZ18</f>
        <v>1.7592592592592594E-2</v>
      </c>
      <c r="R287" s="115">
        <f>'[16]Staff On Desk Summary Log'!BA18</f>
        <v>3.8425925925925926E-2</v>
      </c>
      <c r="S287" s="115"/>
      <c r="T287" s="115">
        <f>'[16]Staff On Desk Summary Log'!BC18</f>
        <v>6.4814814814814813E-3</v>
      </c>
      <c r="U287" s="115"/>
      <c r="V287" s="115">
        <f>'[16]Staff On Desk Summary Log'!BE18</f>
        <v>1.0648148148148148E-2</v>
      </c>
      <c r="W287" s="115"/>
      <c r="X287" s="115"/>
      <c r="Y287" s="115"/>
      <c r="Z287" s="115">
        <f>'[16]Staff On Desk Summary Log'!BI18</f>
        <v>1.6203703703703703E-2</v>
      </c>
      <c r="AA287" s="115">
        <f>'[16]Staff On Desk Summary Log'!BJ18</f>
        <v>0.51587962962962963</v>
      </c>
    </row>
    <row r="290" spans="1:27" ht="210" x14ac:dyDescent="0.25">
      <c r="A290" s="63"/>
      <c r="B290" s="63"/>
      <c r="C290" s="114" t="str">
        <f>'[17]Staff On Desk Summary Log'!AK1</f>
        <v>Hours open per week</v>
      </c>
      <c r="D290" s="114" t="str">
        <f>'[17]Staff On Desk Summary Log'!AL1</f>
        <v>Hrs open per yr</v>
      </c>
      <c r="E290" s="114" t="str">
        <f>'[17]Staff On Desk Summary Log'!AM1</f>
        <v>Mins open per week</v>
      </c>
      <c r="F290" s="63"/>
      <c r="G290" s="63"/>
      <c r="H290" s="63"/>
      <c r="I290" s="63"/>
      <c r="J290" s="63"/>
      <c r="K290" s="63"/>
      <c r="L290" s="63"/>
      <c r="M290" s="63"/>
      <c r="N290" s="63"/>
      <c r="O290" s="63"/>
      <c r="P290" s="63"/>
      <c r="Q290" s="63"/>
      <c r="R290" s="63"/>
      <c r="S290" s="63"/>
      <c r="T290" s="63"/>
      <c r="U290" s="63"/>
      <c r="V290" s="63"/>
      <c r="W290" s="63"/>
      <c r="X290" s="63"/>
      <c r="Y290" s="63"/>
      <c r="Z290" s="63"/>
      <c r="AA290" s="63"/>
    </row>
    <row r="291" spans="1:27" x14ac:dyDescent="0.25">
      <c r="A291" s="63"/>
      <c r="B291" s="63"/>
      <c r="C291" s="63">
        <f>'[17]Staff On Desk Summary Log'!AK2</f>
        <v>36</v>
      </c>
      <c r="D291" s="63">
        <f>'[17]Staff On Desk Summary Log'!AL2</f>
        <v>1800</v>
      </c>
      <c r="E291" s="63">
        <f>'[17]Staff On Desk Summary Log'!AM2</f>
        <v>2160</v>
      </c>
      <c r="F291" s="63"/>
      <c r="G291" s="63"/>
      <c r="H291" s="63"/>
      <c r="I291" s="63"/>
      <c r="J291" s="63"/>
      <c r="K291" s="63"/>
      <c r="L291" s="63"/>
      <c r="M291" s="63"/>
      <c r="N291" s="63"/>
      <c r="O291" s="63"/>
      <c r="P291" s="63"/>
      <c r="Q291" s="63"/>
      <c r="R291" s="63"/>
      <c r="S291" s="63"/>
      <c r="T291" s="63"/>
      <c r="U291" s="63"/>
      <c r="V291" s="63"/>
      <c r="W291" s="63"/>
      <c r="X291" s="63"/>
      <c r="Y291" s="63"/>
      <c r="Z291" s="63"/>
      <c r="AA291" s="63"/>
    </row>
    <row r="292" spans="1:27" ht="225" x14ac:dyDescent="0.25">
      <c r="A292" s="44" t="str">
        <f>'[17]Staff On Desk Summary Log'!AH4</f>
        <v>MCC - On Desk Log</v>
      </c>
      <c r="B292" s="63"/>
      <c r="C292" s="114" t="str">
        <f>'[17]Staff On Desk Summary Log'!AK4</f>
        <v>informational / directional</v>
      </c>
      <c r="D292" s="114" t="str">
        <f>'[17]Staff On Desk Summary Log'!AL4</f>
        <v>informational / directional</v>
      </c>
      <c r="E292" s="114" t="str">
        <f>'[17]Staff On Desk Summary Log'!AM4</f>
        <v>reference</v>
      </c>
      <c r="F292" s="114" t="str">
        <f>'[17]Staff On Desk Summary Log'!AN4</f>
        <v>reference</v>
      </c>
      <c r="G292" s="114" t="str">
        <f>'[17]Staff On Desk Summary Log'!AO4</f>
        <v>technology</v>
      </c>
      <c r="H292" s="114" t="str">
        <f>'[17]Staff On Desk Summary Log'!AP4</f>
        <v>technology</v>
      </c>
      <c r="I292" s="114" t="str">
        <f>'[17]Staff On Desk Summary Log'!AQ4</f>
        <v>library card</v>
      </c>
      <c r="J292" s="114" t="str">
        <f>'[17]Staff On Desk Summary Log'!AR4</f>
        <v>library card</v>
      </c>
      <c r="K292" s="114" t="str">
        <f>'[17]Staff On Desk Summary Log'!AS4</f>
        <v>checkin</v>
      </c>
      <c r="L292" s="114" t="str">
        <f>'[17]Staff On Desk Summary Log'!AT4</f>
        <v>checkin</v>
      </c>
      <c r="M292" s="114" t="str">
        <f>'[17]Staff On Desk Summary Log'!AU4</f>
        <v>checkout/ renew at desk</v>
      </c>
      <c r="N292" s="114" t="str">
        <f>'[17]Staff On Desk Summary Log'!AV4</f>
        <v>checkout/ renew at desk</v>
      </c>
      <c r="O292" s="114" t="str">
        <f>'[17]Staff On Desk Summary Log'!AY4</f>
        <v>fine/fee</v>
      </c>
      <c r="P292" s="114" t="str">
        <f>'[17]Staff On Desk Summary Log'!AZ4</f>
        <v>fine/fee</v>
      </c>
      <c r="Q292" s="114" t="str">
        <f>'[17]Staff On Desk Summary Log'!BA4</f>
        <v>print management</v>
      </c>
      <c r="R292" s="114" t="str">
        <f>'[17]Staff On Desk Summary Log'!BB4</f>
        <v>check email/spl@</v>
      </c>
      <c r="S292" s="114" t="str">
        <f>'[17]Staff On Desk Summary Log'!BC4</f>
        <v>lend laptop</v>
      </c>
      <c r="T292" s="114" t="str">
        <f>'[17]Staff On Desk Summary Log'!BD4</f>
        <v>lend laptop</v>
      </c>
      <c r="U292" s="114" t="str">
        <f>'[17]Staff On Desk Summary Log'!BE4</f>
        <v>self check</v>
      </c>
      <c r="V292" s="114" t="str">
        <f>'[17]Staff On Desk Summary Log'!BF4</f>
        <v>self check</v>
      </c>
      <c r="W292" s="114" t="str">
        <f>'[17]Staff On Desk Summary Log'!BG4</f>
        <v>weeding</v>
      </c>
      <c r="X292" s="114" t="str">
        <f>'[17]Staff On Desk Summary Log'!BH4</f>
        <v>weeding</v>
      </c>
      <c r="Y292" s="114" t="str">
        <f>'[17]Staff On Desk Summary Log'!BI4</f>
        <v>opening procedures and desk set up</v>
      </c>
      <c r="Z292" s="114" t="str">
        <f>'[17]Staff On Desk Summary Log'!BJ4</f>
        <v>closing procedures</v>
      </c>
      <c r="AA292" s="114" t="str">
        <f>'[17]Staff On Desk Summary Log'!BK4</f>
        <v>other</v>
      </c>
    </row>
    <row r="293" spans="1:27" x14ac:dyDescent="0.25">
      <c r="A293" s="63"/>
      <c r="B293" s="63"/>
      <c r="C293" s="63" t="str">
        <f>'[17]Staff On Desk Summary Log'!AK5</f>
        <v># of patrons</v>
      </c>
      <c r="D293" s="63" t="str">
        <f>'[17]Staff On Desk Summary Log'!AL5</f>
        <v>and the avg time</v>
      </c>
      <c r="E293" s="63" t="str">
        <f>'[17]Staff On Desk Summary Log'!AM5</f>
        <v># of patrons</v>
      </c>
      <c r="F293" s="63" t="str">
        <f>'[17]Staff On Desk Summary Log'!AN5</f>
        <v>and the avg time</v>
      </c>
      <c r="G293" s="63" t="str">
        <f>'[17]Staff On Desk Summary Log'!AO5</f>
        <v># of patrons</v>
      </c>
      <c r="H293" s="63" t="str">
        <f>'[17]Staff On Desk Summary Log'!AP5</f>
        <v>and the avg time</v>
      </c>
      <c r="I293" s="63" t="str">
        <f>'[17]Staff On Desk Summary Log'!AQ5</f>
        <v># of patrons</v>
      </c>
      <c r="J293" s="63" t="str">
        <f>'[17]Staff On Desk Summary Log'!AR5</f>
        <v>and the avg time</v>
      </c>
      <c r="K293" s="63" t="str">
        <f>'[17]Staff On Desk Summary Log'!AS5</f>
        <v># of items</v>
      </c>
      <c r="L293" s="63" t="str">
        <f>'[17]Staff On Desk Summary Log'!AT5</f>
        <v>and  actual time</v>
      </c>
      <c r="M293" s="63" t="str">
        <f>'[17]Staff On Desk Summary Log'!AU5</f>
        <v># of patrons</v>
      </c>
      <c r="N293" s="63" t="str">
        <f>'[17]Staff On Desk Summary Log'!AV5</f>
        <v>and the avg time</v>
      </c>
      <c r="O293" s="63" t="str">
        <f>'[17]Staff On Desk Summary Log'!AY5</f>
        <v># of patrons</v>
      </c>
      <c r="P293" s="63" t="str">
        <f>'[17]Staff On Desk Summary Log'!AZ5</f>
        <v>and the avg time</v>
      </c>
      <c r="Q293" s="63" t="str">
        <f>'[17]Staff On Desk Summary Log'!BA5</f>
        <v># of interactions</v>
      </c>
      <c r="R293" s="63" t="str">
        <f>'[17]Staff On Desk Summary Log'!BB5</f>
        <v>Actual time spent</v>
      </c>
      <c r="S293" s="63" t="str">
        <f>'[17]Staff On Desk Summary Log'!BC5</f>
        <v># of patrons</v>
      </c>
      <c r="T293" s="63" t="str">
        <f>'[17]Staff On Desk Summary Log'!BD5</f>
        <v>and the avg time</v>
      </c>
      <c r="U293" s="63" t="str">
        <f>'[17]Staff On Desk Summary Log'!BE5</f>
        <v># of patrons</v>
      </c>
      <c r="V293" s="63" t="str">
        <f>'[17]Staff On Desk Summary Log'!BF5</f>
        <v>and the avg time</v>
      </c>
      <c r="W293" s="63" t="str">
        <f>'[17]Staff On Desk Summary Log'!BG5</f>
        <v># of items</v>
      </c>
      <c r="X293" s="63" t="str">
        <f>'[17]Staff On Desk Summary Log'!BH5</f>
        <v>and  actual time</v>
      </c>
      <c r="Y293" s="63" t="str">
        <f>'[17]Staff On Desk Summary Log'!BI5</f>
        <v>Avg time (in mins)</v>
      </c>
      <c r="Z293" s="63" t="str">
        <f>'[17]Staff On Desk Summary Log'!BJ5</f>
        <v>Avg time (in mins)</v>
      </c>
      <c r="AA293" s="63" t="str">
        <f>'[17]Staff On Desk Summary Log'!BK5</f>
        <v>Avg time (in mins)</v>
      </c>
    </row>
    <row r="294" spans="1:27" x14ac:dyDescent="0.25">
      <c r="A294" s="63" t="str">
        <f>'[17]Staff On Desk Summary Log'!AH6</f>
        <v>DAY</v>
      </c>
      <c r="B294" s="63" t="str">
        <f>'[17]Staff On Desk Summary Log'!AI6</f>
        <v>DATE</v>
      </c>
      <c r="C294" s="63">
        <f>'[17]Staff On Desk Summary Log'!AK6</f>
        <v>0</v>
      </c>
      <c r="D294" s="63">
        <f>'[17]Staff On Desk Summary Log'!AL6</f>
        <v>0</v>
      </c>
      <c r="E294" s="63">
        <f>'[17]Staff On Desk Summary Log'!AM6</f>
        <v>0</v>
      </c>
      <c r="F294" s="63">
        <f>'[17]Staff On Desk Summary Log'!AN6</f>
        <v>0</v>
      </c>
      <c r="G294" s="63">
        <f>'[17]Staff On Desk Summary Log'!AO6</f>
        <v>0</v>
      </c>
      <c r="H294" s="63">
        <f>'[17]Staff On Desk Summary Log'!AP6</f>
        <v>0</v>
      </c>
      <c r="I294" s="63">
        <f>'[17]Staff On Desk Summary Log'!AQ6</f>
        <v>0</v>
      </c>
      <c r="J294" s="63">
        <f>'[17]Staff On Desk Summary Log'!AR6</f>
        <v>0</v>
      </c>
      <c r="K294" s="63">
        <f>'[17]Staff On Desk Summary Log'!AS6</f>
        <v>0</v>
      </c>
      <c r="L294" s="63">
        <f>'[17]Staff On Desk Summary Log'!AT6</f>
        <v>0</v>
      </c>
      <c r="M294" s="63">
        <f>'[17]Staff On Desk Summary Log'!AU6</f>
        <v>0</v>
      </c>
      <c r="N294" s="63">
        <f>'[17]Staff On Desk Summary Log'!AV6</f>
        <v>0</v>
      </c>
      <c r="O294" s="63">
        <f>'[17]Staff On Desk Summary Log'!AY6</f>
        <v>0</v>
      </c>
      <c r="P294" s="63">
        <f>'[17]Staff On Desk Summary Log'!AZ6</f>
        <v>0</v>
      </c>
      <c r="Q294" s="63">
        <f>'[17]Staff On Desk Summary Log'!BA6</f>
        <v>0</v>
      </c>
      <c r="R294" s="63">
        <f>'[17]Staff On Desk Summary Log'!BB6</f>
        <v>0</v>
      </c>
      <c r="S294" s="63">
        <f>'[17]Staff On Desk Summary Log'!BC6</f>
        <v>0</v>
      </c>
      <c r="T294" s="63">
        <f>'[17]Staff On Desk Summary Log'!BD6</f>
        <v>0</v>
      </c>
      <c r="U294" s="63">
        <f>'[17]Staff On Desk Summary Log'!BE6</f>
        <v>0</v>
      </c>
      <c r="V294" s="63">
        <f>'[17]Staff On Desk Summary Log'!BF6</f>
        <v>0</v>
      </c>
      <c r="W294" s="63">
        <f>'[17]Staff On Desk Summary Log'!BG6</f>
        <v>0</v>
      </c>
      <c r="X294" s="63">
        <f>'[17]Staff On Desk Summary Log'!BH6</f>
        <v>0</v>
      </c>
      <c r="Y294" s="63">
        <f>'[17]Staff On Desk Summary Log'!BI6</f>
        <v>0</v>
      </c>
      <c r="Z294" s="63">
        <f>'[17]Staff On Desk Summary Log'!BJ6</f>
        <v>0</v>
      </c>
      <c r="AA294" s="63">
        <f>'[17]Staff On Desk Summary Log'!BK6</f>
        <v>0</v>
      </c>
    </row>
    <row r="295" spans="1:27" x14ac:dyDescent="0.25">
      <c r="A295" s="63" t="str">
        <f>'[17]Staff On Desk Summary Log'!AH7</f>
        <v>Tuesday</v>
      </c>
      <c r="B295" s="63"/>
      <c r="C295" s="63">
        <f>'[17]Staff On Desk Summary Log'!AK7</f>
        <v>20</v>
      </c>
      <c r="D295" s="63">
        <f>'[17]Staff On Desk Summary Log'!AL7</f>
        <v>29</v>
      </c>
      <c r="E295" s="63">
        <f>'[17]Staff On Desk Summary Log'!AM7</f>
        <v>10</v>
      </c>
      <c r="F295" s="63">
        <f>'[17]Staff On Desk Summary Log'!AN7</f>
        <v>34</v>
      </c>
      <c r="G295" s="63">
        <f>'[17]Staff On Desk Summary Log'!AO7</f>
        <v>5</v>
      </c>
      <c r="H295" s="63">
        <f>'[17]Staff On Desk Summary Log'!AP7</f>
        <v>21</v>
      </c>
      <c r="I295" s="63">
        <f>'[17]Staff On Desk Summary Log'!AQ7</f>
        <v>2</v>
      </c>
      <c r="J295" s="63">
        <f>'[17]Staff On Desk Summary Log'!AR7</f>
        <v>10</v>
      </c>
      <c r="K295" s="63">
        <f>'[17]Staff On Desk Summary Log'!AS7</f>
        <v>224</v>
      </c>
      <c r="L295" s="63">
        <f>'[17]Staff On Desk Summary Log'!AT7</f>
        <v>110</v>
      </c>
      <c r="M295" s="63">
        <f>'[17]Staff On Desk Summary Log'!AU7</f>
        <v>80</v>
      </c>
      <c r="N295" s="63">
        <f>'[17]Staff On Desk Summary Log'!AV7</f>
        <v>44</v>
      </c>
      <c r="O295" s="63">
        <f>'[17]Staff On Desk Summary Log'!AY7</f>
        <v>6</v>
      </c>
      <c r="P295" s="63">
        <f>'[17]Staff On Desk Summary Log'!AZ7</f>
        <v>13</v>
      </c>
      <c r="Q295" s="63">
        <f>'[17]Staff On Desk Summary Log'!BA7</f>
        <v>2</v>
      </c>
      <c r="R295" s="63">
        <f>'[17]Staff On Desk Summary Log'!BB7</f>
        <v>24</v>
      </c>
      <c r="S295" s="63">
        <f>'[17]Staff On Desk Summary Log'!BC7</f>
        <v>3</v>
      </c>
      <c r="T295" s="63">
        <f>'[17]Staff On Desk Summary Log'!BD7</f>
        <v>14</v>
      </c>
      <c r="U295" s="63">
        <f>'[17]Staff On Desk Summary Log'!BE7</f>
        <v>45</v>
      </c>
      <c r="V295" s="63">
        <f>'[17]Staff On Desk Summary Log'!BF7</f>
        <v>22</v>
      </c>
      <c r="W295" s="63">
        <f>'[17]Staff On Desk Summary Log'!BG7</f>
        <v>3</v>
      </c>
      <c r="X295" s="63">
        <f>'[17]Staff On Desk Summary Log'!BH7</f>
        <v>6</v>
      </c>
      <c r="Y295" s="63">
        <f>'[17]Staff On Desk Summary Log'!BI7</f>
        <v>8</v>
      </c>
      <c r="Z295" s="63">
        <f>'[17]Staff On Desk Summary Log'!BJ7</f>
        <v>30</v>
      </c>
      <c r="AA295" s="63">
        <f>'[17]Staff On Desk Summary Log'!BK7</f>
        <v>163</v>
      </c>
    </row>
    <row r="296" spans="1:27" x14ac:dyDescent="0.25">
      <c r="A296" s="63" t="str">
        <f>'[17]Staff On Desk Summary Log'!AH8</f>
        <v>Wednesday</v>
      </c>
      <c r="B296" s="63"/>
      <c r="C296" s="63">
        <f>'[17]Staff On Desk Summary Log'!AK8</f>
        <v>20</v>
      </c>
      <c r="D296" s="63">
        <f>'[17]Staff On Desk Summary Log'!AL8</f>
        <v>30</v>
      </c>
      <c r="E296" s="63">
        <f>'[17]Staff On Desk Summary Log'!AM8</f>
        <v>13</v>
      </c>
      <c r="F296" s="63">
        <f>'[17]Staff On Desk Summary Log'!AN8</f>
        <v>57</v>
      </c>
      <c r="G296" s="63">
        <f>'[17]Staff On Desk Summary Log'!AO8</f>
        <v>7</v>
      </c>
      <c r="H296" s="63">
        <f>'[17]Staff On Desk Summary Log'!AP8</f>
        <v>45</v>
      </c>
      <c r="I296" s="63">
        <f>'[17]Staff On Desk Summary Log'!AQ8</f>
        <v>6</v>
      </c>
      <c r="J296" s="63">
        <f>'[17]Staff On Desk Summary Log'!AR8</f>
        <v>18</v>
      </c>
      <c r="K296" s="63">
        <f>'[17]Staff On Desk Summary Log'!AS8</f>
        <v>336</v>
      </c>
      <c r="L296" s="63">
        <f>'[17]Staff On Desk Summary Log'!AT8</f>
        <v>143</v>
      </c>
      <c r="M296" s="63">
        <f>'[17]Staff On Desk Summary Log'!AU8</f>
        <v>78</v>
      </c>
      <c r="N296" s="63">
        <f>'[17]Staff On Desk Summary Log'!AV8</f>
        <v>58</v>
      </c>
      <c r="O296" s="63">
        <f>'[17]Staff On Desk Summary Log'!AY8</f>
        <v>7</v>
      </c>
      <c r="P296" s="63">
        <f>'[17]Staff On Desk Summary Log'!AZ8</f>
        <v>23</v>
      </c>
      <c r="Q296" s="63">
        <f>'[17]Staff On Desk Summary Log'!BA8</f>
        <v>0</v>
      </c>
      <c r="R296" s="63">
        <f>'[17]Staff On Desk Summary Log'!BB8</f>
        <v>29</v>
      </c>
      <c r="S296" s="63">
        <f>'[17]Staff On Desk Summary Log'!BC8</f>
        <v>5</v>
      </c>
      <c r="T296" s="63">
        <f>'[17]Staff On Desk Summary Log'!BD8</f>
        <v>16</v>
      </c>
      <c r="U296" s="63">
        <f>'[17]Staff On Desk Summary Log'!BE8</f>
        <v>80</v>
      </c>
      <c r="V296" s="63">
        <f>'[17]Staff On Desk Summary Log'!BF8</f>
        <v>16</v>
      </c>
      <c r="W296" s="63">
        <f>'[17]Staff On Desk Summary Log'!BG8</f>
        <v>7</v>
      </c>
      <c r="X296" s="63">
        <f>'[17]Staff On Desk Summary Log'!BH8</f>
        <v>5</v>
      </c>
      <c r="Y296" s="63">
        <f>'[17]Staff On Desk Summary Log'!BI8</f>
        <v>5</v>
      </c>
      <c r="Z296" s="63">
        <f>'[17]Staff On Desk Summary Log'!BJ8</f>
        <v>0</v>
      </c>
      <c r="AA296" s="63">
        <f>'[17]Staff On Desk Summary Log'!BK8</f>
        <v>0</v>
      </c>
    </row>
    <row r="297" spans="1:27" x14ac:dyDescent="0.25">
      <c r="A297" s="63" t="str">
        <f>'[17]Staff On Desk Summary Log'!AH9</f>
        <v>Thursday</v>
      </c>
      <c r="B297" s="63"/>
      <c r="C297" s="63">
        <f>'[17]Staff On Desk Summary Log'!AK9</f>
        <v>32</v>
      </c>
      <c r="D297" s="63">
        <f>'[17]Staff On Desk Summary Log'!AL9</f>
        <v>88</v>
      </c>
      <c r="E297" s="63">
        <f>'[17]Staff On Desk Summary Log'!AM9</f>
        <v>11</v>
      </c>
      <c r="F297" s="63">
        <f>'[17]Staff On Desk Summary Log'!AN9</f>
        <v>63</v>
      </c>
      <c r="G297" s="63">
        <f>'[17]Staff On Desk Summary Log'!AO9</f>
        <v>1</v>
      </c>
      <c r="H297" s="63">
        <f>'[17]Staff On Desk Summary Log'!AP9</f>
        <v>5</v>
      </c>
      <c r="I297" s="63">
        <f>'[17]Staff On Desk Summary Log'!AQ9</f>
        <v>6</v>
      </c>
      <c r="J297" s="63">
        <f>'[17]Staff On Desk Summary Log'!AR9</f>
        <v>23</v>
      </c>
      <c r="K297" s="63">
        <f>'[17]Staff On Desk Summary Log'!AS9</f>
        <v>151</v>
      </c>
      <c r="L297" s="63">
        <f>'[17]Staff On Desk Summary Log'!AT9</f>
        <v>82</v>
      </c>
      <c r="M297" s="63">
        <f>'[17]Staff On Desk Summary Log'!AU9</f>
        <v>75</v>
      </c>
      <c r="N297" s="63">
        <f>'[17]Staff On Desk Summary Log'!AV9</f>
        <v>36</v>
      </c>
      <c r="O297" s="63">
        <f>'[17]Staff On Desk Summary Log'!AY9</f>
        <v>6</v>
      </c>
      <c r="P297" s="63">
        <f>'[17]Staff On Desk Summary Log'!AZ9</f>
        <v>20</v>
      </c>
      <c r="Q297" s="63">
        <f>'[17]Staff On Desk Summary Log'!BA9</f>
        <v>6</v>
      </c>
      <c r="R297" s="63">
        <f>'[17]Staff On Desk Summary Log'!BB9</f>
        <v>16</v>
      </c>
      <c r="S297" s="63">
        <f>'[17]Staff On Desk Summary Log'!BC9</f>
        <v>4</v>
      </c>
      <c r="T297" s="63">
        <f>'[17]Staff On Desk Summary Log'!BD9</f>
        <v>15</v>
      </c>
      <c r="U297" s="63">
        <f>'[17]Staff On Desk Summary Log'!BE9</f>
        <v>61</v>
      </c>
      <c r="V297" s="63">
        <f>'[17]Staff On Desk Summary Log'!BF9</f>
        <v>22</v>
      </c>
      <c r="W297" s="63">
        <f>'[17]Staff On Desk Summary Log'!BG9</f>
        <v>0</v>
      </c>
      <c r="X297" s="63">
        <f>'[17]Staff On Desk Summary Log'!BH9</f>
        <v>0</v>
      </c>
      <c r="Y297" s="63">
        <f>'[17]Staff On Desk Summary Log'!BI9</f>
        <v>5</v>
      </c>
      <c r="Z297" s="63">
        <f>'[17]Staff On Desk Summary Log'!BJ9</f>
        <v>5</v>
      </c>
      <c r="AA297" s="63">
        <f>'[17]Staff On Desk Summary Log'!BK9</f>
        <v>10</v>
      </c>
    </row>
    <row r="298" spans="1:27" x14ac:dyDescent="0.25">
      <c r="A298" s="63" t="str">
        <f>'[17]Staff On Desk Summary Log'!AH10</f>
        <v>Friday</v>
      </c>
      <c r="B298" s="63"/>
      <c r="C298" s="63">
        <f>'[17]Staff On Desk Summary Log'!AK10</f>
        <v>9</v>
      </c>
      <c r="D298" s="63">
        <f>'[17]Staff On Desk Summary Log'!AL10</f>
        <v>23</v>
      </c>
      <c r="E298" s="63">
        <f>'[17]Staff On Desk Summary Log'!AM10</f>
        <v>8</v>
      </c>
      <c r="F298" s="63">
        <f>'[17]Staff On Desk Summary Log'!AN10</f>
        <v>29</v>
      </c>
      <c r="G298" s="63">
        <f>'[17]Staff On Desk Summary Log'!AO10</f>
        <v>1</v>
      </c>
      <c r="H298" s="63">
        <f>'[17]Staff On Desk Summary Log'!AP10</f>
        <v>5</v>
      </c>
      <c r="I298" s="63">
        <f>'[17]Staff On Desk Summary Log'!AQ10</f>
        <v>2</v>
      </c>
      <c r="J298" s="63">
        <f>'[17]Staff On Desk Summary Log'!AR10</f>
        <v>10</v>
      </c>
      <c r="K298" s="63">
        <f>'[17]Staff On Desk Summary Log'!AS10</f>
        <v>202</v>
      </c>
      <c r="L298" s="63">
        <f>'[17]Staff On Desk Summary Log'!AT10</f>
        <v>99</v>
      </c>
      <c r="M298" s="63">
        <f>'[17]Staff On Desk Summary Log'!AU10</f>
        <v>19</v>
      </c>
      <c r="N298" s="63">
        <f>'[17]Staff On Desk Summary Log'!AV10</f>
        <v>56</v>
      </c>
      <c r="O298" s="63">
        <f>'[17]Staff On Desk Summary Log'!AY10</f>
        <v>2</v>
      </c>
      <c r="P298" s="63">
        <f>'[17]Staff On Desk Summary Log'!AZ10</f>
        <v>7</v>
      </c>
      <c r="Q298" s="63">
        <f>'[17]Staff On Desk Summary Log'!BA10</f>
        <v>1</v>
      </c>
      <c r="R298" s="63">
        <f>'[17]Staff On Desk Summary Log'!BB10</f>
        <v>0</v>
      </c>
      <c r="S298" s="63">
        <f>'[17]Staff On Desk Summary Log'!BC10</f>
        <v>2</v>
      </c>
      <c r="T298" s="63">
        <f>'[17]Staff On Desk Summary Log'!BD10</f>
        <v>16</v>
      </c>
      <c r="U298" s="63">
        <f>'[17]Staff On Desk Summary Log'!BE10</f>
        <v>33</v>
      </c>
      <c r="V298" s="63">
        <f>'[17]Staff On Desk Summary Log'!BF10</f>
        <v>12</v>
      </c>
      <c r="W298" s="63">
        <f>'[17]Staff On Desk Summary Log'!BG10</f>
        <v>0</v>
      </c>
      <c r="X298" s="63">
        <f>'[17]Staff On Desk Summary Log'!BH10</f>
        <v>0</v>
      </c>
      <c r="Y298" s="63">
        <f>'[17]Staff On Desk Summary Log'!BI10</f>
        <v>5</v>
      </c>
      <c r="Z298" s="63">
        <f>'[17]Staff On Desk Summary Log'!BJ10</f>
        <v>5</v>
      </c>
      <c r="AA298" s="63">
        <f>'[17]Staff On Desk Summary Log'!BK10</f>
        <v>5</v>
      </c>
    </row>
    <row r="299" spans="1:27" x14ac:dyDescent="0.25">
      <c r="A299" s="63" t="str">
        <f>'[17]Staff On Desk Summary Log'!AH11</f>
        <v>Saturday</v>
      </c>
      <c r="B299" s="63"/>
      <c r="C299" s="63">
        <f>'[17]Staff On Desk Summary Log'!AK11</f>
        <v>20</v>
      </c>
      <c r="D299" s="63">
        <f>'[17]Staff On Desk Summary Log'!AL11</f>
        <v>34</v>
      </c>
      <c r="E299" s="63">
        <f>'[17]Staff On Desk Summary Log'!AM11</f>
        <v>13</v>
      </c>
      <c r="F299" s="63">
        <f>'[17]Staff On Desk Summary Log'!AN11</f>
        <v>56</v>
      </c>
      <c r="G299" s="63">
        <f>'[17]Staff On Desk Summary Log'!AO11</f>
        <v>1</v>
      </c>
      <c r="H299" s="63">
        <f>'[17]Staff On Desk Summary Log'!AP11</f>
        <v>6</v>
      </c>
      <c r="I299" s="63">
        <f>'[17]Staff On Desk Summary Log'!AQ11</f>
        <v>7</v>
      </c>
      <c r="J299" s="63">
        <f>'[17]Staff On Desk Summary Log'!AR11</f>
        <v>20</v>
      </c>
      <c r="K299" s="63">
        <f>'[17]Staff On Desk Summary Log'!AS11</f>
        <v>152</v>
      </c>
      <c r="L299" s="63">
        <f>'[17]Staff On Desk Summary Log'!AT11</f>
        <v>96</v>
      </c>
      <c r="M299" s="63">
        <f>'[17]Staff On Desk Summary Log'!AU11</f>
        <v>64</v>
      </c>
      <c r="N299" s="63">
        <f>'[17]Staff On Desk Summary Log'!AV11</f>
        <v>63</v>
      </c>
      <c r="O299" s="63">
        <f>'[17]Staff On Desk Summary Log'!AY11</f>
        <v>1</v>
      </c>
      <c r="P299" s="63">
        <f>'[17]Staff On Desk Summary Log'!AZ11</f>
        <v>5</v>
      </c>
      <c r="Q299" s="63">
        <f>'[17]Staff On Desk Summary Log'!BA11</f>
        <v>0</v>
      </c>
      <c r="R299" s="63">
        <f>'[17]Staff On Desk Summary Log'!BB11</f>
        <v>48</v>
      </c>
      <c r="S299" s="63">
        <f>'[17]Staff On Desk Summary Log'!BC11</f>
        <v>0</v>
      </c>
      <c r="T299" s="63">
        <f>'[17]Staff On Desk Summary Log'!BD11</f>
        <v>0</v>
      </c>
      <c r="U299" s="63">
        <f>'[17]Staff On Desk Summary Log'!BE11</f>
        <v>32</v>
      </c>
      <c r="V299" s="63">
        <f>'[17]Staff On Desk Summary Log'!BF11</f>
        <v>10</v>
      </c>
      <c r="W299" s="63">
        <f>'[17]Staff On Desk Summary Log'!BG11</f>
        <v>0</v>
      </c>
      <c r="X299" s="63">
        <f>'[17]Staff On Desk Summary Log'!BH11</f>
        <v>0</v>
      </c>
      <c r="Y299" s="63">
        <f>'[17]Staff On Desk Summary Log'!BI11</f>
        <v>15</v>
      </c>
      <c r="Z299" s="63">
        <f>'[17]Staff On Desk Summary Log'!BJ11</f>
        <v>10</v>
      </c>
      <c r="AA299" s="63">
        <f>'[17]Staff On Desk Summary Log'!BK11</f>
        <v>35</v>
      </c>
    </row>
    <row r="300" spans="1:27" x14ac:dyDescent="0.25">
      <c r="A300" s="63"/>
      <c r="B300" s="63" t="str">
        <f>'[17]Staff On Desk Summary Log'!AI15</f>
        <v>SUM</v>
      </c>
      <c r="C300" s="63">
        <f>'[17]Staff On Desk Summary Log'!AK15</f>
        <v>101</v>
      </c>
      <c r="D300" s="63">
        <f>'[17]Staff On Desk Summary Log'!AL15</f>
        <v>204</v>
      </c>
      <c r="E300" s="63">
        <f>'[17]Staff On Desk Summary Log'!AM15</f>
        <v>55</v>
      </c>
      <c r="F300" s="63">
        <f>'[17]Staff On Desk Summary Log'!AN15</f>
        <v>239</v>
      </c>
      <c r="G300" s="63">
        <f>'[17]Staff On Desk Summary Log'!AO15</f>
        <v>15</v>
      </c>
      <c r="H300" s="63">
        <f>'[17]Staff On Desk Summary Log'!AP15</f>
        <v>82</v>
      </c>
      <c r="I300" s="63">
        <f>'[17]Staff On Desk Summary Log'!AQ15</f>
        <v>23</v>
      </c>
      <c r="J300" s="63">
        <f>'[17]Staff On Desk Summary Log'!AR15</f>
        <v>81</v>
      </c>
      <c r="K300" s="63">
        <f>'[17]Staff On Desk Summary Log'!AS15</f>
        <v>1065</v>
      </c>
      <c r="L300" s="63">
        <f>'[17]Staff On Desk Summary Log'!AT15</f>
        <v>530</v>
      </c>
      <c r="M300" s="63">
        <f>'[17]Staff On Desk Summary Log'!AU15</f>
        <v>316</v>
      </c>
      <c r="N300" s="63">
        <f>'[17]Staff On Desk Summary Log'!AV15</f>
        <v>257</v>
      </c>
      <c r="O300" s="63">
        <f>'[17]Staff On Desk Summary Log'!AY15</f>
        <v>22</v>
      </c>
      <c r="P300" s="63">
        <f>'[17]Staff On Desk Summary Log'!AZ15</f>
        <v>68</v>
      </c>
      <c r="Q300" s="63">
        <f>'[17]Staff On Desk Summary Log'!BA15</f>
        <v>9</v>
      </c>
      <c r="R300" s="63">
        <f>'[17]Staff On Desk Summary Log'!BB15</f>
        <v>117</v>
      </c>
      <c r="S300" s="63">
        <f>'[17]Staff On Desk Summary Log'!BC15</f>
        <v>14</v>
      </c>
      <c r="T300" s="63">
        <f>'[17]Staff On Desk Summary Log'!BD15</f>
        <v>61</v>
      </c>
      <c r="U300" s="63">
        <f>'[17]Staff On Desk Summary Log'!BE15</f>
        <v>251</v>
      </c>
      <c r="V300" s="63">
        <f>'[17]Staff On Desk Summary Log'!BF15</f>
        <v>82</v>
      </c>
      <c r="W300" s="63">
        <f>'[17]Staff On Desk Summary Log'!BG15</f>
        <v>10</v>
      </c>
      <c r="X300" s="63">
        <f>'[17]Staff On Desk Summary Log'!BH15</f>
        <v>11</v>
      </c>
      <c r="Y300" s="63">
        <f>'[17]Staff On Desk Summary Log'!BI15</f>
        <v>38</v>
      </c>
      <c r="Z300" s="63">
        <f>'[17]Staff On Desk Summary Log'!BJ15</f>
        <v>50</v>
      </c>
      <c r="AA300" s="63">
        <f>'[17]Staff On Desk Summary Log'!BK15</f>
        <v>213</v>
      </c>
    </row>
    <row r="301" spans="1:27" x14ac:dyDescent="0.25">
      <c r="A301" s="63"/>
      <c r="B301" s="63" t="str">
        <f>'[17]Staff On Desk Summary Log'!AI16</f>
        <v>Avg</v>
      </c>
      <c r="C301" s="63">
        <f>'[17]Staff On Desk Summary Log'!AK16</f>
        <v>0</v>
      </c>
      <c r="D301" s="101">
        <f>'[17]Staff On Desk Summary Log'!AL16</f>
        <v>2.0198019801980198</v>
      </c>
      <c r="E301" s="101">
        <f>'[17]Staff On Desk Summary Log'!AM16</f>
        <v>0</v>
      </c>
      <c r="F301" s="101">
        <f>'[17]Staff On Desk Summary Log'!AN16</f>
        <v>4.3454545454545457</v>
      </c>
      <c r="G301" s="101">
        <f>'[17]Staff On Desk Summary Log'!AO16</f>
        <v>0</v>
      </c>
      <c r="H301" s="101">
        <f>'[17]Staff On Desk Summary Log'!AP16</f>
        <v>5.4666666666666668</v>
      </c>
      <c r="I301" s="101">
        <f>'[17]Staff On Desk Summary Log'!AQ16</f>
        <v>0</v>
      </c>
      <c r="J301" s="101">
        <f>'[17]Staff On Desk Summary Log'!AR16</f>
        <v>3.5217391304347827</v>
      </c>
      <c r="K301" s="101">
        <f>'[17]Staff On Desk Summary Log'!AS16</f>
        <v>0</v>
      </c>
      <c r="L301" s="101">
        <f>'[17]Staff On Desk Summary Log'!AT16</f>
        <v>0.49765258215962443</v>
      </c>
      <c r="M301" s="101">
        <f>'[17]Staff On Desk Summary Log'!AU16</f>
        <v>0</v>
      </c>
      <c r="N301" s="101">
        <f>'[17]Staff On Desk Summary Log'!AV16</f>
        <v>0.81329113924050633</v>
      </c>
      <c r="O301" s="101">
        <f>'[17]Staff On Desk Summary Log'!AY16</f>
        <v>0</v>
      </c>
      <c r="P301" s="101">
        <f>'[17]Staff On Desk Summary Log'!AZ16</f>
        <v>3.0909090909090908</v>
      </c>
      <c r="Q301" s="101">
        <f>'[17]Staff On Desk Summary Log'!BA16</f>
        <v>0</v>
      </c>
      <c r="R301" s="101">
        <f>'[17]Staff On Desk Summary Log'!BB16</f>
        <v>13</v>
      </c>
      <c r="S301" s="101">
        <f>'[17]Staff On Desk Summary Log'!BC16</f>
        <v>0</v>
      </c>
      <c r="T301" s="101">
        <f>'[17]Staff On Desk Summary Log'!BD16</f>
        <v>4.3571428571428568</v>
      </c>
      <c r="U301" s="101">
        <f>'[17]Staff On Desk Summary Log'!BE16</f>
        <v>0</v>
      </c>
      <c r="V301" s="101">
        <f>'[17]Staff On Desk Summary Log'!BF16</f>
        <v>0.32669322709163345</v>
      </c>
      <c r="W301" s="101">
        <f>'[17]Staff On Desk Summary Log'!BG16</f>
        <v>0</v>
      </c>
      <c r="X301" s="101">
        <f>'[17]Staff On Desk Summary Log'!BH16</f>
        <v>1.1000000000000001</v>
      </c>
      <c r="Y301" s="101">
        <f>'[17]Staff On Desk Summary Log'!BI16</f>
        <v>4.2222222222222223</v>
      </c>
      <c r="Z301" s="101">
        <f>'[17]Staff On Desk Summary Log'!BJ16</f>
        <v>5.5555555555555554</v>
      </c>
      <c r="AA301" s="101">
        <f>'[17]Staff On Desk Summary Log'!BK16</f>
        <v>0</v>
      </c>
    </row>
    <row r="302" spans="1:27" ht="45" x14ac:dyDescent="0.25">
      <c r="A302" s="63"/>
      <c r="B302" s="114" t="str">
        <f>'[17]Staff On Desk Summary Log'!AI18</f>
        <v>% mins of all on-desk tasks per week</v>
      </c>
      <c r="C302" s="115"/>
      <c r="D302" s="115">
        <f>'[17]Staff On Desk Summary Log'!AL18</f>
        <v>9.4444444444444442E-2</v>
      </c>
      <c r="E302" s="115"/>
      <c r="F302" s="115">
        <f>'[17]Staff On Desk Summary Log'!AN18</f>
        <v>0.11064814814814815</v>
      </c>
      <c r="G302" s="115"/>
      <c r="H302" s="115">
        <f>'[17]Staff On Desk Summary Log'!AP18</f>
        <v>2.5308641975308644E-3</v>
      </c>
      <c r="I302" s="115"/>
      <c r="J302" s="115">
        <f>'[17]Staff On Desk Summary Log'!AR18</f>
        <v>3.7499999999999999E-2</v>
      </c>
      <c r="K302" s="115"/>
      <c r="L302" s="115">
        <f>'[17]Staff On Desk Summary Log'!AT18</f>
        <v>0.24537037037037038</v>
      </c>
      <c r="M302" s="115"/>
      <c r="N302" s="115">
        <f>'[17]Staff On Desk Summary Log'!AV18</f>
        <v>0.11898148148148148</v>
      </c>
      <c r="O302" s="115"/>
      <c r="P302" s="115">
        <f>'[17]Staff On Desk Summary Log'!AZ18</f>
        <v>3.1481481481481478E-2</v>
      </c>
      <c r="Q302" s="115">
        <f>'[17]Staff On Desk Summary Log'!BA18</f>
        <v>4.1666666666666666E-3</v>
      </c>
      <c r="R302" s="115">
        <f>'[17]Staff On Desk Summary Log'!BB18</f>
        <v>5.4166666666666669E-2</v>
      </c>
      <c r="S302" s="115"/>
      <c r="T302" s="115">
        <f>'[17]Staff On Desk Summary Log'!BD18</f>
        <v>2.824074074074074E-2</v>
      </c>
      <c r="U302" s="115"/>
      <c r="V302" s="115">
        <f>'[17]Staff On Desk Summary Log'!BF18</f>
        <v>3.7962962962962962E-2</v>
      </c>
      <c r="W302" s="115"/>
      <c r="X302" s="115">
        <f>'[17]Staff On Desk Summary Log'!BH18</f>
        <v>5.092592592592593E-3</v>
      </c>
      <c r="Y302" s="115">
        <f>'[17]Staff On Desk Summary Log'!BI18</f>
        <v>1.7592592592592594E-2</v>
      </c>
      <c r="Z302" s="115">
        <f>'[17]Staff On Desk Summary Log'!BJ18</f>
        <v>2.3148148148148147E-2</v>
      </c>
      <c r="AA302" s="115">
        <f>'[17]Staff On Desk Summary Log'!BK18</f>
        <v>9.8611111111111108E-2</v>
      </c>
    </row>
    <row r="303" spans="1:27" x14ac:dyDescent="0.25">
      <c r="A303" s="124"/>
      <c r="B303" s="125"/>
      <c r="C303" s="126"/>
      <c r="D303" s="126"/>
      <c r="E303" s="126"/>
      <c r="F303" s="126"/>
      <c r="G303" s="126"/>
      <c r="H303" s="126"/>
      <c r="I303" s="126"/>
      <c r="J303" s="126"/>
      <c r="K303" s="126"/>
      <c r="L303" s="126"/>
      <c r="M303" s="126"/>
      <c r="N303" s="126"/>
      <c r="O303" s="126"/>
      <c r="P303" s="126"/>
      <c r="Q303" s="126"/>
      <c r="R303" s="126"/>
      <c r="S303" s="126"/>
      <c r="T303" s="126"/>
      <c r="U303" s="126"/>
      <c r="V303" s="126"/>
      <c r="W303" s="126"/>
      <c r="X303" s="126"/>
      <c r="Y303" s="126"/>
    </row>
    <row r="304" spans="1:27" x14ac:dyDescent="0.25">
      <c r="A304" s="105"/>
      <c r="B304" s="122"/>
      <c r="C304" s="123"/>
      <c r="D304" s="123"/>
      <c r="E304" s="123"/>
      <c r="F304" s="123"/>
      <c r="G304" s="123"/>
      <c r="H304" s="123"/>
      <c r="I304" s="123"/>
      <c r="J304" s="123"/>
      <c r="K304" s="123"/>
      <c r="L304" s="123"/>
      <c r="M304" s="123"/>
      <c r="N304" s="123"/>
      <c r="O304" s="123"/>
      <c r="P304" s="123"/>
      <c r="Q304" s="123"/>
      <c r="R304" s="123"/>
      <c r="S304" s="123"/>
      <c r="T304" s="123"/>
      <c r="U304" s="123"/>
      <c r="V304" s="123"/>
      <c r="W304" s="123"/>
      <c r="X304" s="123"/>
      <c r="Y304" s="123"/>
    </row>
    <row r="305" spans="1:29" ht="43.5" customHeight="1" x14ac:dyDescent="0.25">
      <c r="A305" s="101"/>
      <c r="B305" s="127"/>
      <c r="C305" s="127" t="str">
        <f>'[18]Staff On Desk Summary Log'!AM1</f>
        <v>Hours open per week</v>
      </c>
      <c r="D305" s="127" t="str">
        <f>'[18]Staff On Desk Summary Log'!AN1</f>
        <v>Hrs open per yr</v>
      </c>
      <c r="E305" s="127" t="str">
        <f>'[18]Staff On Desk Summary Log'!AO1</f>
        <v>Mins open per week</v>
      </c>
      <c r="F305" s="101"/>
      <c r="G305" s="101"/>
      <c r="H305" s="101"/>
      <c r="I305" s="101"/>
      <c r="J305" s="101"/>
      <c r="K305" s="101"/>
      <c r="L305" s="101"/>
      <c r="M305" s="101"/>
      <c r="N305" s="101"/>
      <c r="O305" s="101"/>
      <c r="P305" s="101"/>
      <c r="Q305" s="101"/>
      <c r="R305" s="101"/>
      <c r="S305" s="101"/>
      <c r="T305" s="101"/>
      <c r="U305" s="101"/>
      <c r="V305" s="101"/>
      <c r="W305" s="101"/>
      <c r="X305" s="101"/>
      <c r="Y305" s="101"/>
      <c r="Z305" s="101"/>
      <c r="AA305" s="101"/>
    </row>
    <row r="306" spans="1:29" x14ac:dyDescent="0.25">
      <c r="A306" s="101"/>
      <c r="B306" s="127"/>
      <c r="C306" s="101">
        <f>'[18]Staff On Desk Summary Log'!AM2</f>
        <v>36</v>
      </c>
      <c r="D306" s="101">
        <f>'[18]Staff On Desk Summary Log'!AN2</f>
        <v>1800</v>
      </c>
      <c r="E306" s="101">
        <f>'[18]Staff On Desk Summary Log'!AO2</f>
        <v>2160</v>
      </c>
      <c r="F306" s="101"/>
      <c r="G306" s="101"/>
      <c r="H306" s="101"/>
      <c r="I306" s="101"/>
      <c r="J306" s="101"/>
      <c r="K306" s="101"/>
      <c r="L306" s="101"/>
      <c r="M306" s="101"/>
      <c r="N306" s="101"/>
      <c r="O306" s="101"/>
      <c r="P306" s="101"/>
      <c r="Q306" s="101"/>
      <c r="R306" s="101"/>
      <c r="S306" s="101"/>
      <c r="T306" s="101"/>
      <c r="U306" s="101"/>
      <c r="V306" s="101"/>
      <c r="W306" s="101"/>
      <c r="X306" s="101"/>
      <c r="Y306" s="101"/>
      <c r="Z306" s="101"/>
      <c r="AA306" s="101"/>
    </row>
    <row r="307" spans="1:29" s="41" customFormat="1" ht="225" x14ac:dyDescent="0.25">
      <c r="A307" s="130" t="str">
        <f>'[18]Staff On Desk Summary Log'!AJ4</f>
        <v>MCK - On Desk Log</v>
      </c>
      <c r="B307" s="127"/>
      <c r="C307" s="127" t="str">
        <f>'[18]Staff On Desk Summary Log'!AM4</f>
        <v>informational / directional</v>
      </c>
      <c r="D307" s="127" t="str">
        <f>'[18]Staff On Desk Summary Log'!AN4</f>
        <v>informational / directional</v>
      </c>
      <c r="E307" s="127" t="str">
        <f>'[18]Staff On Desk Summary Log'!AO4</f>
        <v>reference</v>
      </c>
      <c r="F307" s="127" t="str">
        <f>'[18]Staff On Desk Summary Log'!AP4</f>
        <v>reference</v>
      </c>
      <c r="G307" s="127" t="str">
        <f>'[18]Staff On Desk Summary Log'!AQ4</f>
        <v>technology</v>
      </c>
      <c r="H307" s="127" t="str">
        <f>'[18]Staff On Desk Summary Log'!AR4</f>
        <v>technology</v>
      </c>
      <c r="I307" s="127" t="str">
        <f>'[18]Staff On Desk Summary Log'!AS4</f>
        <v>library card</v>
      </c>
      <c r="J307" s="127" t="str">
        <f>'[18]Staff On Desk Summary Log'!AT4</f>
        <v>library card</v>
      </c>
      <c r="K307" s="127" t="str">
        <f>'[18]Staff On Desk Summary Log'!AU4</f>
        <v>checkin</v>
      </c>
      <c r="L307" s="127" t="str">
        <f>'[18]Staff On Desk Summary Log'!AV4</f>
        <v>checkin</v>
      </c>
      <c r="M307" s="127" t="str">
        <f>'[18]Staff On Desk Summary Log'!AW4</f>
        <v>checkout/ renew at desk</v>
      </c>
      <c r="N307" s="127" t="str">
        <f>'[18]Staff On Desk Summary Log'!AX4</f>
        <v>checkout/ renew at desk</v>
      </c>
      <c r="O307" s="127" t="str">
        <f>'[18]Staff On Desk Summary Log'!BA4</f>
        <v>fine/fee</v>
      </c>
      <c r="P307" s="127" t="str">
        <f>'[18]Staff On Desk Summary Log'!BB4</f>
        <v>fine/fee</v>
      </c>
      <c r="Q307" s="127" t="str">
        <f>'[18]Staff On Desk Summary Log'!BC4</f>
        <v>print management</v>
      </c>
      <c r="R307" s="127" t="str">
        <f>'[18]Staff On Desk Summary Log'!BD4</f>
        <v>check email/spl@</v>
      </c>
      <c r="S307" s="127" t="str">
        <f>'[18]Staff On Desk Summary Log'!BE4</f>
        <v>lend laptop</v>
      </c>
      <c r="T307" s="127" t="str">
        <f>'[18]Staff On Desk Summary Log'!BF4</f>
        <v>lend laptop</v>
      </c>
      <c r="U307" s="127" t="str">
        <f>'[18]Staff On Desk Summary Log'!BG4</f>
        <v>self check</v>
      </c>
      <c r="V307" s="127" t="str">
        <f>'[18]Staff On Desk Summary Log'!BH4</f>
        <v>self check</v>
      </c>
      <c r="W307" s="127" t="str">
        <f>'[18]Staff On Desk Summary Log'!BI4</f>
        <v>weeding</v>
      </c>
      <c r="X307" s="127" t="str">
        <f>'[18]Staff On Desk Summary Log'!BJ4</f>
        <v>weeding</v>
      </c>
      <c r="Y307" s="127" t="str">
        <f>'[18]Staff On Desk Summary Log'!BK4</f>
        <v>opening procedures and desk set up</v>
      </c>
      <c r="Z307" s="127" t="str">
        <f>'[18]Staff On Desk Summary Log'!BL4</f>
        <v>closing procedures</v>
      </c>
      <c r="AA307" s="127" t="str">
        <f>'[18]Staff On Desk Summary Log'!BM4</f>
        <v>other</v>
      </c>
    </row>
    <row r="308" spans="1:29" s="105" customFormat="1" x14ac:dyDescent="0.25">
      <c r="A308" s="101"/>
      <c r="B308" s="127"/>
      <c r="C308" s="101" t="str">
        <f>'[18]Staff On Desk Summary Log'!AM5</f>
        <v>#</v>
      </c>
      <c r="D308" s="101" t="str">
        <f>'[18]Staff On Desk Summary Log'!AN5</f>
        <v>avg time</v>
      </c>
      <c r="E308" s="101" t="str">
        <f>'[18]Staff On Desk Summary Log'!AO5</f>
        <v>#</v>
      </c>
      <c r="F308" s="101" t="str">
        <f>'[18]Staff On Desk Summary Log'!AP5</f>
        <v>avg time</v>
      </c>
      <c r="G308" s="101" t="str">
        <f>'[18]Staff On Desk Summary Log'!AQ5</f>
        <v>#</v>
      </c>
      <c r="H308" s="101" t="str">
        <f>'[18]Staff On Desk Summary Log'!AR5</f>
        <v>avg time</v>
      </c>
      <c r="I308" s="101" t="str">
        <f>'[18]Staff On Desk Summary Log'!AS5</f>
        <v>#</v>
      </c>
      <c r="J308" s="101" t="str">
        <f>'[18]Staff On Desk Summary Log'!AT5</f>
        <v>avg time</v>
      </c>
      <c r="K308" s="101" t="str">
        <f>'[18]Staff On Desk Summary Log'!AU5</f>
        <v>#</v>
      </c>
      <c r="L308" s="101" t="str">
        <f>'[18]Staff On Desk Summary Log'!AV5</f>
        <v>avg time</v>
      </c>
      <c r="M308" s="101" t="str">
        <f>'[18]Staff On Desk Summary Log'!AW5</f>
        <v>#</v>
      </c>
      <c r="N308" s="101" t="str">
        <f>'[18]Staff On Desk Summary Log'!AX5</f>
        <v>avg time</v>
      </c>
      <c r="O308" s="101" t="str">
        <f>'[18]Staff On Desk Summary Log'!BA5</f>
        <v>#</v>
      </c>
      <c r="P308" s="101" t="str">
        <f>'[18]Staff On Desk Summary Log'!BB5</f>
        <v>avg time</v>
      </c>
      <c r="Q308" s="101" t="str">
        <f>'[18]Staff On Desk Summary Log'!BC5</f>
        <v>#</v>
      </c>
      <c r="R308" s="101" t="str">
        <f>'[18]Staff On Desk Summary Log'!BD5</f>
        <v>actual time</v>
      </c>
      <c r="S308" s="101" t="str">
        <f>'[18]Staff On Desk Summary Log'!BE5</f>
        <v>#</v>
      </c>
      <c r="T308" s="101" t="str">
        <f>'[18]Staff On Desk Summary Log'!BF5</f>
        <v>avg time</v>
      </c>
      <c r="U308" s="101" t="str">
        <f>'[18]Staff On Desk Summary Log'!BG5</f>
        <v>#</v>
      </c>
      <c r="V308" s="101" t="str">
        <f>'[18]Staff On Desk Summary Log'!BH5</f>
        <v>avg time</v>
      </c>
      <c r="W308" s="101" t="str">
        <f>'[18]Staff On Desk Summary Log'!BI5</f>
        <v>#</v>
      </c>
      <c r="X308" s="101" t="str">
        <f>'[18]Staff On Desk Summary Log'!BJ5</f>
        <v>actual time</v>
      </c>
      <c r="Y308" s="101" t="str">
        <f>'[18]Staff On Desk Summary Log'!BK5</f>
        <v>avg time</v>
      </c>
      <c r="Z308" s="101" t="str">
        <f>'[18]Staff On Desk Summary Log'!BL5</f>
        <v>avg time</v>
      </c>
      <c r="AA308" s="101" t="str">
        <f>'[18]Staff On Desk Summary Log'!BM5</f>
        <v>avg time</v>
      </c>
    </row>
    <row r="309" spans="1:29" s="105" customFormat="1" x14ac:dyDescent="0.25">
      <c r="A309" s="101" t="str">
        <f>'[18]Staff On Desk Summary Log'!AJ6</f>
        <v>DAY</v>
      </c>
      <c r="B309" s="127" t="str">
        <f>'[18]Staff On Desk Summary Log'!AK6</f>
        <v>DATE</v>
      </c>
      <c r="C309" s="101"/>
      <c r="D309" s="101"/>
      <c r="E309" s="101"/>
      <c r="F309" s="101"/>
      <c r="G309" s="101"/>
      <c r="H309" s="101"/>
      <c r="I309" s="101"/>
      <c r="J309" s="101"/>
      <c r="K309" s="101"/>
      <c r="L309" s="101"/>
      <c r="M309" s="101"/>
      <c r="N309" s="101"/>
      <c r="O309" s="101"/>
      <c r="P309" s="101"/>
      <c r="Q309" s="101"/>
      <c r="R309" s="101"/>
      <c r="S309" s="101"/>
      <c r="T309" s="101"/>
      <c r="U309" s="101"/>
      <c r="V309" s="101"/>
      <c r="W309" s="101"/>
      <c r="X309" s="101"/>
      <c r="Y309" s="101"/>
      <c r="Z309" s="101"/>
      <c r="AA309" s="101"/>
    </row>
    <row r="310" spans="1:29" s="105" customFormat="1" x14ac:dyDescent="0.25">
      <c r="A310" s="101" t="str">
        <f>'[18]Staff On Desk Summary Log'!AJ7</f>
        <v>Tuesday</v>
      </c>
      <c r="B310" s="127"/>
      <c r="C310" s="101">
        <f>'[18]Staff On Desk Summary Log'!AM7</f>
        <v>31</v>
      </c>
      <c r="D310" s="101">
        <f>'[18]Staff On Desk Summary Log'!AN7</f>
        <v>32</v>
      </c>
      <c r="E310" s="101">
        <f>'[18]Staff On Desk Summary Log'!AO7</f>
        <v>10</v>
      </c>
      <c r="F310" s="101">
        <f>'[18]Staff On Desk Summary Log'!AP7</f>
        <v>11</v>
      </c>
      <c r="G310" s="101">
        <f>'[18]Staff On Desk Summary Log'!AQ7</f>
        <v>47</v>
      </c>
      <c r="H310" s="101">
        <f>'[18]Staff On Desk Summary Log'!AR7</f>
        <v>42</v>
      </c>
      <c r="I310" s="101">
        <f>'[18]Staff On Desk Summary Log'!AS7</f>
        <v>8</v>
      </c>
      <c r="J310" s="101">
        <f>'[18]Staff On Desk Summary Log'!AT7</f>
        <v>27</v>
      </c>
      <c r="K310" s="101">
        <f>'[18]Staff On Desk Summary Log'!AU7</f>
        <v>317</v>
      </c>
      <c r="L310" s="101">
        <f>'[18]Staff On Desk Summary Log'!AV7</f>
        <v>63</v>
      </c>
      <c r="M310" s="101">
        <f>'[18]Staff On Desk Summary Log'!AW7</f>
        <v>76</v>
      </c>
      <c r="N310" s="101">
        <f>'[18]Staff On Desk Summary Log'!AX7</f>
        <v>92</v>
      </c>
      <c r="O310" s="101">
        <f>'[18]Staff On Desk Summary Log'!BA7</f>
        <v>10</v>
      </c>
      <c r="P310" s="101">
        <f>'[18]Staff On Desk Summary Log'!BB7</f>
        <v>15</v>
      </c>
      <c r="Q310" s="101">
        <f>'[18]Staff On Desk Summary Log'!BC7</f>
        <v>0</v>
      </c>
      <c r="R310" s="101">
        <f>'[18]Staff On Desk Summary Log'!BD7</f>
        <v>30</v>
      </c>
      <c r="S310" s="101">
        <f>'[18]Staff On Desk Summary Log'!BE7</f>
        <v>0</v>
      </c>
      <c r="T310" s="101">
        <f>'[18]Staff On Desk Summary Log'!BF7</f>
        <v>0</v>
      </c>
      <c r="U310" s="101">
        <f>'[18]Staff On Desk Summary Log'!BG7</f>
        <v>15</v>
      </c>
      <c r="V310" s="101">
        <f>'[18]Staff On Desk Summary Log'!BH7</f>
        <v>3</v>
      </c>
      <c r="W310" s="101">
        <f>'[18]Staff On Desk Summary Log'!BI7</f>
        <v>2</v>
      </c>
      <c r="X310" s="101">
        <f>'[18]Staff On Desk Summary Log'!BJ7</f>
        <v>5.5</v>
      </c>
      <c r="Y310" s="101">
        <f>'[18]Staff On Desk Summary Log'!BK7</f>
        <v>0</v>
      </c>
      <c r="Z310" s="101">
        <f>'[18]Staff On Desk Summary Log'!BL7</f>
        <v>20</v>
      </c>
      <c r="AA310" s="101">
        <f>'[18]Staff On Desk Summary Log'!BM7</f>
        <v>58</v>
      </c>
    </row>
    <row r="311" spans="1:29" s="105" customFormat="1" x14ac:dyDescent="0.25">
      <c r="A311" s="101" t="str">
        <f>'[18]Staff On Desk Summary Log'!AJ8</f>
        <v>Wednesday</v>
      </c>
      <c r="B311" s="127"/>
      <c r="C311" s="101">
        <f>'[18]Staff On Desk Summary Log'!AM8</f>
        <v>59</v>
      </c>
      <c r="D311" s="101">
        <f>'[18]Staff On Desk Summary Log'!AN8</f>
        <v>27.1</v>
      </c>
      <c r="E311" s="101">
        <f>'[18]Staff On Desk Summary Log'!AO8</f>
        <v>14</v>
      </c>
      <c r="F311" s="101">
        <f>'[18]Staff On Desk Summary Log'!AP8</f>
        <v>57</v>
      </c>
      <c r="G311" s="101">
        <f>'[18]Staff On Desk Summary Log'!AQ8</f>
        <v>12</v>
      </c>
      <c r="H311" s="101">
        <f>'[18]Staff On Desk Summary Log'!AR8</f>
        <v>24</v>
      </c>
      <c r="I311" s="101">
        <f>'[18]Staff On Desk Summary Log'!AS8</f>
        <v>8</v>
      </c>
      <c r="J311" s="101">
        <f>'[18]Staff On Desk Summary Log'!AT8</f>
        <v>14</v>
      </c>
      <c r="K311" s="101">
        <f>'[18]Staff On Desk Summary Log'!AU8</f>
        <v>319</v>
      </c>
      <c r="L311" s="101">
        <f>'[18]Staff On Desk Summary Log'!AV8</f>
        <v>193</v>
      </c>
      <c r="M311" s="101">
        <f>'[18]Staff On Desk Summary Log'!AW8</f>
        <v>73</v>
      </c>
      <c r="N311" s="101">
        <f>'[18]Staff On Desk Summary Log'!AX8</f>
        <v>68.3</v>
      </c>
      <c r="O311" s="101">
        <f>'[18]Staff On Desk Summary Log'!BA8</f>
        <v>20</v>
      </c>
      <c r="P311" s="101">
        <f>'[18]Staff On Desk Summary Log'!BB8</f>
        <v>16.3</v>
      </c>
      <c r="Q311" s="101">
        <f>'[18]Staff On Desk Summary Log'!BC8</f>
        <v>0</v>
      </c>
      <c r="R311" s="101">
        <f>'[18]Staff On Desk Summary Log'!BD8</f>
        <v>25</v>
      </c>
      <c r="S311" s="101">
        <f>'[18]Staff On Desk Summary Log'!BE8</f>
        <v>0</v>
      </c>
      <c r="T311" s="101">
        <f>'[18]Staff On Desk Summary Log'!BF8</f>
        <v>0</v>
      </c>
      <c r="U311" s="101">
        <f>'[18]Staff On Desk Summary Log'!BG8</f>
        <v>8</v>
      </c>
      <c r="V311" s="101">
        <f>'[18]Staff On Desk Summary Log'!BH8</f>
        <v>9</v>
      </c>
      <c r="W311" s="127">
        <f>'[18]Staff On Desk Summary Log'!BI8</f>
        <v>0</v>
      </c>
      <c r="X311" s="127">
        <f>'[18]Staff On Desk Summary Log'!BJ8</f>
        <v>0</v>
      </c>
      <c r="Y311" s="101">
        <f>'[18]Staff On Desk Summary Log'!BK8</f>
        <v>15</v>
      </c>
      <c r="Z311" s="101">
        <f>'[18]Staff On Desk Summary Log'!BL8</f>
        <v>10</v>
      </c>
      <c r="AA311" s="101">
        <f>'[18]Staff On Desk Summary Log'!BM8</f>
        <v>7</v>
      </c>
    </row>
    <row r="312" spans="1:29" s="105" customFormat="1" x14ac:dyDescent="0.25">
      <c r="A312" s="101" t="str">
        <f>'[18]Staff On Desk Summary Log'!AJ9</f>
        <v>Thursday</v>
      </c>
      <c r="B312" s="127"/>
      <c r="C312" s="101">
        <f>'[18]Staff On Desk Summary Log'!AM9</f>
        <v>26</v>
      </c>
      <c r="D312" s="101">
        <f>'[18]Staff On Desk Summary Log'!AN9</f>
        <v>71.5</v>
      </c>
      <c r="E312" s="101">
        <f>'[18]Staff On Desk Summary Log'!AO9</f>
        <v>23</v>
      </c>
      <c r="F312" s="101">
        <f>'[18]Staff On Desk Summary Log'!AP9</f>
        <v>103</v>
      </c>
      <c r="G312" s="101">
        <f>'[18]Staff On Desk Summary Log'!AQ9</f>
        <v>13</v>
      </c>
      <c r="H312" s="101">
        <f>'[18]Staff On Desk Summary Log'!AR9</f>
        <v>46</v>
      </c>
      <c r="I312" s="101">
        <f>'[18]Staff On Desk Summary Log'!AS9</f>
        <v>8</v>
      </c>
      <c r="J312" s="101">
        <f>'[18]Staff On Desk Summary Log'!AT9</f>
        <v>25</v>
      </c>
      <c r="K312" s="101">
        <f>'[18]Staff On Desk Summary Log'!AU9</f>
        <v>114</v>
      </c>
      <c r="L312" s="101">
        <f>'[18]Staff On Desk Summary Log'!AV9</f>
        <v>12</v>
      </c>
      <c r="M312" s="101">
        <f>'[18]Staff On Desk Summary Log'!AW9</f>
        <v>97</v>
      </c>
      <c r="N312" s="101">
        <f>'[18]Staff On Desk Summary Log'!AX9</f>
        <v>107.5</v>
      </c>
      <c r="O312" s="101">
        <f>'[18]Staff On Desk Summary Log'!BA9</f>
        <v>4</v>
      </c>
      <c r="P312" s="101">
        <f>'[18]Staff On Desk Summary Log'!BB9</f>
        <v>17</v>
      </c>
      <c r="Q312" s="101">
        <f>'[18]Staff On Desk Summary Log'!BC9</f>
        <v>1</v>
      </c>
      <c r="R312" s="101">
        <f>'[18]Staff On Desk Summary Log'!BD9</f>
        <v>35</v>
      </c>
      <c r="S312" s="101">
        <f>'[18]Staff On Desk Summary Log'!BE9</f>
        <v>0</v>
      </c>
      <c r="T312" s="101">
        <f>'[18]Staff On Desk Summary Log'!BF9</f>
        <v>0</v>
      </c>
      <c r="U312" s="101">
        <f>'[18]Staff On Desk Summary Log'!BG9</f>
        <v>7</v>
      </c>
      <c r="V312" s="101">
        <f>'[18]Staff On Desk Summary Log'!BH9</f>
        <v>5.5</v>
      </c>
      <c r="W312" s="101">
        <f>'[18]Staff On Desk Summary Log'!BI9</f>
        <v>0</v>
      </c>
      <c r="X312" s="101">
        <f>'[18]Staff On Desk Summary Log'!BJ9</f>
        <v>0</v>
      </c>
      <c r="Y312" s="101">
        <f>'[18]Staff On Desk Summary Log'!BK9</f>
        <v>60</v>
      </c>
      <c r="Z312" s="101">
        <f>'[18]Staff On Desk Summary Log'!BL9</f>
        <v>0</v>
      </c>
      <c r="AA312" s="101">
        <f>'[18]Staff On Desk Summary Log'!BM9</f>
        <v>161</v>
      </c>
    </row>
    <row r="313" spans="1:29" s="105" customFormat="1" x14ac:dyDescent="0.25">
      <c r="A313" s="101" t="str">
        <f>'[18]Staff On Desk Summary Log'!AJ10</f>
        <v>Friday</v>
      </c>
      <c r="B313" s="127"/>
      <c r="C313" s="101">
        <f>'[18]Staff On Desk Summary Log'!AM10</f>
        <v>16</v>
      </c>
      <c r="D313" s="101">
        <f>'[18]Staff On Desk Summary Log'!AN10</f>
        <v>19</v>
      </c>
      <c r="E313" s="101">
        <f>'[18]Staff On Desk Summary Log'!AO10</f>
        <v>5</v>
      </c>
      <c r="F313" s="101">
        <f>'[18]Staff On Desk Summary Log'!AP10</f>
        <v>32</v>
      </c>
      <c r="G313" s="101">
        <f>'[18]Staff On Desk Summary Log'!AQ10</f>
        <v>2</v>
      </c>
      <c r="H313" s="101">
        <f>'[18]Staff On Desk Summary Log'!AR10</f>
        <v>14</v>
      </c>
      <c r="I313" s="101">
        <f>'[18]Staff On Desk Summary Log'!AS10</f>
        <v>7</v>
      </c>
      <c r="J313" s="101">
        <f>'[18]Staff On Desk Summary Log'!AT10</f>
        <v>27</v>
      </c>
      <c r="K313" s="101">
        <f>'[18]Staff On Desk Summary Log'!AU10</f>
        <v>166</v>
      </c>
      <c r="L313" s="101">
        <f>'[18]Staff On Desk Summary Log'!AV10</f>
        <v>63</v>
      </c>
      <c r="M313" s="101">
        <f>'[18]Staff On Desk Summary Log'!AW10</f>
        <v>47</v>
      </c>
      <c r="N313" s="101">
        <f>'[18]Staff On Desk Summary Log'!AX10</f>
        <v>59.5</v>
      </c>
      <c r="O313" s="101">
        <f>'[18]Staff On Desk Summary Log'!BA10</f>
        <v>8</v>
      </c>
      <c r="P313" s="101">
        <f>'[18]Staff On Desk Summary Log'!BB10</f>
        <v>22</v>
      </c>
      <c r="Q313" s="101">
        <f>'[18]Staff On Desk Summary Log'!BC10</f>
        <v>0</v>
      </c>
      <c r="R313" s="101">
        <f>'[18]Staff On Desk Summary Log'!BD10</f>
        <v>40</v>
      </c>
      <c r="S313" s="101">
        <f>'[18]Staff On Desk Summary Log'!BE10</f>
        <v>1</v>
      </c>
      <c r="T313" s="101">
        <f>'[18]Staff On Desk Summary Log'!BF10</f>
        <v>10</v>
      </c>
      <c r="U313" s="101">
        <f>'[18]Staff On Desk Summary Log'!BG10</f>
        <v>3</v>
      </c>
      <c r="V313" s="101">
        <f>'[18]Staff On Desk Summary Log'!BH10</f>
        <v>8</v>
      </c>
      <c r="W313" s="101">
        <f>'[18]Staff On Desk Summary Log'!BI10</f>
        <v>16</v>
      </c>
      <c r="X313" s="101">
        <f>'[18]Staff On Desk Summary Log'!BJ10</f>
        <v>17</v>
      </c>
      <c r="Y313" s="101">
        <f>'[18]Staff On Desk Summary Log'!BK10</f>
        <v>0</v>
      </c>
      <c r="Z313" s="101">
        <f>'[18]Staff On Desk Summary Log'!BL10</f>
        <v>0</v>
      </c>
      <c r="AA313" s="101">
        <f>'[18]Staff On Desk Summary Log'!BM10</f>
        <v>35</v>
      </c>
    </row>
    <row r="314" spans="1:29" s="105" customFormat="1" x14ac:dyDescent="0.25">
      <c r="A314" s="101" t="str">
        <f>'[18]Staff On Desk Summary Log'!AJ11</f>
        <v>Saturday</v>
      </c>
      <c r="B314" s="127"/>
      <c r="C314" s="101">
        <f>'[18]Staff On Desk Summary Log'!AM11</f>
        <v>30</v>
      </c>
      <c r="D314" s="101">
        <f>'[18]Staff On Desk Summary Log'!AN11</f>
        <v>29</v>
      </c>
      <c r="E314" s="101">
        <f>'[18]Staff On Desk Summary Log'!AO11</f>
        <v>11</v>
      </c>
      <c r="F314" s="101">
        <f>'[18]Staff On Desk Summary Log'!AP11</f>
        <v>31</v>
      </c>
      <c r="G314" s="101">
        <f>'[18]Staff On Desk Summary Log'!AQ11</f>
        <v>4</v>
      </c>
      <c r="H314" s="101">
        <f>'[18]Staff On Desk Summary Log'!AR11</f>
        <v>6.3</v>
      </c>
      <c r="I314" s="101">
        <f>'[18]Staff On Desk Summary Log'!AS11</f>
        <v>5</v>
      </c>
      <c r="J314" s="101">
        <f>'[18]Staff On Desk Summary Log'!AT11</f>
        <v>6</v>
      </c>
      <c r="K314" s="101">
        <f>'[18]Staff On Desk Summary Log'!AU11</f>
        <v>322</v>
      </c>
      <c r="L314" s="101">
        <f>'[18]Staff On Desk Summary Log'!AV11</f>
        <v>66.3</v>
      </c>
      <c r="M314" s="101">
        <f>'[18]Staff On Desk Summary Log'!AW11</f>
        <v>109</v>
      </c>
      <c r="N314" s="101">
        <f>'[18]Staff On Desk Summary Log'!AX11</f>
        <v>46</v>
      </c>
      <c r="O314" s="101">
        <f>'[18]Staff On Desk Summary Log'!BA11</f>
        <v>3</v>
      </c>
      <c r="P314" s="101">
        <f>'[18]Staff On Desk Summary Log'!BB11</f>
        <v>0</v>
      </c>
      <c r="Q314" s="101">
        <f>'[18]Staff On Desk Summary Log'!BC11</f>
        <v>0</v>
      </c>
      <c r="R314" s="101">
        <f>'[18]Staff On Desk Summary Log'!BD11</f>
        <v>25</v>
      </c>
      <c r="S314" s="101">
        <f>'[18]Staff On Desk Summary Log'!BE11</f>
        <v>0</v>
      </c>
      <c r="T314" s="101">
        <f>'[18]Staff On Desk Summary Log'!BF11</f>
        <v>0</v>
      </c>
      <c r="U314" s="101">
        <f>'[18]Staff On Desk Summary Log'!BG11</f>
        <v>8</v>
      </c>
      <c r="V314" s="101">
        <f>'[18]Staff On Desk Summary Log'!BH11</f>
        <v>4</v>
      </c>
      <c r="W314" s="101">
        <f>'[18]Staff On Desk Summary Log'!BI11</f>
        <v>57</v>
      </c>
      <c r="X314" s="101">
        <f>'[18]Staff On Desk Summary Log'!BJ11</f>
        <v>65</v>
      </c>
      <c r="Y314" s="101">
        <f>'[18]Staff On Desk Summary Log'!BK11</f>
        <v>15</v>
      </c>
      <c r="Z314" s="101">
        <f>'[18]Staff On Desk Summary Log'!BL11</f>
        <v>0</v>
      </c>
      <c r="AA314" s="101">
        <f>'[18]Staff On Desk Summary Log'!BM11</f>
        <v>42</v>
      </c>
    </row>
    <row r="315" spans="1:29" s="105" customFormat="1" x14ac:dyDescent="0.25">
      <c r="A315" s="101"/>
      <c r="B315" s="127" t="str">
        <f>'[18]Staff On Desk Summary Log'!AK12</f>
        <v>SUM</v>
      </c>
      <c r="C315" s="101">
        <f>'[18]Staff On Desk Summary Log'!AM12</f>
        <v>162</v>
      </c>
      <c r="D315" s="101">
        <f>'[18]Staff On Desk Summary Log'!AN12</f>
        <v>178.6</v>
      </c>
      <c r="E315" s="101">
        <f>'[18]Staff On Desk Summary Log'!AO12</f>
        <v>63</v>
      </c>
      <c r="F315" s="101">
        <f>'[18]Staff On Desk Summary Log'!AP12</f>
        <v>234</v>
      </c>
      <c r="G315" s="101">
        <f>'[18]Staff On Desk Summary Log'!AQ12</f>
        <v>78</v>
      </c>
      <c r="H315" s="101">
        <f>'[18]Staff On Desk Summary Log'!AR12</f>
        <v>132.30000000000001</v>
      </c>
      <c r="I315" s="101">
        <f>'[18]Staff On Desk Summary Log'!AS12</f>
        <v>36</v>
      </c>
      <c r="J315" s="101">
        <f>'[18]Staff On Desk Summary Log'!AT12</f>
        <v>99</v>
      </c>
      <c r="K315" s="101">
        <f>'[18]Staff On Desk Summary Log'!AU12</f>
        <v>1238</v>
      </c>
      <c r="L315" s="101">
        <f>'[18]Staff On Desk Summary Log'!AV12</f>
        <v>397.3</v>
      </c>
      <c r="M315" s="101">
        <f>'[18]Staff On Desk Summary Log'!AW12</f>
        <v>402</v>
      </c>
      <c r="N315" s="101">
        <f>'[18]Staff On Desk Summary Log'!AX12</f>
        <v>373.3</v>
      </c>
      <c r="O315" s="101">
        <f>'[18]Staff On Desk Summary Log'!BA12</f>
        <v>45</v>
      </c>
      <c r="P315" s="101">
        <f>'[18]Staff On Desk Summary Log'!BB12</f>
        <v>70.3</v>
      </c>
      <c r="Q315" s="101">
        <f>'[18]Staff On Desk Summary Log'!BC12</f>
        <v>1</v>
      </c>
      <c r="R315" s="101">
        <f>'[18]Staff On Desk Summary Log'!BD12</f>
        <v>155</v>
      </c>
      <c r="S315" s="101">
        <f>'[18]Staff On Desk Summary Log'!BE12</f>
        <v>1</v>
      </c>
      <c r="T315" s="101">
        <f>'[18]Staff On Desk Summary Log'!BF12</f>
        <v>10</v>
      </c>
      <c r="U315" s="101">
        <f>'[18]Staff On Desk Summary Log'!BG12</f>
        <v>41</v>
      </c>
      <c r="V315" s="101">
        <f>'[18]Staff On Desk Summary Log'!BH12</f>
        <v>29.5</v>
      </c>
      <c r="W315" s="101">
        <f>'[18]Staff On Desk Summary Log'!BI12</f>
        <v>75</v>
      </c>
      <c r="X315" s="101">
        <f>'[18]Staff On Desk Summary Log'!BJ12</f>
        <v>87.5</v>
      </c>
      <c r="Y315" s="101">
        <f>'[18]Staff On Desk Summary Log'!BK12</f>
        <v>90</v>
      </c>
      <c r="Z315" s="101">
        <f>'[18]Staff On Desk Summary Log'!BL12</f>
        <v>30</v>
      </c>
      <c r="AA315" s="101">
        <f>'[18]Staff On Desk Summary Log'!BM12</f>
        <v>303</v>
      </c>
    </row>
    <row r="316" spans="1:29" s="105" customFormat="1" x14ac:dyDescent="0.25">
      <c r="A316" s="101"/>
      <c r="B316" s="127" t="str">
        <f>'[18]Staff On Desk Summary Log'!AK13</f>
        <v>AVG</v>
      </c>
      <c r="C316" s="101"/>
      <c r="D316" s="101">
        <f>'[18]Staff On Desk Summary Log'!AN13</f>
        <v>1.1024691358024692</v>
      </c>
      <c r="E316" s="101"/>
      <c r="F316" s="101">
        <f>'[18]Staff On Desk Summary Log'!AP13</f>
        <v>3.7142857142857144</v>
      </c>
      <c r="G316" s="101">
        <f>'[18]Staff On Desk Summary Log'!AQ13</f>
        <v>0</v>
      </c>
      <c r="H316" s="101">
        <f>'[18]Staff On Desk Summary Log'!AR13</f>
        <v>1.6961538461538463</v>
      </c>
      <c r="I316" s="101">
        <f>'[18]Staff On Desk Summary Log'!AS13</f>
        <v>0</v>
      </c>
      <c r="J316" s="101">
        <f>'[18]Staff On Desk Summary Log'!AT13</f>
        <v>2.75</v>
      </c>
      <c r="K316" s="101">
        <f>'[18]Staff On Desk Summary Log'!AU13</f>
        <v>0</v>
      </c>
      <c r="L316" s="101">
        <f>'[18]Staff On Desk Summary Log'!AV13</f>
        <v>0.32092084006462035</v>
      </c>
      <c r="M316" s="101">
        <f>'[18]Staff On Desk Summary Log'!AW13</f>
        <v>0</v>
      </c>
      <c r="N316" s="101">
        <f>'[18]Staff On Desk Summary Log'!AX13</f>
        <v>0.92860696517412933</v>
      </c>
      <c r="O316" s="101">
        <f>'[18]Staff On Desk Summary Log'!BA13</f>
        <v>0</v>
      </c>
      <c r="P316" s="101">
        <f>'[18]Staff On Desk Summary Log'!BB13</f>
        <v>1.5622222222222222</v>
      </c>
      <c r="Q316" s="101">
        <f>'[18]Staff On Desk Summary Log'!BC13</f>
        <v>0</v>
      </c>
      <c r="R316" s="101">
        <f>'[18]Staff On Desk Summary Log'!BD13</f>
        <v>0</v>
      </c>
      <c r="S316" s="101">
        <f>'[18]Staff On Desk Summary Log'!BE13</f>
        <v>0</v>
      </c>
      <c r="T316" s="101">
        <f>'[18]Staff On Desk Summary Log'!BF13</f>
        <v>10</v>
      </c>
      <c r="U316" s="101">
        <f>'[18]Staff On Desk Summary Log'!BG13</f>
        <v>0</v>
      </c>
      <c r="V316" s="101">
        <f>'[18]Staff On Desk Summary Log'!BH13</f>
        <v>0.71951219512195119</v>
      </c>
      <c r="W316" s="101">
        <f>'[18]Staff On Desk Summary Log'!BI13</f>
        <v>0</v>
      </c>
      <c r="X316" s="101">
        <f>'[18]Staff On Desk Summary Log'!BJ13</f>
        <v>0</v>
      </c>
      <c r="Y316" s="101">
        <f>'[18]Staff On Desk Summary Log'!BK13</f>
        <v>0</v>
      </c>
      <c r="Z316" s="101">
        <f>'[18]Staff On Desk Summary Log'!BL13</f>
        <v>0</v>
      </c>
      <c r="AA316" s="101">
        <f>'[18]Staff On Desk Summary Log'!BM13</f>
        <v>0</v>
      </c>
    </row>
    <row r="317" spans="1:29" s="105" customFormat="1" ht="45" x14ac:dyDescent="0.25">
      <c r="A317" s="101"/>
      <c r="B317" s="127" t="str">
        <f>'[18]Staff On Desk Summary Log'!AK14</f>
        <v>% mins of all on-desk tasks per week</v>
      </c>
      <c r="C317" s="115"/>
      <c r="D317" s="115">
        <f>'[18]Staff On Desk Summary Log'!AN14</f>
        <v>8.2685185185185181E-2</v>
      </c>
      <c r="E317" s="115"/>
      <c r="F317" s="115">
        <f>'[18]Staff On Desk Summary Log'!AP14</f>
        <v>0.10833333333333334</v>
      </c>
      <c r="G317" s="115"/>
      <c r="H317" s="115">
        <f>'[18]Staff On Desk Summary Log'!AR14</f>
        <v>6.1250000000000006E-2</v>
      </c>
      <c r="I317" s="115"/>
      <c r="J317" s="115">
        <f>'[18]Staff On Desk Summary Log'!AT14</f>
        <v>4.583333333333333E-2</v>
      </c>
      <c r="K317" s="115"/>
      <c r="L317" s="115">
        <f>'[18]Staff On Desk Summary Log'!AV14</f>
        <v>0.1839351851851852</v>
      </c>
      <c r="M317" s="115"/>
      <c r="N317" s="115">
        <f>'[18]Staff On Desk Summary Log'!AX14</f>
        <v>0.17282407407407407</v>
      </c>
      <c r="O317" s="115"/>
      <c r="P317" s="115">
        <f>'[18]Staff On Desk Summary Log'!BB14</f>
        <v>3.2546296296296295E-2</v>
      </c>
      <c r="Q317" s="128">
        <f>'[18]Staff On Desk Summary Log'!BC14</f>
        <v>4.6296296296296298E-4</v>
      </c>
      <c r="R317" s="115">
        <f>'[18]Staff On Desk Summary Log'!BD14</f>
        <v>7.1759259259259259E-2</v>
      </c>
      <c r="S317" s="115"/>
      <c r="T317" s="115">
        <f>'[18]Staff On Desk Summary Log'!BF14</f>
        <v>4.6296296296296294E-3</v>
      </c>
      <c r="U317" s="115"/>
      <c r="V317" s="115">
        <f>'[18]Staff On Desk Summary Log'!BH14</f>
        <v>1.3657407407407408E-2</v>
      </c>
      <c r="W317" s="115"/>
      <c r="X317" s="115">
        <f>'[18]Staff On Desk Summary Log'!BJ14</f>
        <v>4.0509259259259259E-2</v>
      </c>
      <c r="Y317" s="115">
        <f>'[18]Staff On Desk Summary Log'!BK14</f>
        <v>4.1666666666666664E-2</v>
      </c>
      <c r="Z317" s="115">
        <f>'[18]Staff On Desk Summary Log'!BL14</f>
        <v>1.3888888888888888E-2</v>
      </c>
      <c r="AA317" s="115">
        <f>'[18]Staff On Desk Summary Log'!BM14</f>
        <v>0.14027777777777778</v>
      </c>
    </row>
    <row r="318" spans="1:29" s="105" customFormat="1" x14ac:dyDescent="0.25">
      <c r="B318" s="122"/>
      <c r="C318" s="123"/>
      <c r="D318" s="123"/>
      <c r="E318" s="123"/>
      <c r="F318" s="123"/>
      <c r="G318" s="123"/>
      <c r="H318" s="123"/>
      <c r="I318" s="123"/>
      <c r="J318" s="123"/>
      <c r="K318" s="123"/>
      <c r="L318" s="123"/>
      <c r="M318" s="123"/>
      <c r="N318" s="123"/>
      <c r="O318" s="123"/>
      <c r="P318" s="123"/>
      <c r="Q318" s="123"/>
      <c r="R318" s="123"/>
      <c r="S318" s="123"/>
      <c r="T318" s="123"/>
      <c r="U318" s="123"/>
      <c r="V318" s="123"/>
      <c r="W318" s="123"/>
      <c r="X318" s="123"/>
      <c r="Y318" s="123"/>
    </row>
    <row r="319" spans="1:29" s="105" customFormat="1" x14ac:dyDescent="0.25"/>
    <row r="320" spans="1:29" x14ac:dyDescent="0.25">
      <c r="Z320" s="105"/>
      <c r="AA320" s="105"/>
      <c r="AB320" s="105"/>
      <c r="AC320" s="105"/>
    </row>
    <row r="321" spans="1:29" ht="210" x14ac:dyDescent="0.25">
      <c r="A321" s="63"/>
      <c r="B321" s="63"/>
      <c r="C321" s="114" t="str">
        <f>'[19]Staff On Desk Summary Log'!AL1</f>
        <v>Hours open per week</v>
      </c>
      <c r="D321" s="114" t="str">
        <f>'[19]Staff On Desk Summary Log'!AM1</f>
        <v>Hrs open per yr</v>
      </c>
      <c r="E321" s="114" t="str">
        <f>'[19]Staff On Desk Summary Log'!AN1</f>
        <v>Mins open per week</v>
      </c>
      <c r="F321" s="63"/>
      <c r="G321" s="63"/>
      <c r="H321" s="63"/>
      <c r="I321" s="63"/>
      <c r="J321" s="63"/>
      <c r="K321" s="63"/>
      <c r="L321" s="63"/>
      <c r="M321" s="63"/>
      <c r="N321" s="63"/>
      <c r="O321" s="63"/>
      <c r="P321" s="63"/>
      <c r="Q321" s="63"/>
      <c r="R321" s="63"/>
      <c r="S321" s="63"/>
      <c r="T321" s="63"/>
      <c r="U321" s="63"/>
      <c r="V321" s="63"/>
      <c r="W321" s="63"/>
      <c r="X321" s="63"/>
      <c r="Y321" s="63"/>
      <c r="Z321" s="63"/>
      <c r="AA321" s="63"/>
      <c r="AB321" s="105"/>
      <c r="AC321" s="105"/>
    </row>
    <row r="322" spans="1:29" x14ac:dyDescent="0.25">
      <c r="A322" s="63"/>
      <c r="B322" s="63"/>
      <c r="C322" s="63">
        <f>'[19]Staff On Desk Summary Log'!AL2</f>
        <v>36</v>
      </c>
      <c r="D322" s="63">
        <f>'[19]Staff On Desk Summary Log'!AM2</f>
        <v>1800</v>
      </c>
      <c r="E322" s="63">
        <f>'[19]Staff On Desk Summary Log'!AN2</f>
        <v>2160</v>
      </c>
      <c r="F322" s="63"/>
      <c r="G322" s="63"/>
      <c r="H322" s="63"/>
      <c r="I322" s="63"/>
      <c r="J322" s="63"/>
      <c r="K322" s="63"/>
      <c r="L322" s="63"/>
      <c r="M322" s="63"/>
      <c r="N322" s="63"/>
      <c r="O322" s="63"/>
      <c r="P322" s="63"/>
      <c r="Q322" s="63"/>
      <c r="R322" s="63"/>
      <c r="S322" s="63"/>
      <c r="T322" s="63"/>
      <c r="U322" s="63"/>
      <c r="V322" s="63"/>
      <c r="W322" s="63"/>
      <c r="X322" s="63"/>
      <c r="Y322" s="63"/>
      <c r="Z322" s="63"/>
      <c r="AA322" s="63"/>
      <c r="AB322" s="105"/>
      <c r="AC322" s="105"/>
    </row>
    <row r="323" spans="1:29" ht="225" x14ac:dyDescent="0.25">
      <c r="A323" s="44" t="str">
        <f>'[19]Staff On Desk Summary Log'!AI4</f>
        <v>NAT - On Desk Log</v>
      </c>
      <c r="B323" s="63"/>
      <c r="C323" s="114" t="str">
        <f>'[19]Staff On Desk Summary Log'!AL4</f>
        <v>informational / directional</v>
      </c>
      <c r="D323" s="114" t="str">
        <f>'[19]Staff On Desk Summary Log'!AM4</f>
        <v>informational / directional</v>
      </c>
      <c r="E323" s="114" t="str">
        <f>'[19]Staff On Desk Summary Log'!AN4</f>
        <v>reference</v>
      </c>
      <c r="F323" s="114" t="str">
        <f>'[19]Staff On Desk Summary Log'!AO4</f>
        <v>reference</v>
      </c>
      <c r="G323" s="114" t="str">
        <f>'[19]Staff On Desk Summary Log'!AP4</f>
        <v>technology</v>
      </c>
      <c r="H323" s="114" t="str">
        <f>'[19]Staff On Desk Summary Log'!AQ4</f>
        <v>technology</v>
      </c>
      <c r="I323" s="114" t="str">
        <f>'[19]Staff On Desk Summary Log'!AR4</f>
        <v>library card</v>
      </c>
      <c r="J323" s="114" t="str">
        <f>'[19]Staff On Desk Summary Log'!AS4</f>
        <v>library card</v>
      </c>
      <c r="K323" s="114" t="str">
        <f>'[19]Staff On Desk Summary Log'!AT4</f>
        <v>checkin</v>
      </c>
      <c r="L323" s="114" t="str">
        <f>'[19]Staff On Desk Summary Log'!AU4</f>
        <v>checkin</v>
      </c>
      <c r="M323" s="114" t="str">
        <f>'[19]Staff On Desk Summary Log'!AV4</f>
        <v>checkout/ renew at desk</v>
      </c>
      <c r="N323" s="114" t="str">
        <f>'[19]Staff On Desk Summary Log'!AW4</f>
        <v>checkout/ renew at desk</v>
      </c>
      <c r="O323" s="114" t="str">
        <f>'[19]Staff On Desk Summary Log'!AZ4</f>
        <v>fine/fee</v>
      </c>
      <c r="P323" s="114" t="str">
        <f>'[19]Staff On Desk Summary Log'!BA4</f>
        <v>fine/fee</v>
      </c>
      <c r="Q323" s="114" t="str">
        <f>'[19]Staff On Desk Summary Log'!BB4</f>
        <v>print management</v>
      </c>
      <c r="R323" s="114" t="str">
        <f>'[19]Staff On Desk Summary Log'!BC4</f>
        <v>check email/spl@</v>
      </c>
      <c r="S323" s="114" t="str">
        <f>'[19]Staff On Desk Summary Log'!BD4</f>
        <v>lend laptop</v>
      </c>
      <c r="T323" s="114" t="str">
        <f>'[19]Staff On Desk Summary Log'!BE4</f>
        <v>lend laptop</v>
      </c>
      <c r="U323" s="114" t="str">
        <f>'[19]Staff On Desk Summary Log'!BF4</f>
        <v>self check</v>
      </c>
      <c r="V323" s="114" t="str">
        <f>'[19]Staff On Desk Summary Log'!BG4</f>
        <v>self check</v>
      </c>
      <c r="W323" s="114" t="str">
        <f>'[19]Staff On Desk Summary Log'!BH4</f>
        <v>weeding</v>
      </c>
      <c r="X323" s="114" t="str">
        <f>'[19]Staff On Desk Summary Log'!BI4</f>
        <v>weeding</v>
      </c>
      <c r="Y323" s="114" t="str">
        <f>'[19]Staff On Desk Summary Log'!BJ4</f>
        <v>opening procedures and desk set up</v>
      </c>
      <c r="Z323" s="63" t="str">
        <f>'[19]Staff On Desk Summary Log'!BK4</f>
        <v>closing procedures</v>
      </c>
      <c r="AA323" s="63" t="str">
        <f>'[19]Staff On Desk Summary Log'!BL4</f>
        <v>other</v>
      </c>
      <c r="AB323" s="105"/>
      <c r="AC323" s="105"/>
    </row>
    <row r="324" spans="1:29" x14ac:dyDescent="0.25">
      <c r="A324" s="63" t="str">
        <f>'[19]Staff On Desk Summary Log'!AI5</f>
        <v>DAY</v>
      </c>
      <c r="B324" s="63" t="str">
        <f>'[19]Staff On Desk Summary Log'!AJ5</f>
        <v>DATE</v>
      </c>
      <c r="C324" s="63" t="str">
        <f>'[19]Staff On Desk Summary Log'!AL5</f>
        <v># of patrons</v>
      </c>
      <c r="D324" s="63" t="str">
        <f>'[19]Staff On Desk Summary Log'!AM5</f>
        <v xml:space="preserve"> and the avg time</v>
      </c>
      <c r="E324" s="63" t="str">
        <f>'[19]Staff On Desk Summary Log'!AN5</f>
        <v># of patrons</v>
      </c>
      <c r="F324" s="63" t="str">
        <f>'[19]Staff On Desk Summary Log'!AO5</f>
        <v>and the avg time</v>
      </c>
      <c r="G324" s="63" t="str">
        <f>'[19]Staff On Desk Summary Log'!AP5</f>
        <v># of patrons</v>
      </c>
      <c r="H324" s="63" t="str">
        <f>'[19]Staff On Desk Summary Log'!AQ5</f>
        <v>and the avg time</v>
      </c>
      <c r="I324" s="63" t="str">
        <f>'[19]Staff On Desk Summary Log'!AR5</f>
        <v># of patrons</v>
      </c>
      <c r="J324" s="63" t="str">
        <f>'[19]Staff On Desk Summary Log'!AS5</f>
        <v>and the avg time</v>
      </c>
      <c r="K324" s="63" t="str">
        <f>'[19]Staff On Desk Summary Log'!AT5</f>
        <v># of items</v>
      </c>
      <c r="L324" s="63" t="str">
        <f>'[19]Staff On Desk Summary Log'!AU5</f>
        <v>and  actual time</v>
      </c>
      <c r="M324" s="63" t="str">
        <f>'[19]Staff On Desk Summary Log'!AV5</f>
        <v># of patrons</v>
      </c>
      <c r="N324" s="63" t="str">
        <f>'[19]Staff On Desk Summary Log'!AW5</f>
        <v>and the avg time</v>
      </c>
      <c r="O324" s="63" t="str">
        <f>'[19]Staff On Desk Summary Log'!AZ5</f>
        <v># of patrons</v>
      </c>
      <c r="P324" s="63" t="str">
        <f>'[19]Staff On Desk Summary Log'!BA5</f>
        <v>and the avg time</v>
      </c>
      <c r="Q324" s="63" t="str">
        <f>'[19]Staff On Desk Summary Log'!BB5</f>
        <v># of interactions</v>
      </c>
      <c r="R324" s="63" t="str">
        <f>'[19]Staff On Desk Summary Log'!BC5</f>
        <v>Actual time spent</v>
      </c>
      <c r="S324" s="63" t="str">
        <f>'[19]Staff On Desk Summary Log'!BD5</f>
        <v># of patrons</v>
      </c>
      <c r="T324" s="63" t="str">
        <f>'[19]Staff On Desk Summary Log'!BE5</f>
        <v>and the avg time</v>
      </c>
      <c r="U324" s="63" t="str">
        <f>'[19]Staff On Desk Summary Log'!BF5</f>
        <v># of patrons</v>
      </c>
      <c r="V324" s="63" t="str">
        <f>'[19]Staff On Desk Summary Log'!BG5</f>
        <v>and the avg time</v>
      </c>
      <c r="W324" s="63" t="str">
        <f>'[19]Staff On Desk Summary Log'!BH5</f>
        <v># of items</v>
      </c>
      <c r="X324" s="63" t="str">
        <f>'[19]Staff On Desk Summary Log'!BI5</f>
        <v>and  actual time</v>
      </c>
      <c r="Y324" s="63" t="str">
        <f>'[19]Staff On Desk Summary Log'!BJ5</f>
        <v>Avg time (in mins)</v>
      </c>
      <c r="Z324" s="63" t="str">
        <f>'[19]Staff On Desk Summary Log'!BK5</f>
        <v>Avg time (in mins)</v>
      </c>
      <c r="AA324" s="63" t="str">
        <f>'[19]Staff On Desk Summary Log'!BL5</f>
        <v>Avg time (in mins)</v>
      </c>
      <c r="AB324" s="105"/>
      <c r="AC324" s="105"/>
    </row>
    <row r="325" spans="1:29" x14ac:dyDescent="0.25">
      <c r="A325" s="63" t="str">
        <f>'[19]Staff On Desk Summary Log'!AI7</f>
        <v>Tuesday</v>
      </c>
      <c r="B325" s="63"/>
      <c r="C325" s="63">
        <f>'[19]Staff On Desk Summary Log'!AL7</f>
        <v>40</v>
      </c>
      <c r="D325" s="63">
        <f>'[19]Staff On Desk Summary Log'!AM7</f>
        <v>40</v>
      </c>
      <c r="E325" s="63">
        <f>'[19]Staff On Desk Summary Log'!AN7</f>
        <v>44</v>
      </c>
      <c r="F325" s="63">
        <f>'[19]Staff On Desk Summary Log'!AO7</f>
        <v>105</v>
      </c>
      <c r="G325" s="63">
        <f>'[19]Staff On Desk Summary Log'!AP7</f>
        <v>25</v>
      </c>
      <c r="H325" s="63">
        <f>'[19]Staff On Desk Summary Log'!AQ7</f>
        <v>23</v>
      </c>
      <c r="I325" s="63">
        <f>'[19]Staff On Desk Summary Log'!AR7</f>
        <v>29</v>
      </c>
      <c r="J325" s="63">
        <f>'[19]Staff On Desk Summary Log'!AS7</f>
        <v>46</v>
      </c>
      <c r="K325" s="63">
        <f>'[19]Staff On Desk Summary Log'!AT7</f>
        <v>60.125</v>
      </c>
      <c r="L325" s="63">
        <f>'[19]Staff On Desk Summary Log'!AU7</f>
        <v>49</v>
      </c>
      <c r="M325" s="63">
        <f>'[19]Staff On Desk Summary Log'!AV7</f>
        <v>47</v>
      </c>
      <c r="N325" s="63">
        <f>'[19]Staff On Desk Summary Log'!AW7</f>
        <v>35</v>
      </c>
      <c r="O325" s="63">
        <f>'[19]Staff On Desk Summary Log'!AZ7</f>
        <v>12</v>
      </c>
      <c r="P325" s="63">
        <f>'[19]Staff On Desk Summary Log'!BA7</f>
        <v>31</v>
      </c>
      <c r="Q325" s="63">
        <f>'[19]Staff On Desk Summary Log'!BB7</f>
        <v>6</v>
      </c>
      <c r="R325" s="63">
        <f>'[19]Staff On Desk Summary Log'!BC7</f>
        <v>1</v>
      </c>
      <c r="S325" s="63">
        <f>'[19]Staff On Desk Summary Log'!BD7</f>
        <v>0</v>
      </c>
      <c r="T325" s="63">
        <f>'[19]Staff On Desk Summary Log'!BE7</f>
        <v>0</v>
      </c>
      <c r="U325" s="63">
        <f>'[19]Staff On Desk Summary Log'!BF7</f>
        <v>18</v>
      </c>
      <c r="V325" s="63">
        <f>'[19]Staff On Desk Summary Log'!BG7</f>
        <v>28</v>
      </c>
      <c r="W325" s="63">
        <f>'[19]Staff On Desk Summary Log'!BH7</f>
        <v>0</v>
      </c>
      <c r="X325" s="63">
        <f>'[19]Staff On Desk Summary Log'!BI7</f>
        <v>0</v>
      </c>
      <c r="Y325" s="63">
        <f>'[19]Staff On Desk Summary Log'!BJ7</f>
        <v>0</v>
      </c>
      <c r="Z325" s="63">
        <f>'[19]Staff On Desk Summary Log'!BK6</f>
        <v>0</v>
      </c>
      <c r="AA325" s="63">
        <f>'[19]Staff On Desk Summary Log'!BL6</f>
        <v>0</v>
      </c>
      <c r="AB325" s="105"/>
      <c r="AC325" s="105"/>
    </row>
    <row r="326" spans="1:29" x14ac:dyDescent="0.25">
      <c r="A326" s="63" t="str">
        <f>'[19]Staff On Desk Summary Log'!AI8</f>
        <v>Wednesday</v>
      </c>
      <c r="B326" s="63"/>
      <c r="C326" s="63">
        <f>'[19]Staff On Desk Summary Log'!AL8</f>
        <v>29</v>
      </c>
      <c r="D326" s="63">
        <f>'[19]Staff On Desk Summary Log'!AM8</f>
        <v>25</v>
      </c>
      <c r="E326" s="63">
        <f>'[19]Staff On Desk Summary Log'!AN8</f>
        <v>33</v>
      </c>
      <c r="F326" s="63">
        <f>'[19]Staff On Desk Summary Log'!AO8</f>
        <v>40</v>
      </c>
      <c r="G326" s="63">
        <f>'[19]Staff On Desk Summary Log'!AP8</f>
        <v>22</v>
      </c>
      <c r="H326" s="63">
        <f>'[19]Staff On Desk Summary Log'!AQ8</f>
        <v>43</v>
      </c>
      <c r="I326" s="63">
        <f>'[19]Staff On Desk Summary Log'!AR8</f>
        <v>32</v>
      </c>
      <c r="J326" s="63">
        <f>'[19]Staff On Desk Summary Log'!AS8</f>
        <v>77</v>
      </c>
      <c r="K326" s="63">
        <f>'[19]Staff On Desk Summary Log'!AT8</f>
        <v>28</v>
      </c>
      <c r="L326" s="63">
        <f>'[19]Staff On Desk Summary Log'!AU8</f>
        <v>26</v>
      </c>
      <c r="M326" s="63">
        <f>'[19]Staff On Desk Summary Log'!AV8</f>
        <v>28</v>
      </c>
      <c r="N326" s="63">
        <f>'[19]Staff On Desk Summary Log'!AW8</f>
        <v>18</v>
      </c>
      <c r="O326" s="63">
        <f>'[19]Staff On Desk Summary Log'!AZ8</f>
        <v>10</v>
      </c>
      <c r="P326" s="63">
        <f>'[19]Staff On Desk Summary Log'!BA8</f>
        <v>21</v>
      </c>
      <c r="Q326" s="63">
        <f>'[19]Staff On Desk Summary Log'!BB8</f>
        <v>4</v>
      </c>
      <c r="R326" s="63">
        <f>'[19]Staff On Desk Summary Log'!BC8</f>
        <v>2</v>
      </c>
      <c r="S326" s="63">
        <f>'[19]Staff On Desk Summary Log'!BD8</f>
        <v>1</v>
      </c>
      <c r="T326" s="63">
        <f>'[19]Staff On Desk Summary Log'!BE8</f>
        <v>5</v>
      </c>
      <c r="U326" s="63">
        <f>'[19]Staff On Desk Summary Log'!BF8</f>
        <v>14</v>
      </c>
      <c r="V326" s="63">
        <f>'[19]Staff On Desk Summary Log'!BG8</f>
        <v>14</v>
      </c>
      <c r="W326" s="63">
        <f>'[19]Staff On Desk Summary Log'!BH8</f>
        <v>0</v>
      </c>
      <c r="X326" s="63">
        <f>'[19]Staff On Desk Summary Log'!BI8</f>
        <v>0</v>
      </c>
      <c r="Y326" s="63">
        <f>'[19]Staff On Desk Summary Log'!BJ8</f>
        <v>0</v>
      </c>
      <c r="Z326" s="63">
        <f>'[19]Staff On Desk Summary Log'!BK7</f>
        <v>5</v>
      </c>
      <c r="AA326" s="63">
        <f>'[19]Staff On Desk Summary Log'!BL7</f>
        <v>298</v>
      </c>
      <c r="AB326" s="105"/>
      <c r="AC326" s="105"/>
    </row>
    <row r="327" spans="1:29" x14ac:dyDescent="0.25">
      <c r="A327" s="63" t="str">
        <f>'[19]Staff On Desk Summary Log'!AI9</f>
        <v>Thursday</v>
      </c>
      <c r="B327" s="63"/>
      <c r="C327" s="63">
        <f>'[19]Staff On Desk Summary Log'!AL9</f>
        <v>31</v>
      </c>
      <c r="D327" s="63">
        <f>'[19]Staff On Desk Summary Log'!AM9</f>
        <v>60.5</v>
      </c>
      <c r="E327" s="63">
        <f>'[19]Staff On Desk Summary Log'!AN9</f>
        <v>26</v>
      </c>
      <c r="F327" s="63">
        <f>'[19]Staff On Desk Summary Log'!AO9</f>
        <v>90.5</v>
      </c>
      <c r="G327" s="63">
        <f>'[19]Staff On Desk Summary Log'!AP9</f>
        <v>22</v>
      </c>
      <c r="H327" s="63">
        <f>'[19]Staff On Desk Summary Log'!AQ9</f>
        <v>27</v>
      </c>
      <c r="I327" s="63">
        <f>'[19]Staff On Desk Summary Log'!AR9</f>
        <v>31</v>
      </c>
      <c r="J327" s="63">
        <f>'[19]Staff On Desk Summary Log'!AS9</f>
        <v>62</v>
      </c>
      <c r="K327" s="63">
        <f>'[19]Staff On Desk Summary Log'!AT9</f>
        <v>43</v>
      </c>
      <c r="L327" s="63">
        <f>'[19]Staff On Desk Summary Log'!AU9</f>
        <v>46.5</v>
      </c>
      <c r="M327" s="63">
        <f>'[19]Staff On Desk Summary Log'!AV9</f>
        <v>27</v>
      </c>
      <c r="N327" s="63">
        <f>'[19]Staff On Desk Summary Log'!AW9</f>
        <v>45</v>
      </c>
      <c r="O327" s="63">
        <f>'[19]Staff On Desk Summary Log'!AZ9</f>
        <v>13</v>
      </c>
      <c r="P327" s="63">
        <f>'[19]Staff On Desk Summary Log'!BA9</f>
        <v>54</v>
      </c>
      <c r="Q327" s="63">
        <f>'[19]Staff On Desk Summary Log'!BB9</f>
        <v>23</v>
      </c>
      <c r="R327" s="63">
        <f>'[19]Staff On Desk Summary Log'!BC9</f>
        <v>11</v>
      </c>
      <c r="S327" s="63">
        <f>'[19]Staff On Desk Summary Log'!BD9</f>
        <v>4</v>
      </c>
      <c r="T327" s="63">
        <f>'[19]Staff On Desk Summary Log'!BE9</f>
        <v>9</v>
      </c>
      <c r="U327" s="63">
        <f>'[19]Staff On Desk Summary Log'!BF9</f>
        <v>17</v>
      </c>
      <c r="V327" s="63">
        <f>'[19]Staff On Desk Summary Log'!BG9</f>
        <v>24</v>
      </c>
      <c r="W327" s="63">
        <f>'[19]Staff On Desk Summary Log'!BH9</f>
        <v>3</v>
      </c>
      <c r="X327" s="63">
        <f>'[19]Staff On Desk Summary Log'!BI9</f>
        <v>7</v>
      </c>
      <c r="Y327" s="63">
        <f>'[19]Staff On Desk Summary Log'!BJ9</f>
        <v>10</v>
      </c>
      <c r="Z327" s="63">
        <f>'[19]Staff On Desk Summary Log'!BK8</f>
        <v>5</v>
      </c>
      <c r="AA327" s="63">
        <f>'[19]Staff On Desk Summary Log'!BL8</f>
        <v>295.5</v>
      </c>
      <c r="AB327" s="105"/>
      <c r="AC327" s="105"/>
    </row>
    <row r="328" spans="1:29" x14ac:dyDescent="0.25">
      <c r="A328" s="63" t="str">
        <f>'[19]Staff On Desk Summary Log'!AI10</f>
        <v>Friday</v>
      </c>
      <c r="B328" s="63"/>
      <c r="C328" s="63">
        <f>'[19]Staff On Desk Summary Log'!AL10</f>
        <v>20</v>
      </c>
      <c r="D328" s="63">
        <f>'[19]Staff On Desk Summary Log'!AM10</f>
        <v>15</v>
      </c>
      <c r="E328" s="63">
        <f>'[19]Staff On Desk Summary Log'!AN10</f>
        <v>37</v>
      </c>
      <c r="F328" s="63">
        <f>'[19]Staff On Desk Summary Log'!AO10</f>
        <v>84</v>
      </c>
      <c r="G328" s="63">
        <f>'[19]Staff On Desk Summary Log'!AP10</f>
        <v>12</v>
      </c>
      <c r="H328" s="63">
        <f>'[19]Staff On Desk Summary Log'!AQ10</f>
        <v>50</v>
      </c>
      <c r="I328" s="63">
        <f>'[19]Staff On Desk Summary Log'!AR10</f>
        <v>38</v>
      </c>
      <c r="J328" s="63">
        <f>'[19]Staff On Desk Summary Log'!AS10</f>
        <v>48</v>
      </c>
      <c r="K328" s="63">
        <f>'[19]Staff On Desk Summary Log'!AT10</f>
        <v>45</v>
      </c>
      <c r="L328" s="63">
        <f>'[19]Staff On Desk Summary Log'!AU10</f>
        <v>39</v>
      </c>
      <c r="M328" s="63">
        <f>'[19]Staff On Desk Summary Log'!AV10</f>
        <v>22</v>
      </c>
      <c r="N328" s="63">
        <f>'[19]Staff On Desk Summary Log'!AW10</f>
        <v>34</v>
      </c>
      <c r="O328" s="63">
        <f>'[19]Staff On Desk Summary Log'!AZ10</f>
        <v>6</v>
      </c>
      <c r="P328" s="63">
        <f>'[19]Staff On Desk Summary Log'!BA10</f>
        <v>9</v>
      </c>
      <c r="Q328" s="63">
        <f>'[19]Staff On Desk Summary Log'!BB10</f>
        <v>4</v>
      </c>
      <c r="R328" s="63">
        <f>'[19]Staff On Desk Summary Log'!BC10</f>
        <v>0</v>
      </c>
      <c r="S328" s="63">
        <f>'[19]Staff On Desk Summary Log'!BD10</f>
        <v>2</v>
      </c>
      <c r="T328" s="63">
        <f>'[19]Staff On Desk Summary Log'!BE10</f>
        <v>2</v>
      </c>
      <c r="U328" s="63">
        <f>'[19]Staff On Desk Summary Log'!BF10</f>
        <v>6</v>
      </c>
      <c r="V328" s="63">
        <f>'[19]Staff On Desk Summary Log'!BG10</f>
        <v>5</v>
      </c>
      <c r="W328" s="63">
        <f>'[19]Staff On Desk Summary Log'!BH10</f>
        <v>0</v>
      </c>
      <c r="X328" s="63">
        <f>'[19]Staff On Desk Summary Log'!BI10</f>
        <v>0</v>
      </c>
      <c r="Y328" s="63">
        <f>'[19]Staff On Desk Summary Log'!BJ10</f>
        <v>0</v>
      </c>
      <c r="Z328" s="63">
        <f>'[19]Staff On Desk Summary Log'!BK9</f>
        <v>5</v>
      </c>
      <c r="AA328" s="63">
        <f>'[19]Staff On Desk Summary Log'!BL9</f>
        <v>169.5</v>
      </c>
      <c r="AB328" s="105"/>
      <c r="AC328" s="105"/>
    </row>
    <row r="329" spans="1:29" x14ac:dyDescent="0.25">
      <c r="A329" s="63" t="str">
        <f>'[19]Staff On Desk Summary Log'!AI11</f>
        <v>Saturday</v>
      </c>
      <c r="B329" s="63"/>
      <c r="C329" s="63">
        <f>'[19]Staff On Desk Summary Log'!AL11</f>
        <v>35</v>
      </c>
      <c r="D329" s="63">
        <f>'[19]Staff On Desk Summary Log'!AM11</f>
        <v>21</v>
      </c>
      <c r="E329" s="63">
        <f>'[19]Staff On Desk Summary Log'!AN11</f>
        <v>51</v>
      </c>
      <c r="F329" s="63">
        <f>'[19]Staff On Desk Summary Log'!AO11</f>
        <v>78</v>
      </c>
      <c r="G329" s="63">
        <f>'[19]Staff On Desk Summary Log'!AP11</f>
        <v>27</v>
      </c>
      <c r="H329" s="63">
        <f>'[19]Staff On Desk Summary Log'!AQ11</f>
        <v>43</v>
      </c>
      <c r="I329" s="63">
        <f>'[19]Staff On Desk Summary Log'!AR11</f>
        <v>44</v>
      </c>
      <c r="J329" s="63">
        <f>'[19]Staff On Desk Summary Log'!AS11</f>
        <v>74</v>
      </c>
      <c r="K329" s="63">
        <f>'[19]Staff On Desk Summary Log'!AT11</f>
        <v>95</v>
      </c>
      <c r="L329" s="63">
        <f>'[19]Staff On Desk Summary Log'!AU11</f>
        <v>56</v>
      </c>
      <c r="M329" s="63">
        <f>'[19]Staff On Desk Summary Log'!AV11</f>
        <v>46</v>
      </c>
      <c r="N329" s="63">
        <f>'[19]Staff On Desk Summary Log'!AW11</f>
        <v>35</v>
      </c>
      <c r="O329" s="63">
        <f>'[19]Staff On Desk Summary Log'!AZ11</f>
        <v>16</v>
      </c>
      <c r="P329" s="63">
        <f>'[19]Staff On Desk Summary Log'!BA11</f>
        <v>26</v>
      </c>
      <c r="Q329" s="63">
        <f>'[19]Staff On Desk Summary Log'!BB11</f>
        <v>3</v>
      </c>
      <c r="R329" s="63">
        <f>'[19]Staff On Desk Summary Log'!BC11</f>
        <v>7</v>
      </c>
      <c r="S329" s="63">
        <f>'[19]Staff On Desk Summary Log'!BD11</f>
        <v>1</v>
      </c>
      <c r="T329" s="63">
        <f>'[19]Staff On Desk Summary Log'!BE11</f>
        <v>3</v>
      </c>
      <c r="U329" s="63">
        <f>'[19]Staff On Desk Summary Log'!BF11</f>
        <v>13</v>
      </c>
      <c r="V329" s="63">
        <f>'[19]Staff On Desk Summary Log'!BG11</f>
        <v>17</v>
      </c>
      <c r="W329" s="63">
        <f>'[19]Staff On Desk Summary Log'!BH11</f>
        <v>0</v>
      </c>
      <c r="X329" s="63">
        <f>'[19]Staff On Desk Summary Log'!BI11</f>
        <v>0</v>
      </c>
      <c r="Y329" s="63">
        <f>'[19]Staff On Desk Summary Log'!BJ11</f>
        <v>0</v>
      </c>
      <c r="Z329" s="63">
        <f>'[19]Staff On Desk Summary Log'!BK10</f>
        <v>250</v>
      </c>
      <c r="AA329" s="63">
        <f>'[19]Staff On Desk Summary Log'!BL10</f>
        <v>95</v>
      </c>
      <c r="AB329" s="105"/>
      <c r="AC329" s="105"/>
    </row>
    <row r="330" spans="1:29" x14ac:dyDescent="0.25">
      <c r="A330" s="63"/>
      <c r="B330" s="63" t="str">
        <f>'[19]Staff On Desk Summary Log'!AJ12</f>
        <v>SUM</v>
      </c>
      <c r="C330" s="63">
        <f>'[19]Staff On Desk Summary Log'!AL12</f>
        <v>155</v>
      </c>
      <c r="D330" s="63">
        <f>'[19]Staff On Desk Summary Log'!AM12</f>
        <v>161.5</v>
      </c>
      <c r="E330" s="63">
        <f>'[19]Staff On Desk Summary Log'!AN12</f>
        <v>191</v>
      </c>
      <c r="F330" s="63">
        <f>'[19]Staff On Desk Summary Log'!AO12</f>
        <v>397.5</v>
      </c>
      <c r="G330" s="63">
        <f>'[19]Staff On Desk Summary Log'!AP12</f>
        <v>108</v>
      </c>
      <c r="H330" s="63">
        <f>'[19]Staff On Desk Summary Log'!AQ12</f>
        <v>186</v>
      </c>
      <c r="I330" s="63">
        <f>'[19]Staff On Desk Summary Log'!AR12</f>
        <v>174</v>
      </c>
      <c r="J330" s="63">
        <f>'[19]Staff On Desk Summary Log'!AS12</f>
        <v>307</v>
      </c>
      <c r="K330" s="63">
        <f>'[19]Staff On Desk Summary Log'!AT12</f>
        <v>271.125</v>
      </c>
      <c r="L330" s="63">
        <f>'[19]Staff On Desk Summary Log'!AU12</f>
        <v>216.5</v>
      </c>
      <c r="M330" s="63">
        <f>'[19]Staff On Desk Summary Log'!AV12</f>
        <v>170</v>
      </c>
      <c r="N330" s="63">
        <f>'[19]Staff On Desk Summary Log'!AW12</f>
        <v>167</v>
      </c>
      <c r="O330" s="63">
        <f>'[19]Staff On Desk Summary Log'!AZ12</f>
        <v>57</v>
      </c>
      <c r="P330" s="63">
        <f>'[19]Staff On Desk Summary Log'!BA12</f>
        <v>141</v>
      </c>
      <c r="Q330" s="63">
        <f>'[19]Staff On Desk Summary Log'!BB12</f>
        <v>40</v>
      </c>
      <c r="R330" s="63">
        <f>'[19]Staff On Desk Summary Log'!BC12</f>
        <v>21</v>
      </c>
      <c r="S330" s="63">
        <f>'[19]Staff On Desk Summary Log'!BD12</f>
        <v>8</v>
      </c>
      <c r="T330" s="63">
        <f>'[19]Staff On Desk Summary Log'!BE12</f>
        <v>19</v>
      </c>
      <c r="U330" s="63">
        <f>'[19]Staff On Desk Summary Log'!BF12</f>
        <v>68</v>
      </c>
      <c r="V330" s="63">
        <f>'[19]Staff On Desk Summary Log'!BG12</f>
        <v>88</v>
      </c>
      <c r="W330" s="63">
        <f>'[19]Staff On Desk Summary Log'!BH12</f>
        <v>3</v>
      </c>
      <c r="X330" s="63">
        <f>'[19]Staff On Desk Summary Log'!BI12</f>
        <v>7</v>
      </c>
      <c r="Y330" s="63">
        <f>'[19]Staff On Desk Summary Log'!BJ12</f>
        <v>10</v>
      </c>
      <c r="Z330" s="63">
        <f>'[19]Staff On Desk Summary Log'!BK11</f>
        <v>0</v>
      </c>
      <c r="AA330" s="63">
        <f>'[19]Staff On Desk Summary Log'!BL11</f>
        <v>202</v>
      </c>
    </row>
    <row r="331" spans="1:29" x14ac:dyDescent="0.25">
      <c r="A331" s="63"/>
      <c r="B331" s="63" t="str">
        <f>'[19]Staff On Desk Summary Log'!AJ13</f>
        <v>AVG</v>
      </c>
      <c r="C331" s="63"/>
      <c r="D331" s="101">
        <f>'[19]Staff On Desk Summary Log'!AM13</f>
        <v>1.0419354838709678</v>
      </c>
      <c r="E331" s="101"/>
      <c r="F331" s="101">
        <f>'[19]Staff On Desk Summary Log'!AO13</f>
        <v>2.081151832460733</v>
      </c>
      <c r="G331" s="101"/>
      <c r="H331" s="101">
        <f>'[19]Staff On Desk Summary Log'!AQ13</f>
        <v>1.7222222222222223</v>
      </c>
      <c r="I331" s="101"/>
      <c r="J331" s="101">
        <f>'[19]Staff On Desk Summary Log'!AS13</f>
        <v>1.764367816091954</v>
      </c>
      <c r="K331" s="101"/>
      <c r="L331" s="101">
        <f>'[19]Staff On Desk Summary Log'!AU13</f>
        <v>0.79852466574458281</v>
      </c>
      <c r="M331" s="101"/>
      <c r="N331" s="101">
        <f>'[19]Staff On Desk Summary Log'!AW13</f>
        <v>0.98235294117647054</v>
      </c>
      <c r="O331" s="101"/>
      <c r="P331" s="101">
        <f>'[19]Staff On Desk Summary Log'!BA13</f>
        <v>2.4736842105263159</v>
      </c>
      <c r="Q331" s="101"/>
      <c r="R331" s="101">
        <f>'[19]Staff On Desk Summary Log'!BC13</f>
        <v>0</v>
      </c>
      <c r="S331" s="101"/>
      <c r="T331" s="101">
        <f>'[19]Staff On Desk Summary Log'!BE13</f>
        <v>2.375</v>
      </c>
      <c r="U331" s="101"/>
      <c r="V331" s="101">
        <f>'[19]Staff On Desk Summary Log'!BG13</f>
        <v>1.2941176470588236</v>
      </c>
      <c r="W331" s="101"/>
      <c r="X331" s="101">
        <f>'[19]Staff On Desk Summary Log'!BI13</f>
        <v>2.3333333333333335</v>
      </c>
      <c r="Y331" s="63"/>
      <c r="Z331" s="63">
        <f>'[19]Staff On Desk Summary Log'!BK12</f>
        <v>265</v>
      </c>
      <c r="AA331" s="63">
        <f>'[19]Staff On Desk Summary Log'!BL12</f>
        <v>1060</v>
      </c>
    </row>
    <row r="332" spans="1:29" ht="45" x14ac:dyDescent="0.25">
      <c r="A332" s="63"/>
      <c r="B332" s="114" t="str">
        <f>'[19]Staff On Desk Summary Log'!AJ14</f>
        <v>% mins of all on-desk tasks per week</v>
      </c>
      <c r="C332" s="63"/>
      <c r="D332" s="115">
        <f>'[19]Staff On Desk Summary Log'!AM14</f>
        <v>7.4768518518518512E-2</v>
      </c>
      <c r="E332" s="115"/>
      <c r="F332" s="115">
        <f>'[19]Staff On Desk Summary Log'!AO14</f>
        <v>0.18402777777777779</v>
      </c>
      <c r="G332" s="115"/>
      <c r="H332" s="115">
        <f>'[19]Staff On Desk Summary Log'!AQ14</f>
        <v>8.611111111111111E-2</v>
      </c>
      <c r="I332" s="115"/>
      <c r="J332" s="115">
        <f>'[19]Staff On Desk Summary Log'!AS14</f>
        <v>0.14212962962962963</v>
      </c>
      <c r="K332" s="115"/>
      <c r="L332" s="115">
        <f>'[19]Staff On Desk Summary Log'!AU14</f>
        <v>0.10023148148148148</v>
      </c>
      <c r="M332" s="115"/>
      <c r="N332" s="115">
        <f>'[19]Staff On Desk Summary Log'!AW14</f>
        <v>7.7314814814814808E-2</v>
      </c>
      <c r="O332" s="115"/>
      <c r="P332" s="115">
        <f>'[19]Staff On Desk Summary Log'!BA14</f>
        <v>6.5277777777777782E-2</v>
      </c>
      <c r="Q332" s="115">
        <f>'[19]Staff On Desk Summary Log'!BB14</f>
        <v>1.8518518518518517E-2</v>
      </c>
      <c r="R332" s="115">
        <f>'[19]Staff On Desk Summary Log'!BC14</f>
        <v>9.7222222222222224E-3</v>
      </c>
      <c r="S332" s="115"/>
      <c r="T332" s="115">
        <f>'[19]Staff On Desk Summary Log'!BE14</f>
        <v>8.7962962962962968E-3</v>
      </c>
      <c r="U332" s="115"/>
      <c r="V332" s="115">
        <f>'[19]Staff On Desk Summary Log'!BG14</f>
        <v>4.0740740740740744E-2</v>
      </c>
      <c r="W332" s="115"/>
      <c r="X332" s="115">
        <f>'[19]Staff On Desk Summary Log'!BI14</f>
        <v>3.2407407407407406E-3</v>
      </c>
      <c r="Y332" s="115">
        <f>'[19]Staff On Desk Summary Log'!BJ14</f>
        <v>4.6296296296296294E-3</v>
      </c>
      <c r="Z332" s="115">
        <f>'[19]Staff On Desk Summary Log'!BK14</f>
        <v>0.12268518518518519</v>
      </c>
      <c r="AA332" s="115">
        <f>'[19]Staff On Desk Summary Log'!BL14</f>
        <v>0.49074074074074076</v>
      </c>
    </row>
    <row r="334" spans="1:29" x14ac:dyDescent="0.25">
      <c r="Z334" s="122"/>
      <c r="AA334" s="122"/>
    </row>
    <row r="335" spans="1:29" ht="210" x14ac:dyDescent="0.25">
      <c r="A335" s="63" t="s">
        <v>101</v>
      </c>
      <c r="B335" s="63"/>
      <c r="C335" s="114" t="str">
        <f>'[20]Staff On Desk Summary Log'!AK1</f>
        <v>Hours open per week</v>
      </c>
      <c r="D335" s="114" t="str">
        <f>'[20]Staff On Desk Summary Log'!AL1</f>
        <v>Hrs open per yr</v>
      </c>
      <c r="E335" s="114" t="str">
        <f>'[20]Staff On Desk Summary Log'!AM1</f>
        <v>Mins open per week</v>
      </c>
      <c r="F335" s="63"/>
      <c r="G335" s="63"/>
      <c r="H335" s="63"/>
      <c r="I335" s="63"/>
      <c r="J335" s="63"/>
      <c r="K335" s="63"/>
      <c r="L335" s="63"/>
      <c r="M335" s="63"/>
      <c r="N335" s="63"/>
      <c r="O335" s="63"/>
      <c r="P335" s="63"/>
      <c r="Q335" s="63"/>
      <c r="R335" s="63"/>
      <c r="S335" s="63"/>
      <c r="T335" s="63"/>
      <c r="U335" s="63"/>
      <c r="V335" s="63"/>
      <c r="W335" s="63"/>
      <c r="X335" s="63"/>
      <c r="Y335" s="63"/>
      <c r="Z335" s="119"/>
      <c r="AA335" s="119"/>
    </row>
    <row r="336" spans="1:29" x14ac:dyDescent="0.25">
      <c r="A336" s="63"/>
      <c r="B336" s="63"/>
      <c r="C336" s="63">
        <f>'[20]Staff On Desk Summary Log'!AK2</f>
        <v>40</v>
      </c>
      <c r="D336" s="63">
        <f>'[20]Staff On Desk Summary Log'!AL2</f>
        <v>2000</v>
      </c>
      <c r="E336" s="63">
        <f>'[20]Staff On Desk Summary Log'!AM2</f>
        <v>2400</v>
      </c>
      <c r="F336" s="63"/>
      <c r="G336" s="63"/>
      <c r="H336" s="63"/>
      <c r="I336" s="63"/>
      <c r="J336" s="63"/>
      <c r="K336" s="63"/>
      <c r="L336" s="63"/>
      <c r="M336" s="63"/>
      <c r="N336" s="63"/>
      <c r="O336" s="63"/>
      <c r="P336" s="63"/>
      <c r="Q336" s="63"/>
      <c r="R336" s="63"/>
      <c r="S336" s="63"/>
      <c r="T336" s="63"/>
      <c r="U336" s="63"/>
      <c r="V336" s="63"/>
      <c r="W336" s="63"/>
      <c r="X336" s="63"/>
      <c r="Y336" s="63"/>
      <c r="Z336" s="63"/>
      <c r="AA336" s="63"/>
    </row>
    <row r="337" spans="1:27" ht="225" x14ac:dyDescent="0.25">
      <c r="A337" s="44" t="str">
        <f>'[20]Staff On Desk Summary Log'!AH4</f>
        <v>NHI - On Desk Log</v>
      </c>
      <c r="B337" s="63"/>
      <c r="C337" s="114" t="str">
        <f>'[20]Staff On Desk Summary Log'!AK4</f>
        <v>informational / directional</v>
      </c>
      <c r="D337" s="114">
        <f>'[20]Staff On Desk Summary Log'!AL4</f>
        <v>0</v>
      </c>
      <c r="E337" s="114" t="str">
        <f>'[20]Staff On Desk Summary Log'!AM4</f>
        <v>reference</v>
      </c>
      <c r="F337" s="114">
        <f>'[20]Staff On Desk Summary Log'!AN4</f>
        <v>0</v>
      </c>
      <c r="G337" s="114" t="str">
        <f>'[20]Staff On Desk Summary Log'!AO4</f>
        <v>technology</v>
      </c>
      <c r="H337" s="114">
        <f>'[20]Staff On Desk Summary Log'!AP4</f>
        <v>0</v>
      </c>
      <c r="I337" s="114" t="str">
        <f>'[20]Staff On Desk Summary Log'!AQ4</f>
        <v>library card</v>
      </c>
      <c r="J337" s="114">
        <f>'[20]Staff On Desk Summary Log'!AR4</f>
        <v>0</v>
      </c>
      <c r="K337" s="114" t="str">
        <f>'[20]Staff On Desk Summary Log'!AS4</f>
        <v>checkin</v>
      </c>
      <c r="L337" s="114">
        <f>'[20]Staff On Desk Summary Log'!AT4</f>
        <v>0</v>
      </c>
      <c r="M337" s="114" t="str">
        <f>'[20]Staff On Desk Summary Log'!AU4</f>
        <v>checkout/ renew at desk</v>
      </c>
      <c r="N337" s="114">
        <f>'[20]Staff On Desk Summary Log'!AV4</f>
        <v>0</v>
      </c>
      <c r="O337" s="114" t="str">
        <f>'[20]Staff On Desk Summary Log'!AY4</f>
        <v>fine/fee</v>
      </c>
      <c r="P337" s="114">
        <f>'[20]Staff On Desk Summary Log'!AZ4</f>
        <v>0</v>
      </c>
      <c r="Q337" s="114" t="str">
        <f>'[20]Staff On Desk Summary Log'!BA4</f>
        <v>print management</v>
      </c>
      <c r="R337" s="114" t="str">
        <f>'[20]Staff On Desk Summary Log'!BB4</f>
        <v>check email/spl@</v>
      </c>
      <c r="S337" s="114" t="str">
        <f>'[20]Staff On Desk Summary Log'!BC4</f>
        <v>lend laptop</v>
      </c>
      <c r="T337" s="114">
        <f>'[20]Staff On Desk Summary Log'!BD4</f>
        <v>0</v>
      </c>
      <c r="U337" s="114" t="str">
        <f>'[20]Staff On Desk Summary Log'!BE4</f>
        <v>self check</v>
      </c>
      <c r="V337" s="114">
        <f>'[20]Staff On Desk Summary Log'!BF4</f>
        <v>0</v>
      </c>
      <c r="W337" s="114" t="str">
        <f>'[20]Staff On Desk Summary Log'!BG4</f>
        <v>weeding</v>
      </c>
      <c r="X337" s="114">
        <f>'[20]Staff On Desk Summary Log'!BH4</f>
        <v>0</v>
      </c>
      <c r="Y337" s="114" t="str">
        <f>'[20]Staff On Desk Summary Log'!BI4</f>
        <v>opening procedures and desk set up</v>
      </c>
      <c r="Z337" s="63" t="str">
        <f>'[20]Staff On Desk Summary Log'!BJ4</f>
        <v>closing procedures</v>
      </c>
      <c r="AA337" s="63" t="str">
        <f>'[20]Staff On Desk Summary Log'!BK4</f>
        <v>other</v>
      </c>
    </row>
    <row r="338" spans="1:27" x14ac:dyDescent="0.25">
      <c r="A338" s="63"/>
      <c r="B338" s="63"/>
      <c r="C338" s="63" t="str">
        <f>'[20]Staff On Desk Summary Log'!AK5</f>
        <v># Of patrons</v>
      </c>
      <c r="D338" s="63" t="str">
        <f>'[20]Staff On Desk Summary Log'!AL5</f>
        <v>Avg. time</v>
      </c>
      <c r="E338" s="63" t="str">
        <f>'[20]Staff On Desk Summary Log'!AM5</f>
        <v xml:space="preserve"># Of patrons </v>
      </c>
      <c r="F338" s="63" t="str">
        <f>'[20]Staff On Desk Summary Log'!AN5</f>
        <v xml:space="preserve">Avg. Time </v>
      </c>
      <c r="G338" s="63" t="str">
        <f>'[20]Staff On Desk Summary Log'!AO5</f>
        <v xml:space="preserve"># Of patrons </v>
      </c>
      <c r="H338" s="63" t="str">
        <f>'[20]Staff On Desk Summary Log'!AP5</f>
        <v xml:space="preserve">Avg. time </v>
      </c>
      <c r="I338" s="63" t="str">
        <f>'[20]Staff On Desk Summary Log'!AQ5</f>
        <v># Of patrons</v>
      </c>
      <c r="J338" s="63" t="str">
        <f>'[20]Staff On Desk Summary Log'!AR5</f>
        <v xml:space="preserve">Avg. time </v>
      </c>
      <c r="K338" s="63" t="str">
        <f>'[20]Staff On Desk Summary Log'!AS5</f>
        <v xml:space="preserve"># Of items </v>
      </c>
      <c r="L338" s="63" t="str">
        <f>'[20]Staff On Desk Summary Log'!AT5</f>
        <v>Actual time</v>
      </c>
      <c r="M338" s="63" t="str">
        <f>'[20]Staff On Desk Summary Log'!AU5</f>
        <v># Of patrons</v>
      </c>
      <c r="N338" s="63" t="str">
        <f>'[20]Staff On Desk Summary Log'!AV5</f>
        <v>Avg. time</v>
      </c>
      <c r="O338" s="63" t="str">
        <f>'[20]Staff On Desk Summary Log'!AY5</f>
        <v xml:space="preserve"># Of patrons </v>
      </c>
      <c r="P338" s="63" t="str">
        <f>'[20]Staff On Desk Summary Log'!AZ5</f>
        <v>Avg. time</v>
      </c>
      <c r="Q338" s="63" t="str">
        <f>'[20]Staff On Desk Summary Log'!BA5</f>
        <v># of interactions</v>
      </c>
      <c r="R338" s="63" t="str">
        <f>'[20]Staff On Desk Summary Log'!BB5</f>
        <v>Actual time spent</v>
      </c>
      <c r="S338" s="63" t="str">
        <f>'[20]Staff On Desk Summary Log'!BC5</f>
        <v xml:space="preserve"># Of patrons </v>
      </c>
      <c r="T338" s="63" t="str">
        <f>'[20]Staff On Desk Summary Log'!BD5</f>
        <v>Avg. time</v>
      </c>
      <c r="U338" s="63" t="str">
        <f>'[20]Staff On Desk Summary Log'!BE5</f>
        <v># Of patrons</v>
      </c>
      <c r="V338" s="63" t="str">
        <f>'[20]Staff On Desk Summary Log'!BF5</f>
        <v xml:space="preserve">Avg. time </v>
      </c>
      <c r="W338" s="63" t="str">
        <f>'[20]Staff On Desk Summary Log'!BG5</f>
        <v># Of items</v>
      </c>
      <c r="X338" s="63" t="str">
        <f>'[20]Staff On Desk Summary Log'!BH5</f>
        <v>Actual time</v>
      </c>
      <c r="Y338" s="63" t="str">
        <f>'[20]Staff On Desk Summary Log'!BI5</f>
        <v>Avg time (in mins)</v>
      </c>
      <c r="Z338" s="63" t="str">
        <f>'[20]Staff On Desk Summary Log'!BJ5</f>
        <v>Avg time (in mins)</v>
      </c>
      <c r="AA338" s="63" t="str">
        <f>'[20]Staff On Desk Summary Log'!BK5</f>
        <v>Avg time (in mins)</v>
      </c>
    </row>
    <row r="339" spans="1:27" x14ac:dyDescent="0.25">
      <c r="A339" s="63" t="str">
        <f>'[20]Staff On Desk Summary Log'!AH6</f>
        <v>DAY</v>
      </c>
      <c r="B339" s="63" t="str">
        <f>'[20]Staff On Desk Summary Log'!AI6</f>
        <v>DATE</v>
      </c>
      <c r="C339" s="63">
        <f>'[20]Staff On Desk Summary Log'!AK6</f>
        <v>0</v>
      </c>
      <c r="D339" s="63">
        <f>'[20]Staff On Desk Summary Log'!AL6</f>
        <v>0</v>
      </c>
      <c r="E339" s="63">
        <f>'[20]Staff On Desk Summary Log'!AM6</f>
        <v>0</v>
      </c>
      <c r="F339" s="63">
        <f>'[20]Staff On Desk Summary Log'!AN6</f>
        <v>0</v>
      </c>
      <c r="G339" s="63">
        <f>'[20]Staff On Desk Summary Log'!AO6</f>
        <v>0</v>
      </c>
      <c r="H339" s="63">
        <f>'[20]Staff On Desk Summary Log'!AP6</f>
        <v>0</v>
      </c>
      <c r="I339" s="63">
        <f>'[20]Staff On Desk Summary Log'!AQ6</f>
        <v>0</v>
      </c>
      <c r="J339" s="63">
        <f>'[20]Staff On Desk Summary Log'!AR6</f>
        <v>0</v>
      </c>
      <c r="K339" s="63">
        <f>'[20]Staff On Desk Summary Log'!AS6</f>
        <v>0</v>
      </c>
      <c r="L339" s="63">
        <f>'[20]Staff On Desk Summary Log'!AT6</f>
        <v>0</v>
      </c>
      <c r="M339" s="63">
        <f>'[20]Staff On Desk Summary Log'!AU6</f>
        <v>0</v>
      </c>
      <c r="N339" s="63">
        <f>'[20]Staff On Desk Summary Log'!AV6</f>
        <v>0</v>
      </c>
      <c r="O339" s="63">
        <f>'[20]Staff On Desk Summary Log'!AY6</f>
        <v>0</v>
      </c>
      <c r="P339" s="63">
        <f>'[20]Staff On Desk Summary Log'!AZ6</f>
        <v>0</v>
      </c>
      <c r="Q339" s="63">
        <f>'[20]Staff On Desk Summary Log'!BA6</f>
        <v>0</v>
      </c>
      <c r="R339" s="63">
        <f>'[20]Staff On Desk Summary Log'!BB6</f>
        <v>0</v>
      </c>
      <c r="S339" s="63">
        <f>'[20]Staff On Desk Summary Log'!BC6</f>
        <v>0</v>
      </c>
      <c r="T339" s="63">
        <f>'[20]Staff On Desk Summary Log'!BD6</f>
        <v>0</v>
      </c>
      <c r="U339" s="63">
        <f>'[20]Staff On Desk Summary Log'!BE6</f>
        <v>0</v>
      </c>
      <c r="V339" s="63">
        <f>'[20]Staff On Desk Summary Log'!BF6</f>
        <v>0</v>
      </c>
      <c r="W339" s="63">
        <f>'[20]Staff On Desk Summary Log'!BG6</f>
        <v>0</v>
      </c>
      <c r="X339" s="63">
        <f>'[20]Staff On Desk Summary Log'!BH6</f>
        <v>0</v>
      </c>
      <c r="Y339" s="63">
        <f>'[20]Staff On Desk Summary Log'!BI6</f>
        <v>0</v>
      </c>
      <c r="Z339" s="63">
        <f>'[20]Staff On Desk Summary Log'!BJ6</f>
        <v>0</v>
      </c>
      <c r="AA339" s="63">
        <f>'[20]Staff On Desk Summary Log'!BK6</f>
        <v>0</v>
      </c>
    </row>
    <row r="340" spans="1:27" x14ac:dyDescent="0.25">
      <c r="A340" s="63" t="str">
        <f>'[20]Staff On Desk Summary Log'!AH7</f>
        <v>Tuesday</v>
      </c>
      <c r="B340" s="63"/>
      <c r="C340" s="63">
        <f>'[20]Staff On Desk Summary Log'!AK7</f>
        <v>132</v>
      </c>
      <c r="D340" s="63">
        <f>'[20]Staff On Desk Summary Log'!AL7</f>
        <v>311</v>
      </c>
      <c r="E340" s="63">
        <f>'[20]Staff On Desk Summary Log'!AM7</f>
        <v>57</v>
      </c>
      <c r="F340" s="63">
        <f>'[20]Staff On Desk Summary Log'!AN7</f>
        <v>261</v>
      </c>
      <c r="G340" s="63">
        <f>'[20]Staff On Desk Summary Log'!AO7</f>
        <v>41</v>
      </c>
      <c r="H340" s="63">
        <f>'[20]Staff On Desk Summary Log'!AP7</f>
        <v>74</v>
      </c>
      <c r="I340" s="63">
        <f>'[20]Staff On Desk Summary Log'!AQ7</f>
        <v>58</v>
      </c>
      <c r="J340" s="63">
        <f>'[20]Staff On Desk Summary Log'!AR7</f>
        <v>136</v>
      </c>
      <c r="K340" s="63">
        <f>'[20]Staff On Desk Summary Log'!AS7</f>
        <v>154</v>
      </c>
      <c r="L340" s="63">
        <f>'[20]Staff On Desk Summary Log'!AT7</f>
        <v>94</v>
      </c>
      <c r="M340" s="63">
        <f>'[20]Staff On Desk Summary Log'!AU7</f>
        <v>102</v>
      </c>
      <c r="N340" s="63">
        <f>'[20]Staff On Desk Summary Log'!AV7</f>
        <v>165.5</v>
      </c>
      <c r="O340" s="63">
        <f>'[20]Staff On Desk Summary Log'!AY7</f>
        <v>22</v>
      </c>
      <c r="P340" s="63">
        <f>'[20]Staff On Desk Summary Log'!AZ7</f>
        <v>52</v>
      </c>
      <c r="Q340" s="63">
        <f>'[20]Staff On Desk Summary Log'!BA7</f>
        <v>15</v>
      </c>
      <c r="R340" s="63">
        <f>'[20]Staff On Desk Summary Log'!BB7</f>
        <v>13</v>
      </c>
      <c r="S340" s="63">
        <f>'[20]Staff On Desk Summary Log'!BC7</f>
        <v>0</v>
      </c>
      <c r="T340" s="63">
        <f>'[20]Staff On Desk Summary Log'!BD7</f>
        <v>0</v>
      </c>
      <c r="U340" s="63">
        <f>'[20]Staff On Desk Summary Log'!BE7</f>
        <v>8</v>
      </c>
      <c r="V340" s="63">
        <f>'[20]Staff On Desk Summary Log'!BF7</f>
        <v>12</v>
      </c>
      <c r="W340" s="63">
        <f>'[20]Staff On Desk Summary Log'!BG7</f>
        <v>0</v>
      </c>
      <c r="X340" s="63">
        <f>'[20]Staff On Desk Summary Log'!BH7</f>
        <v>5</v>
      </c>
      <c r="Y340" s="63">
        <f>'[20]Staff On Desk Summary Log'!BI7</f>
        <v>3</v>
      </c>
      <c r="Z340" s="63">
        <f>'[20]Staff On Desk Summary Log'!BJ7</f>
        <v>10</v>
      </c>
      <c r="AA340" s="63">
        <f>'[20]Staff On Desk Summary Log'!BK7</f>
        <v>137</v>
      </c>
    </row>
    <row r="341" spans="1:27" x14ac:dyDescent="0.25">
      <c r="A341" s="63" t="str">
        <f>'[20]Staff On Desk Summary Log'!AH8</f>
        <v>Wednesday</v>
      </c>
      <c r="B341" s="63"/>
      <c r="C341" s="63">
        <f>'[20]Staff On Desk Summary Log'!AK8</f>
        <v>74</v>
      </c>
      <c r="D341" s="63">
        <f>'[20]Staff On Desk Summary Log'!AL8</f>
        <v>177.5</v>
      </c>
      <c r="E341" s="63">
        <f>'[20]Staff On Desk Summary Log'!AM8</f>
        <v>30</v>
      </c>
      <c r="F341" s="63">
        <f>'[20]Staff On Desk Summary Log'!AN8</f>
        <v>137</v>
      </c>
      <c r="G341" s="63">
        <f>'[20]Staff On Desk Summary Log'!AO8</f>
        <v>25</v>
      </c>
      <c r="H341" s="63">
        <f>'[20]Staff On Desk Summary Log'!AP8</f>
        <v>25</v>
      </c>
      <c r="I341" s="63">
        <f>'[20]Staff On Desk Summary Log'!AQ8</f>
        <v>38</v>
      </c>
      <c r="J341" s="63">
        <f>'[20]Staff On Desk Summary Log'!AR8</f>
        <v>132.5</v>
      </c>
      <c r="K341" s="63">
        <f>'[20]Staff On Desk Summary Log'!AS8</f>
        <v>8</v>
      </c>
      <c r="L341" s="63">
        <f>'[20]Staff On Desk Summary Log'!AT8</f>
        <v>11</v>
      </c>
      <c r="M341" s="63">
        <f>'[20]Staff On Desk Summary Log'!AU8</f>
        <v>99</v>
      </c>
      <c r="N341" s="63">
        <f>'[20]Staff On Desk Summary Log'!AV8</f>
        <v>234</v>
      </c>
      <c r="O341" s="63">
        <f>'[20]Staff On Desk Summary Log'!AY8</f>
        <v>11</v>
      </c>
      <c r="P341" s="63">
        <f>'[20]Staff On Desk Summary Log'!AZ8</f>
        <v>33.5</v>
      </c>
      <c r="Q341" s="63">
        <f>'[20]Staff On Desk Summary Log'!BA8</f>
        <v>6</v>
      </c>
      <c r="R341" s="63">
        <f>'[20]Staff On Desk Summary Log'!BB8</f>
        <v>11</v>
      </c>
      <c r="S341" s="63">
        <f>'[20]Staff On Desk Summary Log'!BC8</f>
        <v>3</v>
      </c>
      <c r="T341" s="63">
        <f>'[20]Staff On Desk Summary Log'!BD8</f>
        <v>6</v>
      </c>
      <c r="U341" s="63">
        <f>'[20]Staff On Desk Summary Log'!BE8</f>
        <v>5</v>
      </c>
      <c r="V341" s="63">
        <f>'[20]Staff On Desk Summary Log'!BF8</f>
        <v>5</v>
      </c>
      <c r="W341" s="63">
        <f>'[20]Staff On Desk Summary Log'!BG8</f>
        <v>30</v>
      </c>
      <c r="X341" s="63">
        <f>'[20]Staff On Desk Summary Log'!BH8</f>
        <v>25</v>
      </c>
      <c r="Y341" s="63">
        <f>'[20]Staff On Desk Summary Log'!BI8</f>
        <v>3</v>
      </c>
      <c r="Z341" s="63">
        <f>'[20]Staff On Desk Summary Log'!BJ8</f>
        <v>0</v>
      </c>
      <c r="AA341" s="63">
        <f>'[20]Staff On Desk Summary Log'!BK8</f>
        <v>300</v>
      </c>
    </row>
    <row r="342" spans="1:27" x14ac:dyDescent="0.25">
      <c r="A342" s="63" t="str">
        <f>'[20]Staff On Desk Summary Log'!AH9</f>
        <v>Thursday</v>
      </c>
      <c r="B342" s="63"/>
      <c r="C342" s="63">
        <f>'[20]Staff On Desk Summary Log'!AK9</f>
        <v>62</v>
      </c>
      <c r="D342" s="63">
        <f>'[20]Staff On Desk Summary Log'!AL9</f>
        <v>132</v>
      </c>
      <c r="E342" s="63">
        <f>'[20]Staff On Desk Summary Log'!AM9</f>
        <v>23</v>
      </c>
      <c r="F342" s="63">
        <f>'[20]Staff On Desk Summary Log'!AN9</f>
        <v>90</v>
      </c>
      <c r="G342" s="63">
        <f>'[20]Staff On Desk Summary Log'!AO9</f>
        <v>12</v>
      </c>
      <c r="H342" s="63">
        <f>'[20]Staff On Desk Summary Log'!AP9</f>
        <v>17</v>
      </c>
      <c r="I342" s="63">
        <f>'[20]Staff On Desk Summary Log'!AQ9</f>
        <v>24</v>
      </c>
      <c r="J342" s="63">
        <f>'[20]Staff On Desk Summary Log'!AR9</f>
        <v>73.5</v>
      </c>
      <c r="K342" s="63">
        <f>'[20]Staff On Desk Summary Log'!AS9</f>
        <v>318</v>
      </c>
      <c r="L342" s="63">
        <f>'[20]Staff On Desk Summary Log'!AT9</f>
        <v>159.5</v>
      </c>
      <c r="M342" s="63">
        <f>'[20]Staff On Desk Summary Log'!AU9</f>
        <v>34</v>
      </c>
      <c r="N342" s="63">
        <f>'[20]Staff On Desk Summary Log'!AV9</f>
        <v>83.5</v>
      </c>
      <c r="O342" s="63">
        <f>'[20]Staff On Desk Summary Log'!AY9</f>
        <v>9</v>
      </c>
      <c r="P342" s="63">
        <f>'[20]Staff On Desk Summary Log'!AZ9</f>
        <v>21</v>
      </c>
      <c r="Q342" s="63">
        <f>'[20]Staff On Desk Summary Log'!BA9</f>
        <v>13</v>
      </c>
      <c r="R342" s="63">
        <f>'[20]Staff On Desk Summary Log'!BB9</f>
        <v>10</v>
      </c>
      <c r="S342" s="63">
        <f>'[20]Staff On Desk Summary Log'!BC9</f>
        <v>1</v>
      </c>
      <c r="T342" s="63">
        <f>'[20]Staff On Desk Summary Log'!BD9</f>
        <v>0</v>
      </c>
      <c r="U342" s="63">
        <f>'[20]Staff On Desk Summary Log'!BE9</f>
        <v>10</v>
      </c>
      <c r="V342" s="63">
        <f>'[20]Staff On Desk Summary Log'!BF9</f>
        <v>11</v>
      </c>
      <c r="W342" s="63">
        <f>'[20]Staff On Desk Summary Log'!BG9</f>
        <v>0</v>
      </c>
      <c r="X342" s="63">
        <f>'[20]Staff On Desk Summary Log'!BH9</f>
        <v>15</v>
      </c>
      <c r="Y342" s="63">
        <f>'[20]Staff On Desk Summary Log'!BI9</f>
        <v>1</v>
      </c>
      <c r="Z342" s="63">
        <f>'[20]Staff On Desk Summary Log'!BJ9</f>
        <v>10</v>
      </c>
      <c r="AA342" s="63">
        <f>'[20]Staff On Desk Summary Log'!BK9</f>
        <v>499</v>
      </c>
    </row>
    <row r="343" spans="1:27" x14ac:dyDescent="0.25">
      <c r="A343" s="63" t="str">
        <f>'[20]Staff On Desk Summary Log'!AH10</f>
        <v>Friday</v>
      </c>
      <c r="B343" s="63"/>
      <c r="C343" s="63">
        <f>'[20]Staff On Desk Summary Log'!AK10</f>
        <v>57</v>
      </c>
      <c r="D343" s="63">
        <f>'[20]Staff On Desk Summary Log'!AL10</f>
        <v>103.5</v>
      </c>
      <c r="E343" s="63">
        <f>'[20]Staff On Desk Summary Log'!AM10</f>
        <v>19</v>
      </c>
      <c r="F343" s="63">
        <f>'[20]Staff On Desk Summary Log'!AN10</f>
        <v>69</v>
      </c>
      <c r="G343" s="63">
        <f>'[20]Staff On Desk Summary Log'!AO10</f>
        <v>17</v>
      </c>
      <c r="H343" s="63">
        <f>'[20]Staff On Desk Summary Log'!AP10</f>
        <v>34</v>
      </c>
      <c r="I343" s="63">
        <f>'[20]Staff On Desk Summary Log'!AQ10</f>
        <v>24</v>
      </c>
      <c r="J343" s="63">
        <f>'[20]Staff On Desk Summary Log'!AR10</f>
        <v>80</v>
      </c>
      <c r="K343" s="63">
        <f>'[20]Staff On Desk Summary Log'!AS10</f>
        <v>158</v>
      </c>
      <c r="L343" s="63">
        <f>'[20]Staff On Desk Summary Log'!AT10</f>
        <v>47</v>
      </c>
      <c r="M343" s="63">
        <f>'[20]Staff On Desk Summary Log'!AU10</f>
        <v>49</v>
      </c>
      <c r="N343" s="63">
        <f>'[20]Staff On Desk Summary Log'!AV10</f>
        <v>115</v>
      </c>
      <c r="O343" s="63">
        <f>'[20]Staff On Desk Summary Log'!AY10</f>
        <v>12</v>
      </c>
      <c r="P343" s="63">
        <f>'[20]Staff On Desk Summary Log'!AZ10</f>
        <v>30.5</v>
      </c>
      <c r="Q343" s="63">
        <f>'[20]Staff On Desk Summary Log'!BA10</f>
        <v>6</v>
      </c>
      <c r="R343" s="63">
        <f>'[20]Staff On Desk Summary Log'!BB10</f>
        <v>5</v>
      </c>
      <c r="S343" s="63">
        <f>'[20]Staff On Desk Summary Log'!BC10</f>
        <v>0</v>
      </c>
      <c r="T343" s="63">
        <f>'[20]Staff On Desk Summary Log'!BD10</f>
        <v>0</v>
      </c>
      <c r="U343" s="63">
        <f>'[20]Staff On Desk Summary Log'!BE10</f>
        <v>2</v>
      </c>
      <c r="V343" s="63">
        <f>'[20]Staff On Desk Summary Log'!BF10</f>
        <v>0</v>
      </c>
      <c r="W343" s="63">
        <f>'[20]Staff On Desk Summary Log'!BG10</f>
        <v>83</v>
      </c>
      <c r="X343" s="63">
        <f>'[20]Staff On Desk Summary Log'!BH10</f>
        <v>39</v>
      </c>
      <c r="Y343" s="63">
        <f>'[20]Staff On Desk Summary Log'!BI10</f>
        <v>0</v>
      </c>
      <c r="Z343" s="63">
        <f>'[20]Staff On Desk Summary Log'!BJ10</f>
        <v>10</v>
      </c>
      <c r="AA343" s="63">
        <f>'[20]Staff On Desk Summary Log'!BK10</f>
        <v>63</v>
      </c>
    </row>
    <row r="344" spans="1:27" x14ac:dyDescent="0.25">
      <c r="A344" s="63" t="str">
        <f>'[20]Staff On Desk Summary Log'!AH11</f>
        <v>Saturday</v>
      </c>
      <c r="B344" s="63"/>
      <c r="C344" s="63">
        <f>'[20]Staff On Desk Summary Log'!AK11</f>
        <v>92</v>
      </c>
      <c r="D344" s="63">
        <f>'[20]Staff On Desk Summary Log'!AL11</f>
        <v>178.5</v>
      </c>
      <c r="E344" s="63">
        <f>'[20]Staff On Desk Summary Log'!AM11</f>
        <v>17</v>
      </c>
      <c r="F344" s="63">
        <f>'[20]Staff On Desk Summary Log'!AN11</f>
        <v>54</v>
      </c>
      <c r="G344" s="63">
        <f>'[20]Staff On Desk Summary Log'!AO11</f>
        <v>18</v>
      </c>
      <c r="H344" s="63">
        <f>'[20]Staff On Desk Summary Log'!AP11</f>
        <v>51</v>
      </c>
      <c r="I344" s="63">
        <f>'[20]Staff On Desk Summary Log'!AQ11</f>
        <v>31</v>
      </c>
      <c r="J344" s="63">
        <f>'[20]Staff On Desk Summary Log'!AR11</f>
        <v>106</v>
      </c>
      <c r="K344" s="63">
        <f>'[20]Staff On Desk Summary Log'!AS11</f>
        <v>65</v>
      </c>
      <c r="L344" s="63">
        <f>'[20]Staff On Desk Summary Log'!AT11</f>
        <v>26.5</v>
      </c>
      <c r="M344" s="63">
        <f>'[20]Staff On Desk Summary Log'!AU11</f>
        <v>42</v>
      </c>
      <c r="N344" s="63">
        <f>'[20]Staff On Desk Summary Log'!AV11</f>
        <v>89.5</v>
      </c>
      <c r="O344" s="63">
        <f>'[20]Staff On Desk Summary Log'!AY11</f>
        <v>10</v>
      </c>
      <c r="P344" s="63">
        <f>'[20]Staff On Desk Summary Log'!AZ11</f>
        <v>54</v>
      </c>
      <c r="Q344" s="63">
        <f>'[20]Staff On Desk Summary Log'!BA11</f>
        <v>7</v>
      </c>
      <c r="R344" s="63">
        <f>'[20]Staff On Desk Summary Log'!BB11</f>
        <v>5</v>
      </c>
      <c r="S344" s="63">
        <f>'[20]Staff On Desk Summary Log'!BC11</f>
        <v>0</v>
      </c>
      <c r="T344" s="63">
        <f>'[20]Staff On Desk Summary Log'!BD11</f>
        <v>0</v>
      </c>
      <c r="U344" s="63">
        <f>'[20]Staff On Desk Summary Log'!BE11</f>
        <v>6</v>
      </c>
      <c r="V344" s="63">
        <f>'[20]Staff On Desk Summary Log'!BF11</f>
        <v>9</v>
      </c>
      <c r="W344" s="63">
        <f>'[20]Staff On Desk Summary Log'!BG11</f>
        <v>0</v>
      </c>
      <c r="X344" s="63">
        <f>'[20]Staff On Desk Summary Log'!BH11</f>
        <v>0</v>
      </c>
      <c r="Y344" s="63">
        <f>'[20]Staff On Desk Summary Log'!BI11</f>
        <v>10</v>
      </c>
      <c r="Z344" s="63">
        <f>'[20]Staff On Desk Summary Log'!BJ11</f>
        <v>0</v>
      </c>
      <c r="AA344" s="63">
        <f>'[20]Staff On Desk Summary Log'!BK11</f>
        <v>179</v>
      </c>
    </row>
    <row r="345" spans="1:27" x14ac:dyDescent="0.25">
      <c r="A345" s="63" t="str">
        <f>'[20]Staff On Desk Summary Log'!AH12</f>
        <v>Tuesday</v>
      </c>
      <c r="B345" s="63"/>
      <c r="C345" s="63">
        <f>'[20]Staff On Desk Summary Log'!AK12</f>
        <v>9</v>
      </c>
      <c r="D345" s="63">
        <f>'[20]Staff On Desk Summary Log'!AL12</f>
        <v>18</v>
      </c>
      <c r="E345" s="63">
        <f>'[20]Staff On Desk Summary Log'!AM12</f>
        <v>7</v>
      </c>
      <c r="F345" s="63">
        <f>'[20]Staff On Desk Summary Log'!AN12</f>
        <v>35</v>
      </c>
      <c r="G345" s="63">
        <f>'[20]Staff On Desk Summary Log'!AO12</f>
        <v>14</v>
      </c>
      <c r="H345" s="63">
        <f>'[20]Staff On Desk Summary Log'!AP12</f>
        <v>71</v>
      </c>
      <c r="I345" s="63">
        <f>'[20]Staff On Desk Summary Log'!AQ12</f>
        <v>3</v>
      </c>
      <c r="J345" s="63">
        <f>'[20]Staff On Desk Summary Log'!AR12</f>
        <v>9</v>
      </c>
      <c r="K345" s="63">
        <f>'[20]Staff On Desk Summary Log'!AS12</f>
        <v>3</v>
      </c>
      <c r="L345" s="63">
        <f>'[20]Staff On Desk Summary Log'!AT12</f>
        <v>6</v>
      </c>
      <c r="M345" s="63">
        <f>'[20]Staff On Desk Summary Log'!AU12</f>
        <v>27</v>
      </c>
      <c r="N345" s="63">
        <f>'[20]Staff On Desk Summary Log'!AV12</f>
        <v>54</v>
      </c>
      <c r="O345" s="63">
        <f>'[20]Staff On Desk Summary Log'!AY12</f>
        <v>5</v>
      </c>
      <c r="P345" s="63">
        <f>'[20]Staff On Desk Summary Log'!AZ12</f>
        <v>16</v>
      </c>
      <c r="Q345" s="63">
        <f>'[20]Staff On Desk Summary Log'!BA12</f>
        <v>4</v>
      </c>
      <c r="R345" s="63">
        <f>'[20]Staff On Desk Summary Log'!BB12</f>
        <v>5</v>
      </c>
      <c r="S345" s="63">
        <f>'[20]Staff On Desk Summary Log'!BC12</f>
        <v>0</v>
      </c>
      <c r="T345" s="63">
        <f>'[20]Staff On Desk Summary Log'!BD12</f>
        <v>0</v>
      </c>
      <c r="U345" s="63">
        <f>'[20]Staff On Desk Summary Log'!BE12</f>
        <v>0</v>
      </c>
      <c r="V345" s="63">
        <f>'[20]Staff On Desk Summary Log'!BF12</f>
        <v>0</v>
      </c>
      <c r="W345" s="63">
        <f>'[20]Staff On Desk Summary Log'!BG12</f>
        <v>0</v>
      </c>
      <c r="X345" s="63">
        <f>'[20]Staff On Desk Summary Log'!BH12</f>
        <v>0</v>
      </c>
      <c r="Y345" s="63">
        <f>'[20]Staff On Desk Summary Log'!BI12</f>
        <v>0</v>
      </c>
      <c r="Z345" s="63">
        <f>'[20]Staff On Desk Summary Log'!BJ12</f>
        <v>10</v>
      </c>
      <c r="AA345" s="63">
        <f>'[20]Staff On Desk Summary Log'!BK12</f>
        <v>75</v>
      </c>
    </row>
    <row r="346" spans="1:27" x14ac:dyDescent="0.25">
      <c r="A346" s="63"/>
      <c r="B346" s="63" t="str">
        <f>'[20]Staff On Desk Summary Log'!AI13</f>
        <v>SUM</v>
      </c>
      <c r="C346" s="63">
        <f>'[20]Staff On Desk Summary Log'!AK13</f>
        <v>426</v>
      </c>
      <c r="D346" s="63">
        <f>'[20]Staff On Desk Summary Log'!AL13</f>
        <v>920.5</v>
      </c>
      <c r="E346" s="63">
        <f>'[20]Staff On Desk Summary Log'!AM13</f>
        <v>153</v>
      </c>
      <c r="F346" s="63">
        <f>'[20]Staff On Desk Summary Log'!AN13</f>
        <v>646</v>
      </c>
      <c r="G346" s="63">
        <f>'[20]Staff On Desk Summary Log'!AO13</f>
        <v>127</v>
      </c>
      <c r="H346" s="63">
        <f>'[20]Staff On Desk Summary Log'!AP13</f>
        <v>272</v>
      </c>
      <c r="I346" s="63">
        <f>'[20]Staff On Desk Summary Log'!AQ13</f>
        <v>178</v>
      </c>
      <c r="J346" s="63">
        <f>'[20]Staff On Desk Summary Log'!AR13</f>
        <v>537</v>
      </c>
      <c r="K346" s="63">
        <f>'[20]Staff On Desk Summary Log'!AS13</f>
        <v>706</v>
      </c>
      <c r="L346" s="63">
        <f>'[20]Staff On Desk Summary Log'!AT13</f>
        <v>344</v>
      </c>
      <c r="M346" s="63">
        <f>'[20]Staff On Desk Summary Log'!AU13</f>
        <v>353</v>
      </c>
      <c r="N346" s="63">
        <f>'[20]Staff On Desk Summary Log'!AV13</f>
        <v>741.5</v>
      </c>
      <c r="O346" s="63">
        <f>'[20]Staff On Desk Summary Log'!AY13</f>
        <v>69</v>
      </c>
      <c r="P346" s="63">
        <f>'[20]Staff On Desk Summary Log'!AZ13</f>
        <v>207</v>
      </c>
      <c r="Q346" s="63">
        <f>'[20]Staff On Desk Summary Log'!BA13</f>
        <v>51</v>
      </c>
      <c r="R346" s="63">
        <f>'[20]Staff On Desk Summary Log'!BB13</f>
        <v>49</v>
      </c>
      <c r="S346" s="63">
        <f>'[20]Staff On Desk Summary Log'!BC13</f>
        <v>4</v>
      </c>
      <c r="T346" s="63">
        <f>'[20]Staff On Desk Summary Log'!BD13</f>
        <v>6</v>
      </c>
      <c r="U346" s="63">
        <f>'[20]Staff On Desk Summary Log'!BE13</f>
        <v>31</v>
      </c>
      <c r="V346" s="63">
        <f>'[20]Staff On Desk Summary Log'!BF13</f>
        <v>37</v>
      </c>
      <c r="W346" s="63">
        <f>'[20]Staff On Desk Summary Log'!BG13</f>
        <v>113</v>
      </c>
      <c r="X346" s="63">
        <f>'[20]Staff On Desk Summary Log'!BH13</f>
        <v>84</v>
      </c>
      <c r="Y346" s="63">
        <f>'[20]Staff On Desk Summary Log'!BI13</f>
        <v>17</v>
      </c>
      <c r="Z346" s="101">
        <f>'[20]Staff On Desk Summary Log'!BJ13</f>
        <v>40</v>
      </c>
      <c r="AA346" s="101">
        <f>'[20]Staff On Desk Summary Log'!BK13</f>
        <v>1253</v>
      </c>
    </row>
    <row r="347" spans="1:27" x14ac:dyDescent="0.25">
      <c r="A347" s="63"/>
      <c r="B347" s="63" t="str">
        <f>'[20]Staff On Desk Summary Log'!AI14</f>
        <v>AVG</v>
      </c>
      <c r="C347" s="63"/>
      <c r="D347" s="101">
        <f>'[20]Staff On Desk Summary Log'!AL14</f>
        <v>2.1607981220657275</v>
      </c>
      <c r="E347" s="101"/>
      <c r="F347" s="101">
        <f>'[20]Staff On Desk Summary Log'!AN14</f>
        <v>4.2222222222222223</v>
      </c>
      <c r="G347" s="101"/>
      <c r="H347" s="101">
        <f>'[20]Staff On Desk Summary Log'!AP14</f>
        <v>2.1417322834645671</v>
      </c>
      <c r="I347" s="101"/>
      <c r="J347" s="101">
        <f>'[20]Staff On Desk Summary Log'!AR14</f>
        <v>3.0168539325842696</v>
      </c>
      <c r="K347" s="101"/>
      <c r="L347" s="101">
        <f>'[20]Staff On Desk Summary Log'!AT14</f>
        <v>0.48725212464589235</v>
      </c>
      <c r="M347" s="101"/>
      <c r="N347" s="101">
        <f>'[20]Staff On Desk Summary Log'!AV14</f>
        <v>2.1005665722379603</v>
      </c>
      <c r="O347" s="101"/>
      <c r="P347" s="101">
        <f>'[20]Staff On Desk Summary Log'!AZ14</f>
        <v>3</v>
      </c>
      <c r="Q347" s="101"/>
      <c r="R347" s="101"/>
      <c r="S347" s="101"/>
      <c r="T347" s="101">
        <f>'[20]Staff On Desk Summary Log'!BD14</f>
        <v>1.5</v>
      </c>
      <c r="U347" s="101"/>
      <c r="V347" s="101">
        <f>'[20]Staff On Desk Summary Log'!BF14</f>
        <v>1.1935483870967742</v>
      </c>
      <c r="W347" s="101"/>
      <c r="X347" s="101">
        <f>'[20]Staff On Desk Summary Log'!BH14</f>
        <v>0.74336283185840712</v>
      </c>
      <c r="Y347" s="101"/>
      <c r="Z347" s="101"/>
      <c r="AA347" s="101"/>
    </row>
    <row r="348" spans="1:27" ht="45" x14ac:dyDescent="0.25">
      <c r="A348" s="63"/>
      <c r="B348" s="114" t="str">
        <f>'[20]Staff On Desk Summary Log'!AI16</f>
        <v>% mins of all on-desk tasks per week</v>
      </c>
      <c r="C348" s="63"/>
      <c r="D348" s="115">
        <f>'[20]Staff On Desk Summary Log'!AL16</f>
        <v>0.38354166666666667</v>
      </c>
      <c r="E348" s="115"/>
      <c r="F348" s="115">
        <f>'[20]Staff On Desk Summary Log'!AN16</f>
        <v>0.26916666666666667</v>
      </c>
      <c r="G348" s="115"/>
      <c r="H348" s="115">
        <f>'[20]Staff On Desk Summary Log'!AP16</f>
        <v>0.11333333333333333</v>
      </c>
      <c r="I348" s="115"/>
      <c r="J348" s="115">
        <f>'[20]Staff On Desk Summary Log'!AR16</f>
        <v>0.22375</v>
      </c>
      <c r="K348" s="115"/>
      <c r="L348" s="115">
        <f>'[20]Staff On Desk Summary Log'!AT16</f>
        <v>0.14333333333333334</v>
      </c>
      <c r="M348" s="115"/>
      <c r="N348" s="115">
        <f>'[20]Staff On Desk Summary Log'!AV16</f>
        <v>0.30895833333333333</v>
      </c>
      <c r="O348" s="115"/>
      <c r="P348" s="115">
        <f>'[20]Staff On Desk Summary Log'!AZ16</f>
        <v>8.6249999999999993E-2</v>
      </c>
      <c r="Q348" s="115">
        <f>'[20]Staff On Desk Summary Log'!BA16</f>
        <v>2.1250000000000002E-2</v>
      </c>
      <c r="R348" s="115">
        <f>'[20]Staff On Desk Summary Log'!BB16</f>
        <v>2.0416666666666666E-2</v>
      </c>
      <c r="S348" s="115"/>
      <c r="T348" s="115">
        <f>'[20]Staff On Desk Summary Log'!BD16</f>
        <v>2.5000000000000001E-3</v>
      </c>
      <c r="U348" s="115"/>
      <c r="V348" s="115">
        <f>'[20]Staff On Desk Summary Log'!BF16</f>
        <v>1.5416666666666667E-2</v>
      </c>
      <c r="W348" s="115"/>
      <c r="X348" s="115">
        <f>'[20]Staff On Desk Summary Log'!BH16</f>
        <v>3.5000000000000003E-2</v>
      </c>
      <c r="Y348" s="115">
        <f>'[20]Staff On Desk Summary Log'!BI16</f>
        <v>7.083333333333333E-3</v>
      </c>
      <c r="Z348" s="120">
        <f>'[20]Staff On Desk Summary Log'!BJ16</f>
        <v>1.6666666666666666E-2</v>
      </c>
      <c r="AA348" s="120">
        <f>'[20]Staff On Desk Summary Log'!BK16</f>
        <v>0.52208333333333334</v>
      </c>
    </row>
    <row r="350" spans="1:27" x14ac:dyDescent="0.25">
      <c r="Z350" s="63"/>
      <c r="AA350" s="63"/>
    </row>
    <row r="351" spans="1:27" ht="210" x14ac:dyDescent="0.25">
      <c r="A351" s="63" t="s">
        <v>101</v>
      </c>
      <c r="B351" s="63"/>
      <c r="C351" s="114" t="str">
        <f>'[21]Staff On Desk Summary Log'!AJ1</f>
        <v>Hours open per week</v>
      </c>
      <c r="D351" s="114" t="str">
        <f>'[21]Staff On Desk Summary Log'!AK1</f>
        <v>Hrs open per yr</v>
      </c>
      <c r="E351" s="114" t="str">
        <f>'[21]Staff On Desk Summary Log'!AL1</f>
        <v>Mins open per week</v>
      </c>
      <c r="F351" s="63"/>
      <c r="G351" s="63"/>
      <c r="H351" s="63"/>
      <c r="I351" s="63"/>
      <c r="J351" s="63"/>
      <c r="K351" s="63"/>
      <c r="L351" s="63"/>
      <c r="M351" s="63"/>
      <c r="N351" s="63"/>
      <c r="O351" s="63"/>
      <c r="P351" s="63"/>
      <c r="Q351" s="63"/>
      <c r="R351" s="63"/>
      <c r="S351" s="63"/>
      <c r="T351" s="63"/>
      <c r="U351" s="63"/>
      <c r="V351" s="63"/>
      <c r="W351" s="63"/>
      <c r="X351" s="63"/>
      <c r="Y351" s="63"/>
      <c r="Z351" s="63"/>
      <c r="AA351" s="63"/>
    </row>
    <row r="352" spans="1:27" x14ac:dyDescent="0.25">
      <c r="A352" s="63"/>
      <c r="B352" s="63"/>
      <c r="C352" s="63">
        <f>'[21]Staff On Desk Summary Log'!AJ2</f>
        <v>36</v>
      </c>
      <c r="D352" s="63">
        <f>'[21]Staff On Desk Summary Log'!AK2</f>
        <v>1800</v>
      </c>
      <c r="E352" s="63">
        <f>'[21]Staff On Desk Summary Log'!AL2</f>
        <v>2160</v>
      </c>
      <c r="F352" s="63"/>
      <c r="G352" s="63"/>
      <c r="H352" s="63"/>
      <c r="I352" s="63"/>
      <c r="J352" s="63"/>
      <c r="K352" s="63"/>
      <c r="L352" s="63"/>
      <c r="M352" s="63"/>
      <c r="N352" s="63"/>
      <c r="O352" s="63"/>
      <c r="P352" s="63"/>
      <c r="Q352" s="63"/>
      <c r="R352" s="63"/>
      <c r="S352" s="63"/>
      <c r="T352" s="63"/>
      <c r="U352" s="63"/>
      <c r="V352" s="63"/>
      <c r="W352" s="63"/>
      <c r="X352" s="63"/>
      <c r="Y352" s="63"/>
    </row>
    <row r="353" spans="1:27" ht="225" x14ac:dyDescent="0.25">
      <c r="A353" s="44" t="str">
        <f>'[21]Staff On Desk Summary Log'!AG4</f>
        <v>NNT - On Desk Log</v>
      </c>
      <c r="B353" s="63"/>
      <c r="C353" s="114" t="str">
        <f>'[21]Staff On Desk Summary Log'!AJ4</f>
        <v>informational / directional</v>
      </c>
      <c r="D353" s="114" t="str">
        <f>'[21]Staff On Desk Summary Log'!AK4</f>
        <v>informational / directional</v>
      </c>
      <c r="E353" s="114" t="str">
        <f>'[21]Staff On Desk Summary Log'!AL4</f>
        <v>reference</v>
      </c>
      <c r="F353" s="114" t="str">
        <f>'[21]Staff On Desk Summary Log'!AM4</f>
        <v>reference</v>
      </c>
      <c r="G353" s="114" t="str">
        <f>'[21]Staff On Desk Summary Log'!AN4</f>
        <v>technology</v>
      </c>
      <c r="H353" s="114" t="str">
        <f>'[21]Staff On Desk Summary Log'!AO4</f>
        <v>technology</v>
      </c>
      <c r="I353" s="114" t="str">
        <f>'[21]Staff On Desk Summary Log'!AP4</f>
        <v>library card</v>
      </c>
      <c r="J353" s="114" t="str">
        <f>'[21]Staff On Desk Summary Log'!AQ4</f>
        <v>library card</v>
      </c>
      <c r="K353" s="114" t="str">
        <f>'[21]Staff On Desk Summary Log'!AR4</f>
        <v>checkin</v>
      </c>
      <c r="L353" s="114" t="str">
        <f>'[21]Staff On Desk Summary Log'!AS4</f>
        <v>checkin</v>
      </c>
      <c r="M353" s="114" t="str">
        <f>'[21]Staff On Desk Summary Log'!AT4</f>
        <v>checkout/ renew at desk</v>
      </c>
      <c r="N353" s="114" t="str">
        <f>'[21]Staff On Desk Summary Log'!AU4</f>
        <v>checkout/ renew at desk</v>
      </c>
      <c r="O353" s="114" t="str">
        <f>'[21]Staff On Desk Summary Log'!AX4</f>
        <v>fine/fee</v>
      </c>
      <c r="P353" s="114" t="str">
        <f>'[21]Staff On Desk Summary Log'!AY4</f>
        <v>fine/fee</v>
      </c>
      <c r="Q353" s="114" t="str">
        <f>'[21]Staff On Desk Summary Log'!AZ4</f>
        <v>print management</v>
      </c>
      <c r="R353" s="114" t="str">
        <f>'[21]Staff On Desk Summary Log'!BA4</f>
        <v>check email/spl@</v>
      </c>
      <c r="S353" s="114" t="str">
        <f>'[21]Staff On Desk Summary Log'!BB4</f>
        <v>lend laptop</v>
      </c>
      <c r="T353" s="114" t="str">
        <f>'[21]Staff On Desk Summary Log'!BC4</f>
        <v>lend laptop</v>
      </c>
      <c r="U353" s="114" t="str">
        <f>'[21]Staff On Desk Summary Log'!BD4</f>
        <v>self check</v>
      </c>
      <c r="V353" s="114" t="str">
        <f>'[21]Staff On Desk Summary Log'!BE4</f>
        <v>self check</v>
      </c>
      <c r="W353" s="114" t="str">
        <f>'[21]Staff On Desk Summary Log'!BF4</f>
        <v>weeding</v>
      </c>
      <c r="X353" s="114" t="str">
        <f>'[21]Staff On Desk Summary Log'!BG4</f>
        <v>weeding</v>
      </c>
      <c r="Y353" s="114" t="str">
        <f>'[21]Staff On Desk Summary Log'!BH4</f>
        <v>opening procedures and desk set up</v>
      </c>
      <c r="Z353" s="114" t="str">
        <f>'[21]Staff On Desk Summary Log'!BI4</f>
        <v>closing procedures</v>
      </c>
      <c r="AA353" s="114" t="str">
        <f>'[21]Staff On Desk Summary Log'!BJ4</f>
        <v>other</v>
      </c>
    </row>
    <row r="354" spans="1:27" x14ac:dyDescent="0.25">
      <c r="A354" s="63"/>
      <c r="B354" s="63"/>
      <c r="C354" s="63" t="str">
        <f>'[21]Staff On Desk Summary Log'!AJ5</f>
        <v># of patrons</v>
      </c>
      <c r="D354" s="63" t="str">
        <f>'[21]Staff On Desk Summary Log'!AK5</f>
        <v>and the avg time</v>
      </c>
      <c r="E354" s="63" t="str">
        <f>'[21]Staff On Desk Summary Log'!AL5</f>
        <v># of patrons</v>
      </c>
      <c r="F354" s="63" t="str">
        <f>'[21]Staff On Desk Summary Log'!AM5</f>
        <v>and the avg time</v>
      </c>
      <c r="G354" s="63" t="str">
        <f>'[21]Staff On Desk Summary Log'!AN5</f>
        <v># of patrons</v>
      </c>
      <c r="H354" s="63" t="str">
        <f>'[21]Staff On Desk Summary Log'!AO5</f>
        <v>and the avg time</v>
      </c>
      <c r="I354" s="63" t="str">
        <f>'[21]Staff On Desk Summary Log'!AP5</f>
        <v># of patrons</v>
      </c>
      <c r="J354" s="63" t="str">
        <f>'[21]Staff On Desk Summary Log'!AQ5</f>
        <v>and the avg time</v>
      </c>
      <c r="K354" s="63" t="str">
        <f>'[21]Staff On Desk Summary Log'!AR5</f>
        <v># of items</v>
      </c>
      <c r="L354" s="63" t="str">
        <f>'[21]Staff On Desk Summary Log'!AS5</f>
        <v>and  actual time</v>
      </c>
      <c r="M354" s="63" t="str">
        <f>'[21]Staff On Desk Summary Log'!AT5</f>
        <v># of patrons</v>
      </c>
      <c r="N354" s="63" t="str">
        <f>'[21]Staff On Desk Summary Log'!AU5</f>
        <v>and the avg time</v>
      </c>
      <c r="O354" s="63" t="str">
        <f>'[21]Staff On Desk Summary Log'!AX5</f>
        <v># of patrons</v>
      </c>
      <c r="P354" s="63" t="str">
        <f>'[21]Staff On Desk Summary Log'!AY5</f>
        <v>and the avg time</v>
      </c>
      <c r="Q354" s="63" t="str">
        <f>'[21]Staff On Desk Summary Log'!AZ5</f>
        <v># of interactions</v>
      </c>
      <c r="R354" s="63" t="str">
        <f>'[21]Staff On Desk Summary Log'!BA5</f>
        <v>Actual time spent</v>
      </c>
      <c r="S354" s="63" t="str">
        <f>'[21]Staff On Desk Summary Log'!BB5</f>
        <v># of patrons</v>
      </c>
      <c r="T354" s="63" t="str">
        <f>'[21]Staff On Desk Summary Log'!BC5</f>
        <v>and the avg time</v>
      </c>
      <c r="U354" s="63" t="str">
        <f>'[21]Staff On Desk Summary Log'!BD5</f>
        <v># of patrons</v>
      </c>
      <c r="V354" s="63" t="str">
        <f>'[21]Staff On Desk Summary Log'!BE5</f>
        <v>and the avg time</v>
      </c>
      <c r="W354" s="63" t="str">
        <f>'[21]Staff On Desk Summary Log'!BF5</f>
        <v># of items</v>
      </c>
      <c r="X354" s="63" t="str">
        <f>'[21]Staff On Desk Summary Log'!BG5</f>
        <v>and  actual time</v>
      </c>
      <c r="Y354" s="63" t="str">
        <f>'[21]Staff On Desk Summary Log'!BH5</f>
        <v>Avg time (in mins)</v>
      </c>
      <c r="Z354" s="63" t="str">
        <f>'[21]Staff On Desk Summary Log'!BI5</f>
        <v>Avg time (in mins)</v>
      </c>
      <c r="AA354" s="63" t="str">
        <f>'[21]Staff On Desk Summary Log'!BJ5</f>
        <v>Avg time (in mins)</v>
      </c>
    </row>
    <row r="355" spans="1:27" x14ac:dyDescent="0.25">
      <c r="A355" s="63" t="str">
        <f>'[21]Staff On Desk Summary Log'!AG6</f>
        <v>DAY</v>
      </c>
      <c r="B355" s="63" t="str">
        <f>'[21]Staff On Desk Summary Log'!AH6</f>
        <v>DATE</v>
      </c>
      <c r="C355" s="63">
        <f>'[21]Staff On Desk Summary Log'!AJ6</f>
        <v>0</v>
      </c>
      <c r="D355" s="63">
        <f>'[21]Staff On Desk Summary Log'!AK6</f>
        <v>0</v>
      </c>
      <c r="E355" s="63">
        <f>'[21]Staff On Desk Summary Log'!AL6</f>
        <v>0</v>
      </c>
      <c r="F355" s="63">
        <f>'[21]Staff On Desk Summary Log'!AM6</f>
        <v>0</v>
      </c>
      <c r="G355" s="63">
        <f>'[21]Staff On Desk Summary Log'!AN6</f>
        <v>0</v>
      </c>
      <c r="H355" s="63">
        <f>'[21]Staff On Desk Summary Log'!AO6</f>
        <v>0</v>
      </c>
      <c r="I355" s="63">
        <f>'[21]Staff On Desk Summary Log'!AP6</f>
        <v>0</v>
      </c>
      <c r="J355" s="63">
        <f>'[21]Staff On Desk Summary Log'!AQ6</f>
        <v>0</v>
      </c>
      <c r="K355" s="63">
        <f>'[21]Staff On Desk Summary Log'!AR6</f>
        <v>0</v>
      </c>
      <c r="L355" s="63">
        <f>'[21]Staff On Desk Summary Log'!AS6</f>
        <v>0</v>
      </c>
      <c r="M355" s="63">
        <f>'[21]Staff On Desk Summary Log'!AT6</f>
        <v>0</v>
      </c>
      <c r="N355" s="63">
        <f>'[21]Staff On Desk Summary Log'!AU6</f>
        <v>0</v>
      </c>
      <c r="O355" s="63">
        <f>'[21]Staff On Desk Summary Log'!AX6</f>
        <v>0</v>
      </c>
      <c r="P355" s="63">
        <f>'[21]Staff On Desk Summary Log'!AY6</f>
        <v>0</v>
      </c>
      <c r="Q355" s="63">
        <f>'[21]Staff On Desk Summary Log'!AZ6</f>
        <v>0</v>
      </c>
      <c r="R355" s="63">
        <f>'[21]Staff On Desk Summary Log'!BA6</f>
        <v>0</v>
      </c>
      <c r="S355" s="63">
        <f>'[21]Staff On Desk Summary Log'!BB6</f>
        <v>0</v>
      </c>
      <c r="T355" s="63">
        <f>'[21]Staff On Desk Summary Log'!BC6</f>
        <v>0</v>
      </c>
      <c r="U355" s="63">
        <f>'[21]Staff On Desk Summary Log'!BD6</f>
        <v>0</v>
      </c>
      <c r="V355" s="63">
        <f>'[21]Staff On Desk Summary Log'!BE6</f>
        <v>0</v>
      </c>
      <c r="W355" s="63">
        <f>'[21]Staff On Desk Summary Log'!BF6</f>
        <v>0</v>
      </c>
      <c r="X355" s="63">
        <f>'[21]Staff On Desk Summary Log'!BG6</f>
        <v>0</v>
      </c>
      <c r="Y355" s="63">
        <f>'[21]Staff On Desk Summary Log'!BH6</f>
        <v>0</v>
      </c>
      <c r="Z355" s="63">
        <f>'[21]Staff On Desk Summary Log'!BI6</f>
        <v>0</v>
      </c>
      <c r="AA355" s="63">
        <f>'[21]Staff On Desk Summary Log'!BJ6</f>
        <v>0</v>
      </c>
    </row>
    <row r="356" spans="1:27" x14ac:dyDescent="0.25">
      <c r="A356" s="63" t="str">
        <f>'[21]Staff On Desk Summary Log'!AG7</f>
        <v>Tuesday</v>
      </c>
      <c r="B356" s="63"/>
      <c r="C356" s="63">
        <f>'[21]Staff On Desk Summary Log'!AJ7</f>
        <v>188</v>
      </c>
      <c r="D356" s="63">
        <f>'[21]Staff On Desk Summary Log'!AK7</f>
        <v>223</v>
      </c>
      <c r="E356" s="63">
        <f>'[21]Staff On Desk Summary Log'!AL7</f>
        <v>11</v>
      </c>
      <c r="F356" s="63">
        <f>'[21]Staff On Desk Summary Log'!AM7</f>
        <v>8</v>
      </c>
      <c r="G356" s="63">
        <f>'[21]Staff On Desk Summary Log'!AN7</f>
        <v>30</v>
      </c>
      <c r="H356" s="63">
        <f>'[21]Staff On Desk Summary Log'!AO7</f>
        <v>37</v>
      </c>
      <c r="I356" s="63">
        <f>'[21]Staff On Desk Summary Log'!AP7</f>
        <v>38</v>
      </c>
      <c r="J356" s="63">
        <f>'[21]Staff On Desk Summary Log'!AQ7</f>
        <v>62</v>
      </c>
      <c r="K356" s="63">
        <f>'[21]Staff On Desk Summary Log'!AR7</f>
        <v>91</v>
      </c>
      <c r="L356" s="63">
        <f>'[21]Staff On Desk Summary Log'!AS7</f>
        <v>29</v>
      </c>
      <c r="M356" s="63">
        <f>'[21]Staff On Desk Summary Log'!AT7</f>
        <v>60</v>
      </c>
      <c r="N356" s="63">
        <f>'[21]Staff On Desk Summary Log'!AU7</f>
        <v>42</v>
      </c>
      <c r="O356" s="63">
        <f>'[21]Staff On Desk Summary Log'!AX7</f>
        <v>14</v>
      </c>
      <c r="P356" s="63">
        <f>'[21]Staff On Desk Summary Log'!AY7</f>
        <v>18</v>
      </c>
      <c r="Q356" s="63">
        <f>'[21]Staff On Desk Summary Log'!AZ7</f>
        <v>3</v>
      </c>
      <c r="R356" s="63">
        <f>'[21]Staff On Desk Summary Log'!BA7</f>
        <v>27</v>
      </c>
      <c r="S356" s="63">
        <f>'[21]Staff On Desk Summary Log'!BB7</f>
        <v>0</v>
      </c>
      <c r="T356" s="63">
        <f>'[21]Staff On Desk Summary Log'!BC7</f>
        <v>0</v>
      </c>
      <c r="U356" s="63">
        <f>'[21]Staff On Desk Summary Log'!BD7</f>
        <v>7</v>
      </c>
      <c r="V356" s="63">
        <f>'[21]Staff On Desk Summary Log'!BE7</f>
        <v>20</v>
      </c>
      <c r="W356" s="63">
        <f>'[21]Staff On Desk Summary Log'!BF7</f>
        <v>0</v>
      </c>
      <c r="X356" s="63">
        <f>'[21]Staff On Desk Summary Log'!BG7</f>
        <v>0</v>
      </c>
      <c r="Y356" s="63">
        <f>'[21]Staff On Desk Summary Log'!BH7</f>
        <v>15</v>
      </c>
      <c r="Z356" s="63">
        <f>'[21]Staff On Desk Summary Log'!BI7</f>
        <v>5</v>
      </c>
      <c r="AA356" s="63">
        <f>'[21]Staff On Desk Summary Log'!BJ7</f>
        <v>85</v>
      </c>
    </row>
    <row r="357" spans="1:27" x14ac:dyDescent="0.25">
      <c r="A357" s="63" t="str">
        <f>'[21]Staff On Desk Summary Log'!AG8</f>
        <v>Wednesday</v>
      </c>
      <c r="B357" s="63"/>
      <c r="C357" s="63">
        <f>'[21]Staff On Desk Summary Log'!AJ8</f>
        <v>61</v>
      </c>
      <c r="D357" s="63">
        <f>'[21]Staff On Desk Summary Log'!AK8</f>
        <v>67</v>
      </c>
      <c r="E357" s="63">
        <f>'[21]Staff On Desk Summary Log'!AL8</f>
        <v>10</v>
      </c>
      <c r="F357" s="63">
        <f>'[21]Staff On Desk Summary Log'!AM8</f>
        <v>11</v>
      </c>
      <c r="G357" s="63">
        <f>'[21]Staff On Desk Summary Log'!AN8</f>
        <v>13</v>
      </c>
      <c r="H357" s="63">
        <f>'[21]Staff On Desk Summary Log'!AO8</f>
        <v>37</v>
      </c>
      <c r="I357" s="63">
        <f>'[21]Staff On Desk Summary Log'!AP8</f>
        <v>34</v>
      </c>
      <c r="J357" s="63">
        <f>'[21]Staff On Desk Summary Log'!AQ8</f>
        <v>36</v>
      </c>
      <c r="K357" s="63">
        <f>'[21]Staff On Desk Summary Log'!AR8</f>
        <v>20</v>
      </c>
      <c r="L357" s="63">
        <f>'[21]Staff On Desk Summary Log'!AS8</f>
        <v>9</v>
      </c>
      <c r="M357" s="63">
        <f>'[21]Staff On Desk Summary Log'!AT8</f>
        <v>41</v>
      </c>
      <c r="N357" s="63">
        <f>'[21]Staff On Desk Summary Log'!AU8</f>
        <v>27</v>
      </c>
      <c r="O357" s="63">
        <f>'[21]Staff On Desk Summary Log'!AX8</f>
        <v>6</v>
      </c>
      <c r="P357" s="63">
        <f>'[21]Staff On Desk Summary Log'!AY8</f>
        <v>7</v>
      </c>
      <c r="Q357" s="63">
        <f>'[21]Staff On Desk Summary Log'!AZ8</f>
        <v>3</v>
      </c>
      <c r="R357" s="63">
        <f>'[21]Staff On Desk Summary Log'!BA8</f>
        <v>30</v>
      </c>
      <c r="S357" s="63">
        <f>'[21]Staff On Desk Summary Log'!BB8</f>
        <v>1</v>
      </c>
      <c r="T357" s="63">
        <f>'[21]Staff On Desk Summary Log'!BC8</f>
        <v>0</v>
      </c>
      <c r="U357" s="63">
        <f>'[21]Staff On Desk Summary Log'!BD8</f>
        <v>3</v>
      </c>
      <c r="V357" s="63">
        <f>'[21]Staff On Desk Summary Log'!BE8</f>
        <v>5</v>
      </c>
      <c r="W357" s="63">
        <f>'[21]Staff On Desk Summary Log'!BF8</f>
        <v>0</v>
      </c>
      <c r="X357" s="63">
        <f>'[21]Staff On Desk Summary Log'!BG8</f>
        <v>0</v>
      </c>
      <c r="Y357" s="63">
        <f>'[21]Staff On Desk Summary Log'!BH8</f>
        <v>25</v>
      </c>
      <c r="Z357" s="63">
        <f>'[21]Staff On Desk Summary Log'!BI8</f>
        <v>0</v>
      </c>
      <c r="AA357" s="63">
        <f>'[21]Staff On Desk Summary Log'!BJ8</f>
        <v>111</v>
      </c>
    </row>
    <row r="358" spans="1:27" x14ac:dyDescent="0.25">
      <c r="A358" s="63" t="str">
        <f>'[21]Staff On Desk Summary Log'!AG9</f>
        <v>Thursday</v>
      </c>
      <c r="B358" s="63"/>
      <c r="C358" s="63">
        <f>'[21]Staff On Desk Summary Log'!AJ9</f>
        <v>136</v>
      </c>
      <c r="D358" s="63">
        <f>'[21]Staff On Desk Summary Log'!AK9</f>
        <v>120</v>
      </c>
      <c r="E358" s="63">
        <f>'[21]Staff On Desk Summary Log'!AL9</f>
        <v>11</v>
      </c>
      <c r="F358" s="63">
        <f>'[21]Staff On Desk Summary Log'!AM9</f>
        <v>14</v>
      </c>
      <c r="G358" s="63">
        <f>'[21]Staff On Desk Summary Log'!AN9</f>
        <v>8</v>
      </c>
      <c r="H358" s="63">
        <f>'[21]Staff On Desk Summary Log'!AO9</f>
        <v>21</v>
      </c>
      <c r="I358" s="63">
        <f>'[21]Staff On Desk Summary Log'!AP9</f>
        <v>21</v>
      </c>
      <c r="J358" s="63">
        <f>'[21]Staff On Desk Summary Log'!AQ9</f>
        <v>47</v>
      </c>
      <c r="K358" s="63">
        <f>'[21]Staff On Desk Summary Log'!AR9</f>
        <v>25</v>
      </c>
      <c r="L358" s="63">
        <f>'[21]Staff On Desk Summary Log'!AS9</f>
        <v>17</v>
      </c>
      <c r="M358" s="63">
        <f>'[21]Staff On Desk Summary Log'!AT9</f>
        <v>57</v>
      </c>
      <c r="N358" s="63">
        <f>'[21]Staff On Desk Summary Log'!AU9</f>
        <v>41</v>
      </c>
      <c r="O358" s="63">
        <f>'[21]Staff On Desk Summary Log'!AX9</f>
        <v>11</v>
      </c>
      <c r="P358" s="63">
        <f>'[21]Staff On Desk Summary Log'!AY9</f>
        <v>17</v>
      </c>
      <c r="Q358" s="63">
        <f>'[21]Staff On Desk Summary Log'!AZ9</f>
        <v>4</v>
      </c>
      <c r="R358" s="63">
        <f>'[21]Staff On Desk Summary Log'!BA9</f>
        <v>65</v>
      </c>
      <c r="S358" s="63">
        <f>'[21]Staff On Desk Summary Log'!BB9</f>
        <v>0</v>
      </c>
      <c r="T358" s="63">
        <f>'[21]Staff On Desk Summary Log'!BC9</f>
        <v>0</v>
      </c>
      <c r="U358" s="63">
        <f>'[21]Staff On Desk Summary Log'!BD9</f>
        <v>3</v>
      </c>
      <c r="V358" s="63">
        <f>'[21]Staff On Desk Summary Log'!BE9</f>
        <v>6</v>
      </c>
      <c r="W358" s="63">
        <f>'[21]Staff On Desk Summary Log'!BF9</f>
        <v>0</v>
      </c>
      <c r="X358" s="63">
        <f>'[21]Staff On Desk Summary Log'!BG9</f>
        <v>0</v>
      </c>
      <c r="Y358" s="63">
        <f>'[21]Staff On Desk Summary Log'!BH9</f>
        <v>40</v>
      </c>
      <c r="Z358" s="63">
        <f>'[21]Staff On Desk Summary Log'!BI9</f>
        <v>20</v>
      </c>
      <c r="AA358" s="63">
        <f>'[21]Staff On Desk Summary Log'!BJ9</f>
        <v>161</v>
      </c>
    </row>
    <row r="359" spans="1:27" x14ac:dyDescent="0.25">
      <c r="A359" s="63" t="str">
        <f>'[21]Staff On Desk Summary Log'!AG10</f>
        <v>Friday</v>
      </c>
      <c r="B359" s="63"/>
      <c r="C359" s="63">
        <f>'[21]Staff On Desk Summary Log'!AJ10</f>
        <v>74</v>
      </c>
      <c r="D359" s="63">
        <f>'[21]Staff On Desk Summary Log'!AK10</f>
        <v>59</v>
      </c>
      <c r="E359" s="63">
        <f>'[21]Staff On Desk Summary Log'!AL10</f>
        <v>10</v>
      </c>
      <c r="F359" s="63">
        <f>'[21]Staff On Desk Summary Log'!AM10</f>
        <v>7</v>
      </c>
      <c r="G359" s="63">
        <f>'[21]Staff On Desk Summary Log'!AN10</f>
        <v>8</v>
      </c>
      <c r="H359" s="63">
        <f>'[21]Staff On Desk Summary Log'!AO10</f>
        <v>20</v>
      </c>
      <c r="I359" s="63">
        <f>'[21]Staff On Desk Summary Log'!AP10</f>
        <v>9</v>
      </c>
      <c r="J359" s="63">
        <f>'[21]Staff On Desk Summary Log'!AQ10</f>
        <v>9</v>
      </c>
      <c r="K359" s="63">
        <f>'[21]Staff On Desk Summary Log'!AR10</f>
        <v>8</v>
      </c>
      <c r="L359" s="63">
        <f>'[21]Staff On Desk Summary Log'!AS10</f>
        <v>0</v>
      </c>
      <c r="M359" s="63">
        <f>'[21]Staff On Desk Summary Log'!AT10</f>
        <v>44</v>
      </c>
      <c r="N359" s="63">
        <f>'[21]Staff On Desk Summary Log'!AU10</f>
        <v>19</v>
      </c>
      <c r="O359" s="63">
        <f>'[21]Staff On Desk Summary Log'!AX10</f>
        <v>4</v>
      </c>
      <c r="P359" s="63">
        <f>'[21]Staff On Desk Summary Log'!AY10</f>
        <v>10</v>
      </c>
      <c r="Q359" s="63">
        <f>'[21]Staff On Desk Summary Log'!AZ10</f>
        <v>2</v>
      </c>
      <c r="R359" s="63">
        <f>'[21]Staff On Desk Summary Log'!BA10</f>
        <v>27</v>
      </c>
      <c r="S359" s="63">
        <f>'[21]Staff On Desk Summary Log'!BB10</f>
        <v>0</v>
      </c>
      <c r="T359" s="63">
        <f>'[21]Staff On Desk Summary Log'!BC10</f>
        <v>0</v>
      </c>
      <c r="U359" s="63">
        <f>'[21]Staff On Desk Summary Log'!BD10</f>
        <v>4</v>
      </c>
      <c r="V359" s="63">
        <f>'[21]Staff On Desk Summary Log'!BE10</f>
        <v>1</v>
      </c>
      <c r="W359" s="63">
        <f>'[21]Staff On Desk Summary Log'!BF10</f>
        <v>0</v>
      </c>
      <c r="X359" s="63">
        <f>'[21]Staff On Desk Summary Log'!BG10</f>
        <v>0</v>
      </c>
      <c r="Y359" s="63">
        <f>'[21]Staff On Desk Summary Log'!BH10</f>
        <v>10</v>
      </c>
      <c r="Z359" s="63">
        <f>'[21]Staff On Desk Summary Log'!BI10</f>
        <v>11</v>
      </c>
      <c r="AA359" s="63">
        <f>'[21]Staff On Desk Summary Log'!BJ10</f>
        <v>136</v>
      </c>
    </row>
    <row r="360" spans="1:27" x14ac:dyDescent="0.25">
      <c r="A360" s="63" t="str">
        <f>'[21]Staff On Desk Summary Log'!AG11</f>
        <v>Saturday</v>
      </c>
      <c r="B360" s="63"/>
      <c r="C360" s="63">
        <f>'[21]Staff On Desk Summary Log'!AJ11</f>
        <v>64</v>
      </c>
      <c r="D360" s="63">
        <f>'[21]Staff On Desk Summary Log'!AK11</f>
        <v>80</v>
      </c>
      <c r="E360" s="63">
        <f>'[21]Staff On Desk Summary Log'!AL11</f>
        <v>13</v>
      </c>
      <c r="F360" s="63">
        <f>'[21]Staff On Desk Summary Log'!AM11</f>
        <v>49</v>
      </c>
      <c r="G360" s="63">
        <f>'[21]Staff On Desk Summary Log'!AN11</f>
        <v>10</v>
      </c>
      <c r="H360" s="63">
        <f>'[21]Staff On Desk Summary Log'!AO11</f>
        <v>25</v>
      </c>
      <c r="I360" s="63">
        <f>'[21]Staff On Desk Summary Log'!AP11</f>
        <v>15</v>
      </c>
      <c r="J360" s="63">
        <f>'[21]Staff On Desk Summary Log'!AQ11</f>
        <v>13</v>
      </c>
      <c r="K360" s="63">
        <f>'[21]Staff On Desk Summary Log'!AR11</f>
        <v>35</v>
      </c>
      <c r="L360" s="63">
        <f>'[21]Staff On Desk Summary Log'!AS11</f>
        <v>15</v>
      </c>
      <c r="M360" s="63">
        <f>'[21]Staff On Desk Summary Log'!AT11</f>
        <v>43</v>
      </c>
      <c r="N360" s="63">
        <f>'[21]Staff On Desk Summary Log'!AU11</f>
        <v>20</v>
      </c>
      <c r="O360" s="63">
        <f>'[21]Staff On Desk Summary Log'!AX11</f>
        <v>8</v>
      </c>
      <c r="P360" s="63">
        <f>'[21]Staff On Desk Summary Log'!AY11</f>
        <v>11</v>
      </c>
      <c r="Q360" s="63">
        <f>'[21]Staff On Desk Summary Log'!AZ11</f>
        <v>2</v>
      </c>
      <c r="R360" s="63">
        <f>'[21]Staff On Desk Summary Log'!BA11</f>
        <v>65</v>
      </c>
      <c r="S360" s="63">
        <f>'[21]Staff On Desk Summary Log'!BB11</f>
        <v>0</v>
      </c>
      <c r="T360" s="63">
        <f>'[21]Staff On Desk Summary Log'!BC11</f>
        <v>0</v>
      </c>
      <c r="U360" s="63">
        <f>'[21]Staff On Desk Summary Log'!BD11</f>
        <v>3</v>
      </c>
      <c r="V360" s="63">
        <f>'[21]Staff On Desk Summary Log'!BE11</f>
        <v>1</v>
      </c>
      <c r="W360" s="63">
        <f>'[21]Staff On Desk Summary Log'!BF11</f>
        <v>0</v>
      </c>
      <c r="X360" s="63">
        <f>'[21]Staff On Desk Summary Log'!BG11</f>
        <v>0</v>
      </c>
      <c r="Y360" s="63">
        <f>'[21]Staff On Desk Summary Log'!BH11</f>
        <v>0</v>
      </c>
      <c r="Z360" s="63">
        <f>'[21]Staff On Desk Summary Log'!BI11</f>
        <v>0</v>
      </c>
      <c r="AA360" s="63">
        <f>'[21]Staff On Desk Summary Log'!BJ11</f>
        <v>20</v>
      </c>
    </row>
    <row r="361" spans="1:27" x14ac:dyDescent="0.25">
      <c r="A361" s="63" t="str">
        <f>'[21]Staff On Desk Summary Log'!AG12</f>
        <v>Monday</v>
      </c>
      <c r="B361" s="63"/>
      <c r="C361" s="63">
        <f>'[21]Staff On Desk Summary Log'!AJ12</f>
        <v>23</v>
      </c>
      <c r="D361" s="63">
        <f>'[21]Staff On Desk Summary Log'!AK12</f>
        <v>0</v>
      </c>
      <c r="E361" s="63">
        <f>'[21]Staff On Desk Summary Log'!AL12</f>
        <v>0</v>
      </c>
      <c r="F361" s="63">
        <f>'[21]Staff On Desk Summary Log'!AM12</f>
        <v>0</v>
      </c>
      <c r="G361" s="63">
        <f>'[21]Staff On Desk Summary Log'!AN12</f>
        <v>0</v>
      </c>
      <c r="H361" s="63">
        <f>'[21]Staff On Desk Summary Log'!AO12</f>
        <v>0</v>
      </c>
      <c r="I361" s="63">
        <f>'[21]Staff On Desk Summary Log'!AP12</f>
        <v>4</v>
      </c>
      <c r="J361" s="63">
        <f>'[21]Staff On Desk Summary Log'!AQ12</f>
        <v>0</v>
      </c>
      <c r="K361" s="63">
        <f>'[21]Staff On Desk Summary Log'!AR12</f>
        <v>17</v>
      </c>
      <c r="L361" s="63">
        <f>'[21]Staff On Desk Summary Log'!AS12</f>
        <v>0</v>
      </c>
      <c r="M361" s="63">
        <f>'[21]Staff On Desk Summary Log'!AT12</f>
        <v>1</v>
      </c>
      <c r="N361" s="63">
        <f>'[21]Staff On Desk Summary Log'!AU12</f>
        <v>0</v>
      </c>
      <c r="O361" s="63">
        <f>'[21]Staff On Desk Summary Log'!AX12</f>
        <v>555</v>
      </c>
      <c r="P361" s="63">
        <f>'[21]Staff On Desk Summary Log'!AY12</f>
        <v>23</v>
      </c>
      <c r="Q361" s="63">
        <f>'[21]Staff On Desk Summary Log'!AZ12</f>
        <v>0</v>
      </c>
      <c r="R361" s="63">
        <f>'[21]Staff On Desk Summary Log'!BA12</f>
        <v>0</v>
      </c>
      <c r="S361" s="63">
        <f>'[21]Staff On Desk Summary Log'!BB12</f>
        <v>0</v>
      </c>
      <c r="T361" s="63">
        <f>'[21]Staff On Desk Summary Log'!BC12</f>
        <v>0</v>
      </c>
      <c r="U361" s="63">
        <f>'[21]Staff On Desk Summary Log'!BD12</f>
        <v>0</v>
      </c>
      <c r="V361" s="63">
        <f>'[21]Staff On Desk Summary Log'!BE12</f>
        <v>4</v>
      </c>
      <c r="W361" s="63">
        <f>'[21]Staff On Desk Summary Log'!BF12</f>
        <v>0</v>
      </c>
      <c r="X361" s="63">
        <f>'[21]Staff On Desk Summary Log'!BG12</f>
        <v>17</v>
      </c>
      <c r="Y361" s="63">
        <f>'[21]Staff On Desk Summary Log'!BH12</f>
        <v>0</v>
      </c>
      <c r="Z361" s="63">
        <f>'[21]Staff On Desk Summary Log'!BI12</f>
        <v>1</v>
      </c>
      <c r="AA361" s="63">
        <f>'[21]Staff On Desk Summary Log'!BJ12</f>
        <v>0</v>
      </c>
    </row>
    <row r="362" spans="1:27" x14ac:dyDescent="0.25">
      <c r="A362" s="63" t="str">
        <f>'[21]Staff On Desk Summary Log'!AG13</f>
        <v>Tuesday</v>
      </c>
      <c r="B362" s="63"/>
      <c r="C362" s="63">
        <f>'[21]Staff On Desk Summary Log'!AJ13</f>
        <v>7</v>
      </c>
      <c r="D362" s="63">
        <f>'[21]Staff On Desk Summary Log'!AK13</f>
        <v>4</v>
      </c>
      <c r="E362" s="63">
        <f>'[21]Staff On Desk Summary Log'!AL13</f>
        <v>0</v>
      </c>
      <c r="F362" s="63">
        <f>'[21]Staff On Desk Summary Log'!AM13</f>
        <v>0</v>
      </c>
      <c r="G362" s="63">
        <f>'[21]Staff On Desk Summary Log'!AN13</f>
        <v>0</v>
      </c>
      <c r="H362" s="63">
        <f>'[21]Staff On Desk Summary Log'!AO13</f>
        <v>0</v>
      </c>
      <c r="I362" s="63">
        <f>'[21]Staff On Desk Summary Log'!AP13</f>
        <v>3</v>
      </c>
      <c r="J362" s="63">
        <f>'[21]Staff On Desk Summary Log'!AQ13</f>
        <v>13</v>
      </c>
      <c r="K362" s="63">
        <f>'[21]Staff On Desk Summary Log'!AR13</f>
        <v>0</v>
      </c>
      <c r="L362" s="63">
        <f>'[21]Staff On Desk Summary Log'!AS13</f>
        <v>0</v>
      </c>
      <c r="M362" s="63">
        <f>'[21]Staff On Desk Summary Log'!AT13</f>
        <v>1</v>
      </c>
      <c r="N362" s="63">
        <f>'[21]Staff On Desk Summary Log'!AU13</f>
        <v>3</v>
      </c>
      <c r="O362" s="63">
        <f>'[21]Staff On Desk Summary Log'!AX13</f>
        <v>1</v>
      </c>
      <c r="P362" s="63">
        <f>'[21]Staff On Desk Summary Log'!AY13</f>
        <v>10</v>
      </c>
      <c r="Q362" s="63">
        <f>'[21]Staff On Desk Summary Log'!AZ13</f>
        <v>0</v>
      </c>
      <c r="R362" s="63">
        <f>'[21]Staff On Desk Summary Log'!BA13</f>
        <v>10</v>
      </c>
      <c r="S362" s="63">
        <f>'[21]Staff On Desk Summary Log'!BB13</f>
        <v>0</v>
      </c>
      <c r="T362" s="63">
        <f>'[21]Staff On Desk Summary Log'!BC13</f>
        <v>0</v>
      </c>
      <c r="U362" s="63">
        <f>'[21]Staff On Desk Summary Log'!BD13</f>
        <v>0</v>
      </c>
      <c r="V362" s="63">
        <f>'[21]Staff On Desk Summary Log'!BE13</f>
        <v>0</v>
      </c>
      <c r="W362" s="63">
        <f>'[21]Staff On Desk Summary Log'!BF13</f>
        <v>0</v>
      </c>
      <c r="X362" s="63">
        <f>'[21]Staff On Desk Summary Log'!BG13</f>
        <v>0</v>
      </c>
      <c r="Y362" s="63">
        <f>'[21]Staff On Desk Summary Log'!BH13</f>
        <v>0</v>
      </c>
      <c r="Z362" s="135">
        <f>'[21]Staff On Desk Summary Log'!BI13</f>
        <v>0</v>
      </c>
      <c r="AA362" s="135">
        <f>'[21]Staff On Desk Summary Log'!BJ13</f>
        <v>10</v>
      </c>
    </row>
    <row r="363" spans="1:27" x14ac:dyDescent="0.25">
      <c r="A363" s="63" t="str">
        <f>'[21]Staff On Desk Summary Log'!AG14</f>
        <v>Wednesday</v>
      </c>
      <c r="B363" s="63"/>
      <c r="C363" s="63">
        <f>'[21]Staff On Desk Summary Log'!AJ14</f>
        <v>1</v>
      </c>
      <c r="D363" s="63">
        <f>'[21]Staff On Desk Summary Log'!AK14</f>
        <v>20</v>
      </c>
      <c r="E363" s="63">
        <f>'[21]Staff On Desk Summary Log'!AL14</f>
        <v>0</v>
      </c>
      <c r="F363" s="63">
        <f>'[21]Staff On Desk Summary Log'!AM14</f>
        <v>0</v>
      </c>
      <c r="G363" s="63">
        <f>'[21]Staff On Desk Summary Log'!AN14</f>
        <v>7</v>
      </c>
      <c r="H363" s="63">
        <f>'[21]Staff On Desk Summary Log'!AO14</f>
        <v>30</v>
      </c>
      <c r="I363" s="63">
        <f>'[21]Staff On Desk Summary Log'!AP14</f>
        <v>5</v>
      </c>
      <c r="J363" s="63">
        <f>'[21]Staff On Desk Summary Log'!AQ14</f>
        <v>26</v>
      </c>
      <c r="K363" s="63">
        <f>'[21]Staff On Desk Summary Log'!AR14</f>
        <v>3</v>
      </c>
      <c r="L363" s="63">
        <f>'[21]Staff On Desk Summary Log'!AS14</f>
        <v>9</v>
      </c>
      <c r="M363" s="63">
        <f>'[21]Staff On Desk Summary Log'!AT14</f>
        <v>5</v>
      </c>
      <c r="N363" s="63">
        <f>'[21]Staff On Desk Summary Log'!AU14</f>
        <v>7</v>
      </c>
      <c r="O363" s="63">
        <f>'[21]Staff On Desk Summary Log'!AX14</f>
        <v>1</v>
      </c>
      <c r="P363" s="63">
        <f>'[21]Staff On Desk Summary Log'!AY14</f>
        <v>15</v>
      </c>
      <c r="Q363" s="63">
        <f>'[21]Staff On Desk Summary Log'!AZ14</f>
        <v>0</v>
      </c>
      <c r="R363" s="63">
        <f>'[21]Staff On Desk Summary Log'!BA14</f>
        <v>0</v>
      </c>
      <c r="S363" s="63">
        <f>'[21]Staff On Desk Summary Log'!BB14</f>
        <v>0</v>
      </c>
      <c r="T363" s="63">
        <f>'[21]Staff On Desk Summary Log'!BC14</f>
        <v>0</v>
      </c>
      <c r="U363" s="63">
        <f>'[21]Staff On Desk Summary Log'!BD14</f>
        <v>2</v>
      </c>
      <c r="V363" s="63">
        <f>'[21]Staff On Desk Summary Log'!BE14</f>
        <v>3</v>
      </c>
      <c r="W363" s="63">
        <f>'[21]Staff On Desk Summary Log'!BF14</f>
        <v>0</v>
      </c>
      <c r="X363" s="63">
        <f>'[21]Staff On Desk Summary Log'!BG14</f>
        <v>0</v>
      </c>
      <c r="Y363" s="63">
        <f>'[21]Staff On Desk Summary Log'!BH14</f>
        <v>5</v>
      </c>
      <c r="Z363">
        <f>'[21]Staff On Desk Summary Log'!BI14</f>
        <v>0</v>
      </c>
      <c r="AA363">
        <f>'[21]Staff On Desk Summary Log'!BJ14</f>
        <v>140</v>
      </c>
    </row>
    <row r="364" spans="1:27" x14ac:dyDescent="0.25">
      <c r="A364" s="63"/>
      <c r="B364" s="63" t="str">
        <f>'[21]Staff On Desk Summary Log'!AH15</f>
        <v>SUM</v>
      </c>
      <c r="C364" s="63">
        <f>'[21]Staff On Desk Summary Log'!AJ15</f>
        <v>554</v>
      </c>
      <c r="D364" s="63">
        <f>'[21]Staff On Desk Summary Log'!AK15</f>
        <v>573</v>
      </c>
      <c r="E364" s="63">
        <f>'[21]Staff On Desk Summary Log'!AL15</f>
        <v>55</v>
      </c>
      <c r="F364" s="63">
        <f>'[21]Staff On Desk Summary Log'!AM15</f>
        <v>89</v>
      </c>
      <c r="G364" s="63">
        <f>'[21]Staff On Desk Summary Log'!AN15</f>
        <v>76</v>
      </c>
      <c r="H364" s="63">
        <f>'[21]Staff On Desk Summary Log'!AO15</f>
        <v>170</v>
      </c>
      <c r="I364" s="63">
        <f>'[21]Staff On Desk Summary Log'!AP15</f>
        <v>129</v>
      </c>
      <c r="J364" s="63">
        <f>'[21]Staff On Desk Summary Log'!AQ15</f>
        <v>206</v>
      </c>
      <c r="K364" s="63">
        <f>'[21]Staff On Desk Summary Log'!AR15</f>
        <v>199</v>
      </c>
      <c r="L364" s="63">
        <f>'[21]Staff On Desk Summary Log'!AS15</f>
        <v>79</v>
      </c>
      <c r="M364" s="63">
        <f>'[21]Staff On Desk Summary Log'!AT15</f>
        <v>252</v>
      </c>
      <c r="N364" s="63">
        <f>'[21]Staff On Desk Summary Log'!AU15</f>
        <v>159</v>
      </c>
      <c r="O364" s="63">
        <f>'[21]Staff On Desk Summary Log'!AX15</f>
        <v>600</v>
      </c>
      <c r="P364" s="63">
        <f>'[21]Staff On Desk Summary Log'!AY15</f>
        <v>111</v>
      </c>
      <c r="Q364" s="63">
        <f>'[21]Staff On Desk Summary Log'!AZ15</f>
        <v>14</v>
      </c>
      <c r="R364" s="63">
        <f>'[21]Staff On Desk Summary Log'!BA15</f>
        <v>224</v>
      </c>
      <c r="S364" s="63">
        <f>'[21]Staff On Desk Summary Log'!BB15</f>
        <v>1</v>
      </c>
      <c r="T364" s="63">
        <f>'[21]Staff On Desk Summary Log'!BC15</f>
        <v>0</v>
      </c>
      <c r="U364" s="63">
        <f>'[21]Staff On Desk Summary Log'!BD15</f>
        <v>22</v>
      </c>
      <c r="V364" s="63">
        <f>'[21]Staff On Desk Summary Log'!BE15</f>
        <v>40</v>
      </c>
      <c r="W364" s="63">
        <f>'[21]Staff On Desk Summary Log'!BF15</f>
        <v>0</v>
      </c>
      <c r="X364" s="63">
        <f>'[21]Staff On Desk Summary Log'!BG15</f>
        <v>17</v>
      </c>
      <c r="Y364" s="63">
        <f>'[21]Staff On Desk Summary Log'!BH15</f>
        <v>95</v>
      </c>
      <c r="Z364" s="63">
        <f>'[21]Staff On Desk Summary Log'!BI15</f>
        <v>37</v>
      </c>
      <c r="AA364" s="63">
        <f>'[21]Staff On Desk Summary Log'!BJ15</f>
        <v>663</v>
      </c>
    </row>
    <row r="365" spans="1:27" x14ac:dyDescent="0.25">
      <c r="A365" s="63"/>
      <c r="B365" s="63" t="str">
        <f>'[21]Staff On Desk Summary Log'!AH16</f>
        <v>Avg</v>
      </c>
      <c r="C365" s="63"/>
      <c r="D365" s="101">
        <f>'[21]Staff On Desk Summary Log'!AK16</f>
        <v>1.0342960288808665</v>
      </c>
      <c r="E365" s="101"/>
      <c r="F365" s="101">
        <f>'[21]Staff On Desk Summary Log'!AM16</f>
        <v>1.6181818181818182</v>
      </c>
      <c r="G365" s="101"/>
      <c r="H365" s="101">
        <f>'[21]Staff On Desk Summary Log'!AO16</f>
        <v>2.236842105263158</v>
      </c>
      <c r="I365" s="101"/>
      <c r="J365" s="101">
        <f>'[21]Staff On Desk Summary Log'!AQ16</f>
        <v>1.5968992248062015</v>
      </c>
      <c r="K365" s="101"/>
      <c r="L365" s="101">
        <f>'[21]Staff On Desk Summary Log'!AS16</f>
        <v>0.39698492462311558</v>
      </c>
      <c r="M365" s="101"/>
      <c r="N365" s="101">
        <f>'[21]Staff On Desk Summary Log'!AU16</f>
        <v>0.63095238095238093</v>
      </c>
      <c r="O365" s="101"/>
      <c r="P365" s="101">
        <f>'[21]Staff On Desk Summary Log'!AY16</f>
        <v>0.185</v>
      </c>
      <c r="Q365" s="101"/>
      <c r="R365" s="101">
        <f>'[21]Staff On Desk Summary Log'!BA16</f>
        <v>16</v>
      </c>
      <c r="S365" s="101"/>
      <c r="T365" s="101"/>
      <c r="U365" s="101"/>
      <c r="V365" s="101">
        <f>'[21]Staff On Desk Summary Log'!BE16</f>
        <v>1.8181818181818181</v>
      </c>
      <c r="W365" s="101"/>
      <c r="X365" s="101"/>
      <c r="Y365" s="101">
        <f>'[21]Staff On Desk Summary Log'!BH16</f>
        <v>10.555555555555555</v>
      </c>
      <c r="Z365" s="63">
        <f>'[21]Staff On Desk Summary Log'!BI16</f>
        <v>4.1111111111111107</v>
      </c>
      <c r="AA365" s="63">
        <f>'[21]Staff On Desk Summary Log'!BJ16</f>
        <v>0</v>
      </c>
    </row>
    <row r="366" spans="1:27" ht="45" x14ac:dyDescent="0.25">
      <c r="A366" s="63"/>
      <c r="B366" s="114" t="str">
        <f>'[21]Staff On Desk Summary Log'!AH17</f>
        <v>% mins of all on-desk tasks per week</v>
      </c>
      <c r="C366" s="63"/>
      <c r="D366" s="115">
        <f>'[21]Staff On Desk Summary Log'!AK17</f>
        <v>0.26527777777777778</v>
      </c>
      <c r="E366" s="115"/>
      <c r="F366" s="115">
        <f>'[21]Staff On Desk Summary Log'!AM17</f>
        <v>4.1203703703703701E-2</v>
      </c>
      <c r="G366" s="115">
        <f>'[21]Staff On Desk Summary Log'!AN17</f>
        <v>0</v>
      </c>
      <c r="H366" s="115">
        <f>'[21]Staff On Desk Summary Log'!AO17</f>
        <v>7.8703703703703706E-2</v>
      </c>
      <c r="I366" s="115">
        <f>'[21]Staff On Desk Summary Log'!AP17</f>
        <v>0</v>
      </c>
      <c r="J366" s="115">
        <f>'[21]Staff On Desk Summary Log'!AQ17</f>
        <v>9.5370370370370369E-2</v>
      </c>
      <c r="K366" s="115">
        <f>'[21]Staff On Desk Summary Log'!AR17</f>
        <v>0</v>
      </c>
      <c r="L366" s="115">
        <f>'[21]Staff On Desk Summary Log'!AS17</f>
        <v>3.6574074074074071E-2</v>
      </c>
      <c r="M366" s="115">
        <f>'[21]Staff On Desk Summary Log'!AT17</f>
        <v>0</v>
      </c>
      <c r="N366" s="115">
        <f>'[21]Staff On Desk Summary Log'!AU17</f>
        <v>7.3611111111111113E-2</v>
      </c>
      <c r="O366" s="115">
        <f>'[21]Staff On Desk Summary Log'!AX17</f>
        <v>0</v>
      </c>
      <c r="P366" s="115">
        <f>'[21]Staff On Desk Summary Log'!AY17</f>
        <v>5.1388888888888887E-2</v>
      </c>
      <c r="Q366" s="115">
        <f>'[21]Staff On Desk Summary Log'!AZ17</f>
        <v>6.4814814814814813E-3</v>
      </c>
      <c r="R366" s="115">
        <f>'[21]Staff On Desk Summary Log'!BA17</f>
        <v>0.1037037037037037</v>
      </c>
      <c r="S366" s="115"/>
      <c r="T366" s="115"/>
      <c r="U366" s="115">
        <f>'[21]Staff On Desk Summary Log'!BD17</f>
        <v>0</v>
      </c>
      <c r="V366" s="115">
        <f>'[21]Staff On Desk Summary Log'!BE17</f>
        <v>1.8518518518518517E-2</v>
      </c>
      <c r="W366" s="115"/>
      <c r="X366" s="115">
        <f>'[21]Staff On Desk Summary Log'!BG17</f>
        <v>7.8703703703703696E-3</v>
      </c>
      <c r="Y366" s="115">
        <f>'[21]Staff On Desk Summary Log'!BH17</f>
        <v>4.3981481481481483E-2</v>
      </c>
      <c r="Z366" s="120">
        <f>'[21]Staff On Desk Summary Log'!BI17</f>
        <v>1.712962962962963E-2</v>
      </c>
      <c r="AA366" s="120">
        <f>'[21]Staff On Desk Summary Log'!BJ17</f>
        <v>0.30694444444444446</v>
      </c>
    </row>
    <row r="369" spans="1:27" ht="210" x14ac:dyDescent="0.25">
      <c r="A369" s="63"/>
      <c r="B369" s="63"/>
      <c r="C369" s="114" t="str">
        <f>'[22]Staff On Desk Summary Log'!AJ1</f>
        <v>Hours open per week</v>
      </c>
      <c r="D369" s="114" t="str">
        <f>'[22]Staff On Desk Summary Log'!AK1</f>
        <v>Hrs open per yr</v>
      </c>
      <c r="E369" s="114" t="str">
        <f>'[22]Staff On Desk Summary Log'!AL1</f>
        <v>Mins open per week</v>
      </c>
      <c r="F369" s="63"/>
      <c r="G369" s="63"/>
      <c r="H369" s="63"/>
      <c r="I369" s="63"/>
      <c r="J369" s="63"/>
      <c r="K369" s="63"/>
      <c r="L369" s="63"/>
      <c r="M369" s="63"/>
      <c r="N369" s="63"/>
      <c r="O369" s="63"/>
      <c r="P369" s="63"/>
      <c r="Q369" s="63"/>
      <c r="R369" s="63"/>
      <c r="S369" s="63"/>
      <c r="T369" s="63"/>
      <c r="U369" s="63"/>
      <c r="V369" s="63"/>
      <c r="W369" s="63"/>
      <c r="X369" s="63"/>
      <c r="Y369" s="63"/>
      <c r="Z369" s="114"/>
      <c r="AA369" s="114"/>
    </row>
    <row r="370" spans="1:27" x14ac:dyDescent="0.25">
      <c r="A370" s="63"/>
      <c r="B370" s="63"/>
      <c r="C370" s="63">
        <f>'[22]Staff On Desk Summary Log'!AJ2</f>
        <v>32</v>
      </c>
      <c r="D370" s="63">
        <f>'[22]Staff On Desk Summary Log'!AK2</f>
        <v>1600</v>
      </c>
      <c r="E370" s="63">
        <f>'[22]Staff On Desk Summary Log'!AL2</f>
        <v>1920</v>
      </c>
      <c r="F370" s="63"/>
      <c r="G370" s="63"/>
      <c r="H370" s="63"/>
      <c r="I370" s="63"/>
      <c r="J370" s="63"/>
      <c r="K370" s="63"/>
      <c r="L370" s="63"/>
      <c r="M370" s="63"/>
      <c r="N370" s="63"/>
      <c r="O370" s="63"/>
      <c r="P370" s="63"/>
      <c r="Q370" s="63"/>
      <c r="R370" s="63"/>
      <c r="S370" s="63"/>
      <c r="T370" s="63"/>
      <c r="U370" s="63"/>
      <c r="V370" s="63"/>
      <c r="W370" s="63"/>
      <c r="X370" s="63"/>
      <c r="Y370" s="63"/>
      <c r="Z370" s="63"/>
      <c r="AA370" s="63"/>
    </row>
    <row r="371" spans="1:27" ht="225" x14ac:dyDescent="0.25">
      <c r="A371" s="44" t="str">
        <f>'[22]Staff On Desk Summary Log'!AH4</f>
        <v>NSA -- On Desk Log</v>
      </c>
      <c r="B371" s="63"/>
      <c r="C371" s="114" t="str">
        <f>'[22]Staff On Desk Summary Log'!AJ4</f>
        <v>informational / directional</v>
      </c>
      <c r="D371" s="114" t="str">
        <f>'[22]Staff On Desk Summary Log'!AK4</f>
        <v>informational / directional</v>
      </c>
      <c r="E371" s="114" t="str">
        <f>'[22]Staff On Desk Summary Log'!AL4</f>
        <v>reference</v>
      </c>
      <c r="F371" s="114" t="str">
        <f>'[22]Staff On Desk Summary Log'!AM4</f>
        <v>reference</v>
      </c>
      <c r="G371" s="114" t="str">
        <f>'[22]Staff On Desk Summary Log'!AN4</f>
        <v>technology</v>
      </c>
      <c r="H371" s="114" t="str">
        <f>'[22]Staff On Desk Summary Log'!AO4</f>
        <v>technology</v>
      </c>
      <c r="I371" s="114" t="str">
        <f>'[22]Staff On Desk Summary Log'!AP4</f>
        <v>library card</v>
      </c>
      <c r="J371" s="114" t="str">
        <f>'[22]Staff On Desk Summary Log'!AQ4</f>
        <v>library card</v>
      </c>
      <c r="K371" s="114" t="str">
        <f>'[22]Staff On Desk Summary Log'!AR4</f>
        <v>checkin</v>
      </c>
      <c r="L371" s="114" t="str">
        <f>'[22]Staff On Desk Summary Log'!AS4</f>
        <v>checkin</v>
      </c>
      <c r="M371" s="114" t="str">
        <f>'[22]Staff On Desk Summary Log'!AT4</f>
        <v>checkout/ renew at desk</v>
      </c>
      <c r="N371" s="114" t="str">
        <f>'[22]Staff On Desk Summary Log'!AU4</f>
        <v>checkout/ renew at desk</v>
      </c>
      <c r="O371" s="114" t="str">
        <f>'[22]Staff On Desk Summary Log'!AX4</f>
        <v>fine/fee</v>
      </c>
      <c r="P371" s="114" t="str">
        <f>'[22]Staff On Desk Summary Log'!AY4</f>
        <v>fine/fee</v>
      </c>
      <c r="Q371" s="114" t="str">
        <f>'[22]Staff On Desk Summary Log'!AZ4</f>
        <v>print management</v>
      </c>
      <c r="R371" s="114" t="str">
        <f>'[22]Staff On Desk Summary Log'!BA4</f>
        <v>check email/spl@</v>
      </c>
      <c r="S371" s="114" t="str">
        <f>'[22]Staff On Desk Summary Log'!BB4</f>
        <v>lend laptop</v>
      </c>
      <c r="T371" s="114" t="str">
        <f>'[22]Staff On Desk Summary Log'!BC4</f>
        <v>lend laptop</v>
      </c>
      <c r="U371" s="114" t="str">
        <f>'[22]Staff On Desk Summary Log'!BD4</f>
        <v>self check</v>
      </c>
      <c r="V371" s="114" t="str">
        <f>'[22]Staff On Desk Summary Log'!BE4</f>
        <v>self check</v>
      </c>
      <c r="W371" s="114" t="str">
        <f>'[22]Staff On Desk Summary Log'!BF4</f>
        <v>weeding</v>
      </c>
      <c r="X371" s="114" t="str">
        <f>'[22]Staff On Desk Summary Log'!BG4</f>
        <v>weeding</v>
      </c>
      <c r="Y371" s="114" t="str">
        <f>'[22]Staff On Desk Summary Log'!BH4</f>
        <v>opening procedures and desk set up</v>
      </c>
      <c r="Z371" s="63" t="str">
        <f>'[22]Staff On Desk Summary Log'!BI4</f>
        <v>closing procedures</v>
      </c>
      <c r="AA371" s="63" t="str">
        <f>'[22]Staff On Desk Summary Log'!BJ4</f>
        <v>other</v>
      </c>
    </row>
    <row r="372" spans="1:27" x14ac:dyDescent="0.25">
      <c r="A372" s="63" t="str">
        <f>'[22]Staff On Desk Summary Log'!AH5</f>
        <v>DAY</v>
      </c>
      <c r="B372" s="63" t="str">
        <f>'[22]Staff On Desk Summary Log'!AI5</f>
        <v>DATE</v>
      </c>
      <c r="C372" s="63" t="str">
        <f>'[22]Staff On Desk Summary Log'!AJ5</f>
        <v>#</v>
      </c>
      <c r="D372" s="63" t="str">
        <f>'[22]Staff On Desk Summary Log'!AK5</f>
        <v>time</v>
      </c>
      <c r="E372" s="63" t="str">
        <f>'[22]Staff On Desk Summary Log'!AL5</f>
        <v>#</v>
      </c>
      <c r="F372" s="63" t="str">
        <f>'[22]Staff On Desk Summary Log'!AM5</f>
        <v>avg time</v>
      </c>
      <c r="G372" s="63" t="str">
        <f>'[22]Staff On Desk Summary Log'!AN5</f>
        <v>#</v>
      </c>
      <c r="H372" s="63" t="str">
        <f>'[22]Staff On Desk Summary Log'!AO5</f>
        <v>avg time</v>
      </c>
      <c r="I372" s="63" t="str">
        <f>'[22]Staff On Desk Summary Log'!AP5</f>
        <v>#</v>
      </c>
      <c r="J372" s="63" t="str">
        <f>'[22]Staff On Desk Summary Log'!AQ5</f>
        <v>avg time</v>
      </c>
      <c r="K372" s="63" t="str">
        <f>'[22]Staff On Desk Summary Log'!AR5</f>
        <v>#</v>
      </c>
      <c r="L372" s="63" t="str">
        <f>'[22]Staff On Desk Summary Log'!AS5</f>
        <v>avg time</v>
      </c>
      <c r="M372" s="63" t="str">
        <f>'[22]Staff On Desk Summary Log'!AT5</f>
        <v>#</v>
      </c>
      <c r="N372" s="63" t="str">
        <f>'[22]Staff On Desk Summary Log'!AU5</f>
        <v>avg time</v>
      </c>
      <c r="O372" s="63" t="str">
        <f>'[22]Staff On Desk Summary Log'!AX5</f>
        <v>#</v>
      </c>
      <c r="P372" s="63" t="str">
        <f>'[22]Staff On Desk Summary Log'!AY5</f>
        <v>avg time</v>
      </c>
      <c r="Q372" s="63" t="str">
        <f>'[22]Staff On Desk Summary Log'!AZ5</f>
        <v>#</v>
      </c>
      <c r="R372" s="63" t="str">
        <f>'[22]Staff On Desk Summary Log'!BA5</f>
        <v>actual time</v>
      </c>
      <c r="S372" s="63" t="str">
        <f>'[22]Staff On Desk Summary Log'!BB5</f>
        <v>#</v>
      </c>
      <c r="T372" s="63" t="str">
        <f>'[22]Staff On Desk Summary Log'!BC5</f>
        <v>avg time</v>
      </c>
      <c r="U372" s="63" t="str">
        <f>'[22]Staff On Desk Summary Log'!BD5</f>
        <v>#</v>
      </c>
      <c r="V372" s="63" t="str">
        <f>'[22]Staff On Desk Summary Log'!BE5</f>
        <v>avg time</v>
      </c>
      <c r="W372" s="63" t="str">
        <f>'[22]Staff On Desk Summary Log'!BF5</f>
        <v>#</v>
      </c>
      <c r="X372" s="63" t="str">
        <f>'[22]Staff On Desk Summary Log'!BG5</f>
        <v>actual time</v>
      </c>
      <c r="Y372" s="63" t="str">
        <f>'[22]Staff On Desk Summary Log'!BH5</f>
        <v>avg time</v>
      </c>
      <c r="Z372" s="63" t="str">
        <f>'[22]Staff On Desk Summary Log'!BI5</f>
        <v>avg time</v>
      </c>
      <c r="AA372" s="63" t="str">
        <f>'[22]Staff On Desk Summary Log'!BJ5</f>
        <v>avg time</v>
      </c>
    </row>
    <row r="373" spans="1:27" x14ac:dyDescent="0.25">
      <c r="A373" s="63" t="str">
        <f>'[22]Staff On Desk Summary Log'!AH6</f>
        <v>Tuesday</v>
      </c>
      <c r="B373" s="63"/>
      <c r="C373" s="63">
        <f>'[22]Staff On Desk Summary Log'!AJ6</f>
        <v>17</v>
      </c>
      <c r="D373" s="63">
        <f>'[22]Staff On Desk Summary Log'!AK6</f>
        <v>17</v>
      </c>
      <c r="E373" s="63">
        <f>'[22]Staff On Desk Summary Log'!AL6</f>
        <v>17</v>
      </c>
      <c r="F373" s="63">
        <f>'[22]Staff On Desk Summary Log'!AM6</f>
        <v>112</v>
      </c>
      <c r="G373" s="63">
        <f>'[22]Staff On Desk Summary Log'!AN6</f>
        <v>10</v>
      </c>
      <c r="H373" s="63">
        <f>'[22]Staff On Desk Summary Log'!AO6</f>
        <v>38</v>
      </c>
      <c r="I373" s="63">
        <f>'[22]Staff On Desk Summary Log'!AP6</f>
        <v>12</v>
      </c>
      <c r="J373" s="63">
        <f>'[22]Staff On Desk Summary Log'!AQ6</f>
        <v>102</v>
      </c>
      <c r="K373" s="63">
        <f>'[22]Staff On Desk Summary Log'!AR6</f>
        <v>300</v>
      </c>
      <c r="L373" s="63">
        <f>'[22]Staff On Desk Summary Log'!AS6</f>
        <v>262</v>
      </c>
      <c r="M373" s="63">
        <f>'[22]Staff On Desk Summary Log'!AT6</f>
        <v>50</v>
      </c>
      <c r="N373" s="63">
        <f>'[22]Staff On Desk Summary Log'!AU6</f>
        <v>84</v>
      </c>
      <c r="O373" s="63">
        <f>'[22]Staff On Desk Summary Log'!AX6</f>
        <v>2</v>
      </c>
      <c r="P373" s="63">
        <f>'[22]Staff On Desk Summary Log'!AY6</f>
        <v>5</v>
      </c>
      <c r="Q373" s="63">
        <f>'[22]Staff On Desk Summary Log'!AZ6</f>
        <v>2</v>
      </c>
      <c r="R373" s="63">
        <f>'[22]Staff On Desk Summary Log'!BA6</f>
        <v>18</v>
      </c>
      <c r="S373" s="63">
        <f>'[22]Staff On Desk Summary Log'!BB6</f>
        <v>3</v>
      </c>
      <c r="T373" s="63">
        <f>'[22]Staff On Desk Summary Log'!BC6</f>
        <v>8</v>
      </c>
      <c r="U373" s="63">
        <f>'[22]Staff On Desk Summary Log'!BD6</f>
        <v>3</v>
      </c>
      <c r="V373" s="63">
        <f>'[22]Staff On Desk Summary Log'!BE6</f>
        <v>14</v>
      </c>
      <c r="W373" s="63">
        <f>'[22]Staff On Desk Summary Log'!BF6</f>
        <v>25</v>
      </c>
      <c r="X373" s="63">
        <f>'[22]Staff On Desk Summary Log'!BG6</f>
        <v>50</v>
      </c>
      <c r="Y373" s="63">
        <f>'[22]Staff On Desk Summary Log'!BH6</f>
        <v>10</v>
      </c>
      <c r="Z373" s="63">
        <f>'[22]Staff On Desk Summary Log'!BI6</f>
        <v>5</v>
      </c>
      <c r="AA373" s="63">
        <f>'[22]Staff On Desk Summary Log'!BJ6</f>
        <v>235</v>
      </c>
    </row>
    <row r="374" spans="1:27" x14ac:dyDescent="0.25">
      <c r="A374" s="63" t="str">
        <f>'[22]Staff On Desk Summary Log'!AH7</f>
        <v>Wednesday</v>
      </c>
      <c r="B374" s="63"/>
      <c r="C374" s="63">
        <f>'[22]Staff On Desk Summary Log'!AJ7</f>
        <v>41</v>
      </c>
      <c r="D374" s="63">
        <f>'[22]Staff On Desk Summary Log'!AK7</f>
        <v>40.5</v>
      </c>
      <c r="E374" s="63">
        <f>'[22]Staff On Desk Summary Log'!AL7</f>
        <v>43</v>
      </c>
      <c r="F374" s="63">
        <f>'[22]Staff On Desk Summary Log'!AM7</f>
        <v>54</v>
      </c>
      <c r="G374" s="63">
        <f>'[22]Staff On Desk Summary Log'!AN7</f>
        <v>29</v>
      </c>
      <c r="H374" s="63">
        <f>'[22]Staff On Desk Summary Log'!AO7</f>
        <v>82</v>
      </c>
      <c r="I374" s="63">
        <f>'[22]Staff On Desk Summary Log'!AP7</f>
        <v>14</v>
      </c>
      <c r="J374" s="63">
        <f>'[22]Staff On Desk Summary Log'!AQ7</f>
        <v>36</v>
      </c>
      <c r="K374" s="63">
        <f>'[22]Staff On Desk Summary Log'!AR7</f>
        <v>204</v>
      </c>
      <c r="L374" s="63">
        <f>'[22]Staff On Desk Summary Log'!AS7</f>
        <v>40</v>
      </c>
      <c r="M374" s="63">
        <f>'[22]Staff On Desk Summary Log'!AT7</f>
        <v>42</v>
      </c>
      <c r="N374" s="63">
        <f>'[22]Staff On Desk Summary Log'!AU7</f>
        <v>60</v>
      </c>
      <c r="O374" s="63">
        <f>'[22]Staff On Desk Summary Log'!AX7</f>
        <v>3</v>
      </c>
      <c r="P374" s="63">
        <f>'[22]Staff On Desk Summary Log'!AY7</f>
        <v>19</v>
      </c>
      <c r="Q374" s="63">
        <f>'[22]Staff On Desk Summary Log'!AZ7</f>
        <v>5</v>
      </c>
      <c r="R374" s="63">
        <f>'[22]Staff On Desk Summary Log'!BA7</f>
        <v>47</v>
      </c>
      <c r="S374" s="63">
        <f>'[22]Staff On Desk Summary Log'!BB7</f>
        <v>7</v>
      </c>
      <c r="T374" s="63">
        <f>'[22]Staff On Desk Summary Log'!BC7</f>
        <v>21</v>
      </c>
      <c r="U374" s="63">
        <f>'[22]Staff On Desk Summary Log'!BD7</f>
        <v>1</v>
      </c>
      <c r="V374" s="63">
        <f>'[22]Staff On Desk Summary Log'!BE7</f>
        <v>1</v>
      </c>
      <c r="W374" s="63">
        <f>'[22]Staff On Desk Summary Log'!BF7</f>
        <v>0</v>
      </c>
      <c r="X374" s="63">
        <f>'[22]Staff On Desk Summary Log'!BG7</f>
        <v>0</v>
      </c>
      <c r="Y374" s="63">
        <f>'[22]Staff On Desk Summary Log'!BH7</f>
        <v>0</v>
      </c>
      <c r="Z374" s="63">
        <f>'[22]Staff On Desk Summary Log'!BI7</f>
        <v>22</v>
      </c>
      <c r="AA374" s="63">
        <f>'[22]Staff On Desk Summary Log'!BJ7</f>
        <v>360</v>
      </c>
    </row>
    <row r="375" spans="1:27" x14ac:dyDescent="0.25">
      <c r="A375" s="63" t="str">
        <f>'[22]Staff On Desk Summary Log'!AH8</f>
        <v>Thursday</v>
      </c>
      <c r="B375" s="63"/>
      <c r="C375" s="63">
        <f>'[22]Staff On Desk Summary Log'!AJ8</f>
        <v>16</v>
      </c>
      <c r="D375" s="63">
        <f>'[22]Staff On Desk Summary Log'!AK8</f>
        <v>28</v>
      </c>
      <c r="E375" s="63">
        <f>'[22]Staff On Desk Summary Log'!AL8</f>
        <v>13</v>
      </c>
      <c r="F375" s="63">
        <f>'[22]Staff On Desk Summary Log'!AM8</f>
        <v>25</v>
      </c>
      <c r="G375" s="63">
        <f>'[22]Staff On Desk Summary Log'!AN8</f>
        <v>13</v>
      </c>
      <c r="H375" s="63">
        <f>'[22]Staff On Desk Summary Log'!AO8</f>
        <v>20</v>
      </c>
      <c r="I375" s="63">
        <f>'[22]Staff On Desk Summary Log'!AP8</f>
        <v>8</v>
      </c>
      <c r="J375" s="63">
        <f>'[22]Staff On Desk Summary Log'!AQ8</f>
        <v>13</v>
      </c>
      <c r="K375" s="63">
        <f>'[22]Staff On Desk Summary Log'!AR8</f>
        <v>63</v>
      </c>
      <c r="L375" s="63">
        <f>'[22]Staff On Desk Summary Log'!AS8</f>
        <v>44</v>
      </c>
      <c r="M375" s="63">
        <f>'[22]Staff On Desk Summary Log'!AT8</f>
        <v>40</v>
      </c>
      <c r="N375" s="63">
        <f>'[22]Staff On Desk Summary Log'!AU8</f>
        <v>41</v>
      </c>
      <c r="O375" s="63">
        <f>'[22]Staff On Desk Summary Log'!AX8</f>
        <v>5</v>
      </c>
      <c r="P375" s="63">
        <f>'[22]Staff On Desk Summary Log'!AY8</f>
        <v>13</v>
      </c>
      <c r="Q375" s="63">
        <f>'[22]Staff On Desk Summary Log'!AZ8</f>
        <v>3</v>
      </c>
      <c r="R375" s="63">
        <f>'[22]Staff On Desk Summary Log'!BA8</f>
        <v>25</v>
      </c>
      <c r="S375" s="63">
        <f>'[22]Staff On Desk Summary Log'!BB8</f>
        <v>7</v>
      </c>
      <c r="T375" s="63">
        <f>'[22]Staff On Desk Summary Log'!BC8</f>
        <v>12</v>
      </c>
      <c r="U375" s="63">
        <f>'[22]Staff On Desk Summary Log'!BD8</f>
        <v>2</v>
      </c>
      <c r="V375" s="63">
        <f>'[22]Staff On Desk Summary Log'!BE8</f>
        <v>2</v>
      </c>
      <c r="W375" s="63">
        <f>'[22]Staff On Desk Summary Log'!BF8</f>
        <v>54</v>
      </c>
      <c r="X375" s="63">
        <f>'[22]Staff On Desk Summary Log'!BG8</f>
        <v>50</v>
      </c>
      <c r="Y375" s="63">
        <f>'[22]Staff On Desk Summary Log'!BH8</f>
        <v>10</v>
      </c>
      <c r="Z375" s="63">
        <f>'[22]Staff On Desk Summary Log'!BI8</f>
        <v>30</v>
      </c>
      <c r="AA375" s="63">
        <f>'[22]Staff On Desk Summary Log'!BJ8</f>
        <v>180</v>
      </c>
    </row>
    <row r="376" spans="1:27" x14ac:dyDescent="0.25">
      <c r="A376" s="63" t="str">
        <f>'[22]Staff On Desk Summary Log'!AH9</f>
        <v>Friday</v>
      </c>
      <c r="B376" s="63"/>
      <c r="C376" s="63">
        <f>'[22]Staff On Desk Summary Log'!AJ9</f>
        <v>7</v>
      </c>
      <c r="D376" s="63">
        <f>'[22]Staff On Desk Summary Log'!AK9</f>
        <v>0</v>
      </c>
      <c r="E376" s="63">
        <f>'[22]Staff On Desk Summary Log'!AL9</f>
        <v>18</v>
      </c>
      <c r="F376" s="63">
        <f>'[22]Staff On Desk Summary Log'!AM9</f>
        <v>60.5</v>
      </c>
      <c r="G376" s="63">
        <f>'[22]Staff On Desk Summary Log'!AN9</f>
        <v>2</v>
      </c>
      <c r="H376" s="63">
        <f>'[22]Staff On Desk Summary Log'!AO9</f>
        <v>5</v>
      </c>
      <c r="I376" s="63">
        <f>'[22]Staff On Desk Summary Log'!AP9</f>
        <v>2</v>
      </c>
      <c r="J376" s="63">
        <f>'[22]Staff On Desk Summary Log'!AQ9</f>
        <v>5</v>
      </c>
      <c r="K376" s="63">
        <f>'[22]Staff On Desk Summary Log'!AR9</f>
        <v>143</v>
      </c>
      <c r="L376" s="63">
        <f>'[22]Staff On Desk Summary Log'!AS9</f>
        <v>3</v>
      </c>
      <c r="M376" s="63">
        <f>'[22]Staff On Desk Summary Log'!AT9</f>
        <v>32</v>
      </c>
      <c r="N376" s="63">
        <f>'[22]Staff On Desk Summary Log'!AU9</f>
        <v>17</v>
      </c>
      <c r="O376" s="63">
        <f>'[22]Staff On Desk Summary Log'!AX9</f>
        <v>0</v>
      </c>
      <c r="P376" s="63">
        <f>'[22]Staff On Desk Summary Log'!AY9</f>
        <v>0</v>
      </c>
      <c r="Q376" s="63">
        <f>'[22]Staff On Desk Summary Log'!AZ9</f>
        <v>0</v>
      </c>
      <c r="R376" s="63">
        <f>'[22]Staff On Desk Summary Log'!BA9</f>
        <v>35</v>
      </c>
      <c r="S376" s="63">
        <f>'[22]Staff On Desk Summary Log'!BB9</f>
        <v>6</v>
      </c>
      <c r="T376" s="63">
        <f>'[22]Staff On Desk Summary Log'!BC9</f>
        <v>11</v>
      </c>
      <c r="U376" s="63">
        <f>'[22]Staff On Desk Summary Log'!BD9</f>
        <v>0</v>
      </c>
      <c r="V376" s="63">
        <f>'[22]Staff On Desk Summary Log'!BE9</f>
        <v>0</v>
      </c>
      <c r="W376" s="63">
        <f>'[22]Staff On Desk Summary Log'!BF9</f>
        <v>0</v>
      </c>
      <c r="X376" s="63">
        <f>'[22]Staff On Desk Summary Log'!BG9</f>
        <v>0</v>
      </c>
      <c r="Y376" s="63">
        <f>'[22]Staff On Desk Summary Log'!BH9</f>
        <v>15</v>
      </c>
      <c r="Z376" s="63">
        <f>'[22]Staff On Desk Summary Log'!BI9</f>
        <v>40</v>
      </c>
      <c r="AA376" s="63">
        <f>'[22]Staff On Desk Summary Log'!BJ9</f>
        <v>156</v>
      </c>
    </row>
    <row r="377" spans="1:27" x14ac:dyDescent="0.25">
      <c r="A377" s="63" t="str">
        <f>'[22]Staff On Desk Summary Log'!AH10</f>
        <v>Saturday</v>
      </c>
      <c r="B377" s="63"/>
      <c r="C377" s="63">
        <f>'[22]Staff On Desk Summary Log'!AJ10</f>
        <v>12</v>
      </c>
      <c r="D377" s="63">
        <f>'[22]Staff On Desk Summary Log'!AK10</f>
        <v>1</v>
      </c>
      <c r="E377" s="63">
        <f>'[22]Staff On Desk Summary Log'!AL10</f>
        <v>10</v>
      </c>
      <c r="F377" s="63">
        <f>'[22]Staff On Desk Summary Log'!AM10</f>
        <v>17</v>
      </c>
      <c r="G377" s="63">
        <f>'[22]Staff On Desk Summary Log'!AN10</f>
        <v>5</v>
      </c>
      <c r="H377" s="63">
        <f>'[22]Staff On Desk Summary Log'!AO10</f>
        <v>12</v>
      </c>
      <c r="I377" s="63">
        <f>'[22]Staff On Desk Summary Log'!AP10</f>
        <v>6</v>
      </c>
      <c r="J377" s="63">
        <f>'[22]Staff On Desk Summary Log'!AQ10</f>
        <v>32</v>
      </c>
      <c r="K377" s="63">
        <f>'[22]Staff On Desk Summary Log'!AR10</f>
        <v>171</v>
      </c>
      <c r="L377" s="63">
        <f>'[22]Staff On Desk Summary Log'!AS10</f>
        <v>0</v>
      </c>
      <c r="M377" s="63">
        <f>'[22]Staff On Desk Summary Log'!AT10</f>
        <v>22</v>
      </c>
      <c r="N377" s="63">
        <f>'[22]Staff On Desk Summary Log'!AU10</f>
        <v>14</v>
      </c>
      <c r="O377" s="63">
        <f>'[22]Staff On Desk Summary Log'!AX10</f>
        <v>2</v>
      </c>
      <c r="P377" s="63">
        <f>'[22]Staff On Desk Summary Log'!AY10</f>
        <v>2</v>
      </c>
      <c r="Q377" s="63">
        <f>'[22]Staff On Desk Summary Log'!AZ10</f>
        <v>3</v>
      </c>
      <c r="R377" s="63">
        <f>'[22]Staff On Desk Summary Log'!BA10</f>
        <v>20</v>
      </c>
      <c r="S377" s="63">
        <f>'[22]Staff On Desk Summary Log'!BB10</f>
        <v>5</v>
      </c>
      <c r="T377" s="63">
        <f>'[22]Staff On Desk Summary Log'!BC10</f>
        <v>2</v>
      </c>
      <c r="U377" s="63">
        <f>'[22]Staff On Desk Summary Log'!BD10</f>
        <v>0</v>
      </c>
      <c r="V377" s="63">
        <f>'[22]Staff On Desk Summary Log'!BE10</f>
        <v>0</v>
      </c>
      <c r="W377" s="63">
        <f>'[22]Staff On Desk Summary Log'!BF10</f>
        <v>0</v>
      </c>
      <c r="X377" s="63">
        <f>'[22]Staff On Desk Summary Log'!BG10</f>
        <v>0</v>
      </c>
      <c r="Y377" s="63">
        <f>'[22]Staff On Desk Summary Log'!BH10</f>
        <v>30</v>
      </c>
      <c r="Z377" s="63">
        <f>'[22]Staff On Desk Summary Log'!BI10</f>
        <v>15</v>
      </c>
      <c r="AA377" s="63">
        <f>'[22]Staff On Desk Summary Log'!BJ10</f>
        <v>230</v>
      </c>
    </row>
    <row r="378" spans="1:27" x14ac:dyDescent="0.25">
      <c r="A378" s="63"/>
      <c r="B378" s="63" t="str">
        <f>'[22]Staff On Desk Summary Log'!AI11</f>
        <v>SUM</v>
      </c>
      <c r="C378" s="63">
        <f>'[22]Staff On Desk Summary Log'!AJ11</f>
        <v>93</v>
      </c>
      <c r="D378" s="63">
        <f>'[22]Staff On Desk Summary Log'!AK11</f>
        <v>86.5</v>
      </c>
      <c r="E378" s="63">
        <f>'[22]Staff On Desk Summary Log'!AL11</f>
        <v>101</v>
      </c>
      <c r="F378" s="63">
        <f>'[22]Staff On Desk Summary Log'!AM11</f>
        <v>268.5</v>
      </c>
      <c r="G378" s="63">
        <f>'[22]Staff On Desk Summary Log'!AN11</f>
        <v>59</v>
      </c>
      <c r="H378" s="63">
        <f>'[22]Staff On Desk Summary Log'!AO11</f>
        <v>157</v>
      </c>
      <c r="I378" s="63">
        <f>'[22]Staff On Desk Summary Log'!AP11</f>
        <v>42</v>
      </c>
      <c r="J378" s="63">
        <f>'[22]Staff On Desk Summary Log'!AQ11</f>
        <v>188</v>
      </c>
      <c r="K378" s="63">
        <f>'[22]Staff On Desk Summary Log'!AR11</f>
        <v>881</v>
      </c>
      <c r="L378" s="63">
        <f>'[22]Staff On Desk Summary Log'!AS11</f>
        <v>349</v>
      </c>
      <c r="M378" s="63">
        <f>'[22]Staff On Desk Summary Log'!AT11</f>
        <v>186</v>
      </c>
      <c r="N378" s="63">
        <f>'[22]Staff On Desk Summary Log'!AU11</f>
        <v>216</v>
      </c>
      <c r="O378" s="63">
        <f>'[22]Staff On Desk Summary Log'!AX11</f>
        <v>12</v>
      </c>
      <c r="P378" s="63">
        <f>'[22]Staff On Desk Summary Log'!AY11</f>
        <v>39</v>
      </c>
      <c r="Q378" s="63">
        <f>'[22]Staff On Desk Summary Log'!AZ11</f>
        <v>13</v>
      </c>
      <c r="R378" s="63">
        <f>'[22]Staff On Desk Summary Log'!BA11</f>
        <v>145</v>
      </c>
      <c r="S378" s="63">
        <f>'[22]Staff On Desk Summary Log'!BB11</f>
        <v>28</v>
      </c>
      <c r="T378" s="63">
        <f>'[22]Staff On Desk Summary Log'!BC11</f>
        <v>54</v>
      </c>
      <c r="U378" s="63">
        <f>'[22]Staff On Desk Summary Log'!BD11</f>
        <v>6</v>
      </c>
      <c r="V378" s="63">
        <f>'[22]Staff On Desk Summary Log'!BE11</f>
        <v>17</v>
      </c>
      <c r="W378" s="63">
        <f>'[22]Staff On Desk Summary Log'!BF11</f>
        <v>79</v>
      </c>
      <c r="X378" s="63">
        <f>'[22]Staff On Desk Summary Log'!BG11</f>
        <v>100</v>
      </c>
      <c r="Y378" s="63">
        <f>'[22]Staff On Desk Summary Log'!BH11</f>
        <v>65</v>
      </c>
      <c r="Z378" s="101">
        <f>'[22]Staff On Desk Summary Log'!BI11</f>
        <v>112</v>
      </c>
      <c r="AA378" s="101">
        <f>'[22]Staff On Desk Summary Log'!BJ11</f>
        <v>1161</v>
      </c>
    </row>
    <row r="379" spans="1:27" x14ac:dyDescent="0.25">
      <c r="A379" s="63"/>
      <c r="B379" s="63" t="str">
        <f>'[22]Staff On Desk Summary Log'!AI12</f>
        <v>AVG</v>
      </c>
      <c r="C379" s="63"/>
      <c r="D379" s="101">
        <f>'[22]Staff On Desk Summary Log'!AK12</f>
        <v>0.93010752688172038</v>
      </c>
      <c r="E379" s="101"/>
      <c r="F379" s="101">
        <f>'[22]Staff On Desk Summary Log'!AM12</f>
        <v>2.6584158415841586</v>
      </c>
      <c r="G379" s="101"/>
      <c r="H379" s="101">
        <f>'[22]Staff On Desk Summary Log'!AO12</f>
        <v>2.6610169491525424</v>
      </c>
      <c r="I379" s="101"/>
      <c r="J379" s="101">
        <f>'[22]Staff On Desk Summary Log'!AQ12</f>
        <v>4.4761904761904763</v>
      </c>
      <c r="K379" s="101"/>
      <c r="L379" s="101">
        <f>'[22]Staff On Desk Summary Log'!AS12</f>
        <v>0.39614074914869468</v>
      </c>
      <c r="M379" s="101">
        <f>'[22]Staff On Desk Summary Log'!AT12</f>
        <v>0</v>
      </c>
      <c r="N379" s="101">
        <f>'[22]Staff On Desk Summary Log'!AU12</f>
        <v>1.1612903225806452</v>
      </c>
      <c r="O379" s="101"/>
      <c r="P379" s="101">
        <f>'[22]Staff On Desk Summary Log'!AY12</f>
        <v>3.25</v>
      </c>
      <c r="Q379" s="101"/>
      <c r="R379" s="101"/>
      <c r="S379" s="101"/>
      <c r="T379" s="101">
        <f>'[22]Staff On Desk Summary Log'!BC12</f>
        <v>1.9285714285714286</v>
      </c>
      <c r="U379" s="101"/>
      <c r="V379" s="101">
        <f>'[22]Staff On Desk Summary Log'!BE12</f>
        <v>2.8333333333333335</v>
      </c>
      <c r="W379" s="101"/>
      <c r="X379" s="101">
        <f>'[22]Staff On Desk Summary Log'!BG12</f>
        <v>1.2658227848101267</v>
      </c>
      <c r="Y379" s="63"/>
      <c r="Z379" s="115">
        <f>'[22]Staff On Desk Summary Log'!BI12</f>
        <v>0</v>
      </c>
      <c r="AA379" s="115">
        <f>'[22]Staff On Desk Summary Log'!BJ12</f>
        <v>0</v>
      </c>
    </row>
    <row r="380" spans="1:27" ht="45" x14ac:dyDescent="0.25">
      <c r="A380" s="63"/>
      <c r="B380" s="114" t="str">
        <f>'[22]Staff On Desk Summary Log'!AI13</f>
        <v>% mins of all on-desk tasks per week</v>
      </c>
      <c r="C380" s="63"/>
      <c r="D380" s="115">
        <f>'[22]Staff On Desk Summary Log'!AK13</f>
        <v>4.5052083333333333E-2</v>
      </c>
      <c r="E380" s="115"/>
      <c r="F380" s="115">
        <f>'[22]Staff On Desk Summary Log'!AM13</f>
        <v>0.13984374999999999</v>
      </c>
      <c r="G380" s="115"/>
      <c r="H380" s="115">
        <f>'[22]Staff On Desk Summary Log'!AO13</f>
        <v>8.1770833333333334E-2</v>
      </c>
      <c r="I380" s="115"/>
      <c r="J380" s="115">
        <f>'[22]Staff On Desk Summary Log'!AQ13</f>
        <v>9.7916666666666666E-2</v>
      </c>
      <c r="K380" s="115"/>
      <c r="L380" s="115">
        <f>'[22]Staff On Desk Summary Log'!AS13</f>
        <v>0.18177083333333333</v>
      </c>
      <c r="M380" s="115"/>
      <c r="N380" s="115">
        <f>'[22]Staff On Desk Summary Log'!AU13</f>
        <v>0.1125</v>
      </c>
      <c r="O380" s="115"/>
      <c r="P380" s="115">
        <f>'[22]Staff On Desk Summary Log'!AY13</f>
        <v>2.0312500000000001E-2</v>
      </c>
      <c r="Q380" s="115">
        <f>'[22]Staff On Desk Summary Log'!AZ13</f>
        <v>6.7708333333333336E-3</v>
      </c>
      <c r="R380" s="115">
        <f>'[22]Staff On Desk Summary Log'!BA13</f>
        <v>7.5520833333333329E-2</v>
      </c>
      <c r="S380" s="115">
        <f>'[22]Staff On Desk Summary Log'!BB13</f>
        <v>0</v>
      </c>
      <c r="T380" s="115">
        <f>'[22]Staff On Desk Summary Log'!BC13</f>
        <v>2.8125000000000001E-2</v>
      </c>
      <c r="U380" s="115">
        <f>'[22]Staff On Desk Summary Log'!BD13</f>
        <v>0</v>
      </c>
      <c r="V380" s="115">
        <f>'[22]Staff On Desk Summary Log'!BE13</f>
        <v>8.8541666666666664E-3</v>
      </c>
      <c r="W380" s="115"/>
      <c r="X380" s="115">
        <f>'[22]Staff On Desk Summary Log'!BG13</f>
        <v>5.2083333333333336E-2</v>
      </c>
      <c r="Y380" s="115">
        <f>'[22]Staff On Desk Summary Log'!BH13</f>
        <v>3.3854166666666664E-2</v>
      </c>
      <c r="Z380" s="115">
        <f>'[22]Staff On Desk Summary Log'!BI13</f>
        <v>5.8333333333333334E-2</v>
      </c>
      <c r="AA380" s="115">
        <f>'[22]Staff On Desk Summary Log'!BJ13</f>
        <v>0.60468750000000004</v>
      </c>
    </row>
    <row r="381" spans="1:27" x14ac:dyDescent="0.25">
      <c r="Z381" s="114"/>
      <c r="AA381" s="114"/>
    </row>
    <row r="382" spans="1:27" x14ac:dyDescent="0.25">
      <c r="Z382" s="63"/>
      <c r="AA382" s="63"/>
    </row>
    <row r="383" spans="1:27" ht="210" x14ac:dyDescent="0.25">
      <c r="A383" s="63"/>
      <c r="B383" s="63"/>
      <c r="C383" s="114" t="str">
        <f>'[23]Staff On Desk Summary Log'!AJ1</f>
        <v>Hours open per week</v>
      </c>
      <c r="D383" s="114" t="str">
        <f>'[23]Staff On Desk Summary Log'!AK1</f>
        <v>Hrs open per yr</v>
      </c>
      <c r="E383" s="114" t="str">
        <f>'[23]Staff On Desk Summary Log'!AL1</f>
        <v>Mins open per week</v>
      </c>
      <c r="F383" s="63"/>
      <c r="G383" s="63"/>
      <c r="H383" s="63"/>
      <c r="I383" s="63"/>
      <c r="J383" s="63"/>
      <c r="K383" s="63"/>
      <c r="L383" s="63"/>
      <c r="M383" s="63"/>
      <c r="N383" s="63"/>
      <c r="O383" s="63"/>
      <c r="P383" s="63"/>
      <c r="Q383" s="63"/>
      <c r="R383" s="63"/>
      <c r="S383" s="63"/>
      <c r="T383" s="63"/>
      <c r="U383" s="63"/>
      <c r="V383" s="63"/>
      <c r="W383" s="63"/>
      <c r="X383" s="63"/>
      <c r="Y383" s="63"/>
      <c r="Z383" s="63"/>
      <c r="AA383" s="63"/>
    </row>
    <row r="384" spans="1:27" x14ac:dyDescent="0.25">
      <c r="A384" s="63"/>
      <c r="B384" s="63"/>
      <c r="C384" s="63">
        <f>'[23]Staff On Desk Summary Log'!AJ2</f>
        <v>36</v>
      </c>
      <c r="D384" s="63">
        <f>'[23]Staff On Desk Summary Log'!AK2</f>
        <v>1800</v>
      </c>
      <c r="E384" s="63">
        <f>'[23]Staff On Desk Summary Log'!AL2</f>
        <v>1800</v>
      </c>
      <c r="F384" s="63"/>
      <c r="G384" s="63"/>
      <c r="H384" s="63"/>
      <c r="I384" s="63"/>
      <c r="J384" s="63"/>
      <c r="K384" s="63"/>
      <c r="L384" s="63"/>
      <c r="M384" s="63"/>
      <c r="N384" s="63"/>
      <c r="O384" s="63"/>
      <c r="P384" s="63"/>
      <c r="Q384" s="63"/>
      <c r="R384" s="63"/>
      <c r="S384" s="63"/>
      <c r="T384" s="63"/>
      <c r="U384" s="63"/>
      <c r="V384" s="63"/>
      <c r="W384" s="63"/>
      <c r="X384" s="63"/>
      <c r="Y384" s="63"/>
      <c r="Z384" s="63"/>
      <c r="AA384" s="63"/>
    </row>
    <row r="385" spans="1:27" ht="225" x14ac:dyDescent="0.25">
      <c r="A385" s="44" t="str">
        <f>'[23]Staff On Desk Summary Log'!AG4</f>
        <v>ORA - On Desk Log</v>
      </c>
      <c r="B385" s="63"/>
      <c r="C385" s="114" t="str">
        <f>'[23]Staff On Desk Summary Log'!AJ4</f>
        <v>informational / directional</v>
      </c>
      <c r="D385" s="114" t="str">
        <f>'[23]Staff On Desk Summary Log'!AK4</f>
        <v>informational / directional</v>
      </c>
      <c r="E385" s="114" t="str">
        <f>'[23]Staff On Desk Summary Log'!AL4</f>
        <v>reference</v>
      </c>
      <c r="F385" s="114" t="str">
        <f>'[23]Staff On Desk Summary Log'!AM4</f>
        <v>reference</v>
      </c>
      <c r="G385" s="114" t="str">
        <f>'[23]Staff On Desk Summary Log'!AN4</f>
        <v>technology</v>
      </c>
      <c r="H385" s="114" t="str">
        <f>'[23]Staff On Desk Summary Log'!AO4</f>
        <v>technology</v>
      </c>
      <c r="I385" s="114" t="str">
        <f>'[23]Staff On Desk Summary Log'!AP4</f>
        <v>library card</v>
      </c>
      <c r="J385" s="114" t="str">
        <f>'[23]Staff On Desk Summary Log'!AQ4</f>
        <v>library card</v>
      </c>
      <c r="K385" s="114" t="str">
        <f>'[23]Staff On Desk Summary Log'!AR4</f>
        <v>checkin</v>
      </c>
      <c r="L385" s="114" t="str">
        <f>'[23]Staff On Desk Summary Log'!AS4</f>
        <v>checkin</v>
      </c>
      <c r="M385" s="114" t="str">
        <f>'[23]Staff On Desk Summary Log'!AT4</f>
        <v>checkout/ renew at desk</v>
      </c>
      <c r="N385" s="114" t="str">
        <f>'[23]Staff On Desk Summary Log'!AU4</f>
        <v>checkout/ renew at desk</v>
      </c>
      <c r="O385" s="114" t="str">
        <f>'[23]Staff On Desk Summary Log'!AX4</f>
        <v>fine/fee</v>
      </c>
      <c r="P385" s="114" t="str">
        <f>'[23]Staff On Desk Summary Log'!AY4</f>
        <v>fine/fee</v>
      </c>
      <c r="Q385" s="114" t="str">
        <f>'[23]Staff On Desk Summary Log'!AZ4</f>
        <v>print management</v>
      </c>
      <c r="R385" s="114" t="str">
        <f>'[23]Staff On Desk Summary Log'!BA4</f>
        <v>check email/spl@</v>
      </c>
      <c r="S385" s="114" t="str">
        <f>'[23]Staff On Desk Summary Log'!BB4</f>
        <v>lend laptop</v>
      </c>
      <c r="T385" s="114" t="str">
        <f>'[23]Staff On Desk Summary Log'!BC4</f>
        <v>lend laptop</v>
      </c>
      <c r="U385" s="114" t="str">
        <f>'[23]Staff On Desk Summary Log'!BD4</f>
        <v>self check</v>
      </c>
      <c r="V385" s="114" t="str">
        <f>'[23]Staff On Desk Summary Log'!BE4</f>
        <v>self check</v>
      </c>
      <c r="W385" s="114" t="str">
        <f>'[23]Staff On Desk Summary Log'!BF4</f>
        <v>weeding</v>
      </c>
      <c r="X385" s="114" t="str">
        <f>'[23]Staff On Desk Summary Log'!BG4</f>
        <v>weeding</v>
      </c>
      <c r="Y385" s="114" t="str">
        <f>'[23]Staff On Desk Summary Log'!BH4</f>
        <v>opening procedures and desk set up</v>
      </c>
      <c r="Z385" s="63" t="str">
        <f>'[23]Staff On Desk Summary Log'!BI4</f>
        <v>closing procedures</v>
      </c>
      <c r="AA385" s="63" t="str">
        <f>'[23]Staff On Desk Summary Log'!BJ4</f>
        <v>other</v>
      </c>
    </row>
    <row r="386" spans="1:27" x14ac:dyDescent="0.25">
      <c r="A386" s="63"/>
      <c r="B386" s="63"/>
      <c r="C386" s="63" t="str">
        <f>'[23]Staff On Desk Summary Log'!AJ5</f>
        <v># of patrons</v>
      </c>
      <c r="D386" s="63" t="str">
        <f>'[23]Staff On Desk Summary Log'!AK5</f>
        <v>and the avg time</v>
      </c>
      <c r="E386" s="63" t="str">
        <f>'[23]Staff On Desk Summary Log'!AL5</f>
        <v># of patrons</v>
      </c>
      <c r="F386" s="63" t="str">
        <f>'[23]Staff On Desk Summary Log'!AM5</f>
        <v>and the avg time</v>
      </c>
      <c r="G386" s="63" t="str">
        <f>'[23]Staff On Desk Summary Log'!AN5</f>
        <v># of patrons</v>
      </c>
      <c r="H386" s="63" t="str">
        <f>'[23]Staff On Desk Summary Log'!AO5</f>
        <v>and the avg time</v>
      </c>
      <c r="I386" s="63" t="str">
        <f>'[23]Staff On Desk Summary Log'!AP5</f>
        <v># of patrons</v>
      </c>
      <c r="J386" s="63" t="str">
        <f>'[23]Staff On Desk Summary Log'!AQ5</f>
        <v>and the avg time</v>
      </c>
      <c r="K386" s="63" t="str">
        <f>'[23]Staff On Desk Summary Log'!AR5</f>
        <v># of items</v>
      </c>
      <c r="L386" s="63" t="str">
        <f>'[23]Staff On Desk Summary Log'!AS5</f>
        <v>and  actual time</v>
      </c>
      <c r="M386" s="63" t="str">
        <f>'[23]Staff On Desk Summary Log'!AT5</f>
        <v># of patrons</v>
      </c>
      <c r="N386" s="63" t="str">
        <f>'[23]Staff On Desk Summary Log'!AU5</f>
        <v>and the avg time</v>
      </c>
      <c r="O386" s="63" t="str">
        <f>'[23]Staff On Desk Summary Log'!AX5</f>
        <v># of patrons</v>
      </c>
      <c r="P386" s="63" t="str">
        <f>'[23]Staff On Desk Summary Log'!AY5</f>
        <v>and the avg time</v>
      </c>
      <c r="Q386" s="63" t="str">
        <f>'[23]Staff On Desk Summary Log'!AZ5</f>
        <v># of interactions</v>
      </c>
      <c r="R386" s="63" t="str">
        <f>'[23]Staff On Desk Summary Log'!BA5</f>
        <v>Actual time spent</v>
      </c>
      <c r="S386" s="63" t="str">
        <f>'[23]Staff On Desk Summary Log'!BB5</f>
        <v># of patrons</v>
      </c>
      <c r="T386" s="63" t="str">
        <f>'[23]Staff On Desk Summary Log'!BC5</f>
        <v>and the avg time</v>
      </c>
      <c r="U386" s="63" t="str">
        <f>'[23]Staff On Desk Summary Log'!BD5</f>
        <v># of patrons</v>
      </c>
      <c r="V386" s="63" t="str">
        <f>'[23]Staff On Desk Summary Log'!BE5</f>
        <v>and the avg time</v>
      </c>
      <c r="W386" s="63" t="str">
        <f>'[23]Staff On Desk Summary Log'!BF5</f>
        <v># of items</v>
      </c>
      <c r="X386" s="63" t="str">
        <f>'[23]Staff On Desk Summary Log'!BG5</f>
        <v>and  actual time</v>
      </c>
      <c r="Y386" s="63" t="str">
        <f>'[23]Staff On Desk Summary Log'!BH5</f>
        <v>Avg time (in mins)</v>
      </c>
      <c r="Z386" s="63" t="str">
        <f>'[23]Staff On Desk Summary Log'!BI5</f>
        <v>Avg time (in mins)</v>
      </c>
      <c r="AA386" s="63" t="str">
        <f>'[23]Staff On Desk Summary Log'!BJ5</f>
        <v>Avg time (in mins)</v>
      </c>
    </row>
    <row r="387" spans="1:27" x14ac:dyDescent="0.25">
      <c r="A387" s="63" t="str">
        <f>'[23]Staff On Desk Summary Log'!AG6</f>
        <v>DAY</v>
      </c>
      <c r="B387" s="63" t="str">
        <f>'[23]Staff On Desk Summary Log'!AH6</f>
        <v>DATE</v>
      </c>
      <c r="C387" s="63">
        <f>'[23]Staff On Desk Summary Log'!AJ6</f>
        <v>0</v>
      </c>
      <c r="D387" s="63">
        <f>'[23]Staff On Desk Summary Log'!AK6</f>
        <v>0</v>
      </c>
      <c r="E387" s="63">
        <f>'[23]Staff On Desk Summary Log'!AL6</f>
        <v>0</v>
      </c>
      <c r="F387" s="63">
        <f>'[23]Staff On Desk Summary Log'!AM6</f>
        <v>0</v>
      </c>
      <c r="G387" s="63">
        <f>'[23]Staff On Desk Summary Log'!AN6</f>
        <v>0</v>
      </c>
      <c r="H387" s="63">
        <f>'[23]Staff On Desk Summary Log'!AO6</f>
        <v>0</v>
      </c>
      <c r="I387" s="63">
        <f>'[23]Staff On Desk Summary Log'!AP6</f>
        <v>0</v>
      </c>
      <c r="J387" s="63">
        <f>'[23]Staff On Desk Summary Log'!AQ6</f>
        <v>0</v>
      </c>
      <c r="K387" s="63">
        <f>'[23]Staff On Desk Summary Log'!AR6</f>
        <v>0</v>
      </c>
      <c r="L387" s="63">
        <f>'[23]Staff On Desk Summary Log'!AS6</f>
        <v>0</v>
      </c>
      <c r="M387" s="63">
        <f>'[23]Staff On Desk Summary Log'!AT6</f>
        <v>0</v>
      </c>
      <c r="N387" s="63">
        <f>'[23]Staff On Desk Summary Log'!AU6</f>
        <v>0</v>
      </c>
      <c r="O387" s="63">
        <f>'[23]Staff On Desk Summary Log'!AX6</f>
        <v>0</v>
      </c>
      <c r="P387" s="63">
        <f>'[23]Staff On Desk Summary Log'!AY6</f>
        <v>0</v>
      </c>
      <c r="Q387" s="63">
        <f>'[23]Staff On Desk Summary Log'!AZ6</f>
        <v>0</v>
      </c>
      <c r="R387" s="63">
        <f>'[23]Staff On Desk Summary Log'!BA6</f>
        <v>0</v>
      </c>
      <c r="S387" s="63">
        <f>'[23]Staff On Desk Summary Log'!BB6</f>
        <v>0</v>
      </c>
      <c r="T387" s="63">
        <f>'[23]Staff On Desk Summary Log'!BC6</f>
        <v>0</v>
      </c>
      <c r="U387" s="63">
        <f>'[23]Staff On Desk Summary Log'!BD6</f>
        <v>0</v>
      </c>
      <c r="V387" s="63">
        <f>'[23]Staff On Desk Summary Log'!BE6</f>
        <v>0</v>
      </c>
      <c r="W387" s="63">
        <f>'[23]Staff On Desk Summary Log'!BF6</f>
        <v>0</v>
      </c>
      <c r="X387" s="63">
        <f>'[23]Staff On Desk Summary Log'!BG6</f>
        <v>0</v>
      </c>
      <c r="Y387" s="63">
        <f>'[23]Staff On Desk Summary Log'!BH6</f>
        <v>0</v>
      </c>
      <c r="Z387" s="63">
        <f>'[23]Staff On Desk Summary Log'!BI6</f>
        <v>0</v>
      </c>
      <c r="AA387" s="63">
        <f>'[23]Staff On Desk Summary Log'!BJ6</f>
        <v>0</v>
      </c>
    </row>
    <row r="388" spans="1:27" x14ac:dyDescent="0.25">
      <c r="A388" s="63" t="str">
        <f>'[23]Staff On Desk Summary Log'!AG7</f>
        <v>Tuesday</v>
      </c>
      <c r="B388" s="63"/>
      <c r="C388" s="63">
        <f>'[23]Staff On Desk Summary Log'!AJ7</f>
        <v>12</v>
      </c>
      <c r="D388" s="63">
        <f>'[23]Staff On Desk Summary Log'!AK7</f>
        <v>25</v>
      </c>
      <c r="E388" s="63">
        <f>'[23]Staff On Desk Summary Log'!AL7</f>
        <v>11</v>
      </c>
      <c r="F388" s="63">
        <f>'[23]Staff On Desk Summary Log'!AM7</f>
        <v>26</v>
      </c>
      <c r="G388" s="63">
        <f>'[23]Staff On Desk Summary Log'!AN7</f>
        <v>2</v>
      </c>
      <c r="H388" s="63">
        <f>'[23]Staff On Desk Summary Log'!AO7</f>
        <v>10</v>
      </c>
      <c r="I388" s="63">
        <f>'[23]Staff On Desk Summary Log'!AP7</f>
        <v>11</v>
      </c>
      <c r="J388" s="63">
        <f>'[23]Staff On Desk Summary Log'!AQ7</f>
        <v>40</v>
      </c>
      <c r="K388" s="63">
        <f>'[23]Staff On Desk Summary Log'!AR7</f>
        <v>496</v>
      </c>
      <c r="L388" s="63">
        <f>'[23]Staff On Desk Summary Log'!AS7</f>
        <v>135</v>
      </c>
      <c r="M388" s="63">
        <f>'[23]Staff On Desk Summary Log'!AT7</f>
        <v>100</v>
      </c>
      <c r="N388" s="63">
        <f>'[23]Staff On Desk Summary Log'!AU7</f>
        <v>138</v>
      </c>
      <c r="O388" s="63">
        <f>'[23]Staff On Desk Summary Log'!AX7</f>
        <v>7</v>
      </c>
      <c r="P388" s="63">
        <f>'[23]Staff On Desk Summary Log'!AY7</f>
        <v>51</v>
      </c>
      <c r="Q388" s="63">
        <f>'[23]Staff On Desk Summary Log'!AZ7</f>
        <v>3</v>
      </c>
      <c r="R388" s="63">
        <f>'[23]Staff On Desk Summary Log'!BA7</f>
        <v>31</v>
      </c>
      <c r="S388" s="63">
        <f>'[23]Staff On Desk Summary Log'!BB7</f>
        <v>0</v>
      </c>
      <c r="T388" s="63">
        <f>'[23]Staff On Desk Summary Log'!BC7</f>
        <v>0</v>
      </c>
      <c r="U388" s="63">
        <f>'[23]Staff On Desk Summary Log'!BD7</f>
        <v>3</v>
      </c>
      <c r="V388" s="63">
        <f>'[23]Staff On Desk Summary Log'!BE7</f>
        <v>2</v>
      </c>
      <c r="W388" s="63">
        <f>'[23]Staff On Desk Summary Log'!BF7</f>
        <v>0</v>
      </c>
      <c r="X388" s="63">
        <f>'[23]Staff On Desk Summary Log'!BG7</f>
        <v>0</v>
      </c>
      <c r="Y388" s="63">
        <f>'[23]Staff On Desk Summary Log'!BH7</f>
        <v>0</v>
      </c>
      <c r="Z388" s="63">
        <f>'[23]Staff On Desk Summary Log'!BI7</f>
        <v>15</v>
      </c>
      <c r="AA388" s="63">
        <f>'[23]Staff On Desk Summary Log'!BJ7</f>
        <v>42</v>
      </c>
    </row>
    <row r="389" spans="1:27" x14ac:dyDescent="0.25">
      <c r="A389" s="63" t="str">
        <f>'[23]Staff On Desk Summary Log'!AG8</f>
        <v>Wednesday</v>
      </c>
      <c r="B389" s="63"/>
      <c r="C389" s="63">
        <f>'[23]Staff On Desk Summary Log'!AJ8</f>
        <v>17</v>
      </c>
      <c r="D389" s="63">
        <f>'[23]Staff On Desk Summary Log'!AK8</f>
        <v>10</v>
      </c>
      <c r="E389" s="63">
        <f>'[23]Staff On Desk Summary Log'!AL8</f>
        <v>18</v>
      </c>
      <c r="F389" s="63">
        <f>'[23]Staff On Desk Summary Log'!AM8</f>
        <v>13</v>
      </c>
      <c r="G389" s="63">
        <f>'[23]Staff On Desk Summary Log'!AN8</f>
        <v>5</v>
      </c>
      <c r="H389" s="63">
        <f>'[23]Staff On Desk Summary Log'!AO8</f>
        <v>21</v>
      </c>
      <c r="I389" s="63">
        <f>'[23]Staff On Desk Summary Log'!AP8</f>
        <v>5</v>
      </c>
      <c r="J389" s="63">
        <f>'[23]Staff On Desk Summary Log'!AQ8</f>
        <v>19</v>
      </c>
      <c r="K389" s="63">
        <f>'[23]Staff On Desk Summary Log'!AR8</f>
        <v>397</v>
      </c>
      <c r="L389" s="63">
        <f>'[23]Staff On Desk Summary Log'!AS8</f>
        <v>29</v>
      </c>
      <c r="M389" s="63">
        <f>'[23]Staff On Desk Summary Log'!AT8</f>
        <v>275</v>
      </c>
      <c r="N389" s="63">
        <f>'[23]Staff On Desk Summary Log'!AU8</f>
        <v>61</v>
      </c>
      <c r="O389" s="63">
        <f>'[23]Staff On Desk Summary Log'!AX8</f>
        <v>2</v>
      </c>
      <c r="P389" s="63">
        <f>'[23]Staff On Desk Summary Log'!AY8</f>
        <v>0</v>
      </c>
      <c r="Q389" s="63">
        <f>'[23]Staff On Desk Summary Log'!AZ8</f>
        <v>4</v>
      </c>
      <c r="R389" s="63">
        <f>'[23]Staff On Desk Summary Log'!BA8</f>
        <v>46</v>
      </c>
      <c r="S389" s="63">
        <f>'[23]Staff On Desk Summary Log'!BB8</f>
        <v>0</v>
      </c>
      <c r="T389" s="63">
        <f>'[23]Staff On Desk Summary Log'!BC8</f>
        <v>0</v>
      </c>
      <c r="U389" s="63">
        <f>'[23]Staff On Desk Summary Log'!BD8</f>
        <v>10</v>
      </c>
      <c r="V389" s="63">
        <f>'[23]Staff On Desk Summary Log'!BE8</f>
        <v>5</v>
      </c>
      <c r="W389" s="63">
        <f>'[23]Staff On Desk Summary Log'!BF8</f>
        <v>0</v>
      </c>
      <c r="X389" s="63">
        <f>'[23]Staff On Desk Summary Log'!BG8</f>
        <v>0</v>
      </c>
      <c r="Y389" s="63">
        <f>'[23]Staff On Desk Summary Log'!BH8</f>
        <v>0</v>
      </c>
      <c r="Z389" s="63">
        <f>'[23]Staff On Desk Summary Log'!BI8</f>
        <v>35</v>
      </c>
      <c r="AA389" s="63">
        <f>'[23]Staff On Desk Summary Log'!BJ8</f>
        <v>25</v>
      </c>
    </row>
    <row r="390" spans="1:27" x14ac:dyDescent="0.25">
      <c r="A390" s="63" t="str">
        <f>'[23]Staff On Desk Summary Log'!AG9</f>
        <v>Thursday</v>
      </c>
      <c r="B390" s="63"/>
      <c r="C390" s="63">
        <f>'[23]Staff On Desk Summary Log'!AJ9</f>
        <v>23</v>
      </c>
      <c r="D390" s="63">
        <f>'[23]Staff On Desk Summary Log'!AK9</f>
        <v>5</v>
      </c>
      <c r="E390" s="63">
        <f>'[23]Staff On Desk Summary Log'!AL9</f>
        <v>24</v>
      </c>
      <c r="F390" s="63">
        <f>'[23]Staff On Desk Summary Log'!AM9</f>
        <v>40</v>
      </c>
      <c r="G390" s="63">
        <f>'[23]Staff On Desk Summary Log'!AN9</f>
        <v>11</v>
      </c>
      <c r="H390" s="63">
        <f>'[23]Staff On Desk Summary Log'!AO9</f>
        <v>23</v>
      </c>
      <c r="I390" s="63">
        <f>'[23]Staff On Desk Summary Log'!AP9</f>
        <v>24</v>
      </c>
      <c r="J390" s="63">
        <f>'[23]Staff On Desk Summary Log'!AQ9</f>
        <v>25</v>
      </c>
      <c r="K390" s="63">
        <f>'[23]Staff On Desk Summary Log'!AR9</f>
        <v>505</v>
      </c>
      <c r="L390" s="63">
        <f>'[23]Staff On Desk Summary Log'!AS9</f>
        <v>26</v>
      </c>
      <c r="M390" s="63">
        <f>'[23]Staff On Desk Summary Log'!AT9</f>
        <v>254</v>
      </c>
      <c r="N390" s="63">
        <f>'[23]Staff On Desk Summary Log'!AU9</f>
        <v>93</v>
      </c>
      <c r="O390" s="63">
        <f>'[23]Staff On Desk Summary Log'!AX9</f>
        <v>4</v>
      </c>
      <c r="P390" s="63">
        <f>'[23]Staff On Desk Summary Log'!AY9</f>
        <v>16</v>
      </c>
      <c r="Q390" s="63">
        <f>'[23]Staff On Desk Summary Log'!AZ9</f>
        <v>3</v>
      </c>
      <c r="R390" s="63">
        <f>'[23]Staff On Desk Summary Log'!BA9</f>
        <v>33</v>
      </c>
      <c r="S390" s="63">
        <f>'[23]Staff On Desk Summary Log'!BB9</f>
        <v>0</v>
      </c>
      <c r="T390" s="63">
        <f>'[23]Staff On Desk Summary Log'!BC9</f>
        <v>0</v>
      </c>
      <c r="U390" s="63">
        <f>'[23]Staff On Desk Summary Log'!BD9</f>
        <v>0</v>
      </c>
      <c r="V390" s="63">
        <f>'[23]Staff On Desk Summary Log'!BE9</f>
        <v>0</v>
      </c>
      <c r="W390" s="63">
        <f>'[23]Staff On Desk Summary Log'!BF9</f>
        <v>0</v>
      </c>
      <c r="X390" s="63">
        <f>'[23]Staff On Desk Summary Log'!BG9</f>
        <v>0</v>
      </c>
      <c r="Y390" s="63">
        <f>'[23]Staff On Desk Summary Log'!BH9</f>
        <v>0</v>
      </c>
      <c r="Z390" s="63">
        <f>'[23]Staff On Desk Summary Log'!BI9</f>
        <v>20</v>
      </c>
      <c r="AA390" s="63">
        <f>'[23]Staff On Desk Summary Log'!BJ9</f>
        <v>35</v>
      </c>
    </row>
    <row r="391" spans="1:27" x14ac:dyDescent="0.25">
      <c r="A391" s="63" t="str">
        <f>'[23]Staff On Desk Summary Log'!AG10</f>
        <v>Friday</v>
      </c>
      <c r="B391" s="63"/>
      <c r="C391" s="63">
        <f>'[23]Staff On Desk Summary Log'!AJ10</f>
        <v>15</v>
      </c>
      <c r="D391" s="63">
        <f>'[23]Staff On Desk Summary Log'!AK10</f>
        <v>0</v>
      </c>
      <c r="E391" s="63">
        <f>'[23]Staff On Desk Summary Log'!AL10</f>
        <v>5</v>
      </c>
      <c r="F391" s="63">
        <f>'[23]Staff On Desk Summary Log'!AM10</f>
        <v>0</v>
      </c>
      <c r="G391" s="63">
        <f>'[23]Staff On Desk Summary Log'!AN10</f>
        <v>2</v>
      </c>
      <c r="H391" s="63">
        <f>'[23]Staff On Desk Summary Log'!AO10</f>
        <v>15</v>
      </c>
      <c r="I391" s="63">
        <f>'[23]Staff On Desk Summary Log'!AP10</f>
        <v>11</v>
      </c>
      <c r="J391" s="63">
        <f>'[23]Staff On Desk Summary Log'!AQ10</f>
        <v>20</v>
      </c>
      <c r="K391" s="63">
        <f>'[23]Staff On Desk Summary Log'!AR10</f>
        <v>335</v>
      </c>
      <c r="L391" s="63">
        <f>'[23]Staff On Desk Summary Log'!AS10</f>
        <v>41</v>
      </c>
      <c r="M391" s="63">
        <f>'[23]Staff On Desk Summary Log'!AT10</f>
        <v>180</v>
      </c>
      <c r="N391" s="63">
        <f>'[23]Staff On Desk Summary Log'!AU10</f>
        <v>64</v>
      </c>
      <c r="O391" s="63">
        <f>'[23]Staff On Desk Summary Log'!AX10</f>
        <v>8</v>
      </c>
      <c r="P391" s="63">
        <f>'[23]Staff On Desk Summary Log'!AY10</f>
        <v>20</v>
      </c>
      <c r="Q391" s="63">
        <f>'[23]Staff On Desk Summary Log'!AZ10</f>
        <v>2</v>
      </c>
      <c r="R391" s="63">
        <f>'[23]Staff On Desk Summary Log'!BA10</f>
        <v>25</v>
      </c>
      <c r="S391" s="63">
        <f>'[23]Staff On Desk Summary Log'!BB10</f>
        <v>0</v>
      </c>
      <c r="T391" s="63">
        <f>'[23]Staff On Desk Summary Log'!BC10</f>
        <v>0</v>
      </c>
      <c r="U391" s="63">
        <f>'[23]Staff On Desk Summary Log'!BD10</f>
        <v>1</v>
      </c>
      <c r="V391" s="63">
        <f>'[23]Staff On Desk Summary Log'!BE10</f>
        <v>2</v>
      </c>
      <c r="W391" s="63">
        <f>'[23]Staff On Desk Summary Log'!BF10</f>
        <v>0</v>
      </c>
      <c r="X391" s="63">
        <f>'[23]Staff On Desk Summary Log'!BG10</f>
        <v>0</v>
      </c>
      <c r="Y391" s="63">
        <f>'[23]Staff On Desk Summary Log'!BH10</f>
        <v>0</v>
      </c>
      <c r="Z391" s="63">
        <f>'[23]Staff On Desk Summary Log'!BI10</f>
        <v>40</v>
      </c>
      <c r="AA391" s="63">
        <f>'[23]Staff On Desk Summary Log'!BJ10</f>
        <v>25</v>
      </c>
    </row>
    <row r="392" spans="1:27" x14ac:dyDescent="0.25">
      <c r="A392" s="63" t="str">
        <f>'[23]Staff On Desk Summary Log'!AG11</f>
        <v>Saturday</v>
      </c>
      <c r="B392" s="63"/>
      <c r="C392" s="63">
        <f>'[23]Staff On Desk Summary Log'!AJ11</f>
        <v>9</v>
      </c>
      <c r="D392" s="63">
        <f>'[23]Staff On Desk Summary Log'!AK11</f>
        <v>0</v>
      </c>
      <c r="E392" s="63">
        <f>'[23]Staff On Desk Summary Log'!AL11</f>
        <v>3</v>
      </c>
      <c r="F392" s="63">
        <f>'[23]Staff On Desk Summary Log'!AM11</f>
        <v>2</v>
      </c>
      <c r="G392" s="63">
        <f>'[23]Staff On Desk Summary Log'!AN11</f>
        <v>1</v>
      </c>
      <c r="H392" s="63">
        <f>'[23]Staff On Desk Summary Log'!AO11</f>
        <v>10</v>
      </c>
      <c r="I392" s="63">
        <f>'[23]Staff On Desk Summary Log'!AP11</f>
        <v>11</v>
      </c>
      <c r="J392" s="63">
        <f>'[23]Staff On Desk Summary Log'!AQ11</f>
        <v>10</v>
      </c>
      <c r="K392" s="63">
        <f>'[23]Staff On Desk Summary Log'!AR11</f>
        <v>341</v>
      </c>
      <c r="L392" s="63">
        <f>'[23]Staff On Desk Summary Log'!AS11</f>
        <v>26</v>
      </c>
      <c r="M392" s="63">
        <f>'[23]Staff On Desk Summary Log'!AT11</f>
        <v>251</v>
      </c>
      <c r="N392" s="63">
        <f>'[23]Staff On Desk Summary Log'!AU11</f>
        <v>65</v>
      </c>
      <c r="O392" s="63">
        <f>'[23]Staff On Desk Summary Log'!AX11</f>
        <v>3</v>
      </c>
      <c r="P392" s="63">
        <f>'[23]Staff On Desk Summary Log'!AY11</f>
        <v>4</v>
      </c>
      <c r="Q392" s="63">
        <f>'[23]Staff On Desk Summary Log'!AZ11</f>
        <v>2</v>
      </c>
      <c r="R392" s="63">
        <f>'[23]Staff On Desk Summary Log'!BA11</f>
        <v>30</v>
      </c>
      <c r="S392" s="63">
        <f>'[23]Staff On Desk Summary Log'!BB11</f>
        <v>0</v>
      </c>
      <c r="T392" s="63">
        <f>'[23]Staff On Desk Summary Log'!BC11</f>
        <v>0</v>
      </c>
      <c r="U392" s="63">
        <f>'[23]Staff On Desk Summary Log'!BD11</f>
        <v>3</v>
      </c>
      <c r="V392" s="63">
        <f>'[23]Staff On Desk Summary Log'!BE11</f>
        <v>2</v>
      </c>
      <c r="W392" s="63">
        <f>'[23]Staff On Desk Summary Log'!BF11</f>
        <v>0</v>
      </c>
      <c r="X392" s="63">
        <f>'[23]Staff On Desk Summary Log'!BG11</f>
        <v>0</v>
      </c>
      <c r="Y392" s="63">
        <f>'[23]Staff On Desk Summary Log'!BH11</f>
        <v>0</v>
      </c>
      <c r="Z392" s="63">
        <f>'[23]Staff On Desk Summary Log'!BI11</f>
        <v>0</v>
      </c>
      <c r="AA392" s="63">
        <f>'[23]Staff On Desk Summary Log'!BJ11</f>
        <v>15</v>
      </c>
    </row>
    <row r="393" spans="1:27" x14ac:dyDescent="0.25">
      <c r="A393" s="63"/>
      <c r="B393" s="63" t="str">
        <f>'[23]Staff On Desk Summary Log'!AH15</f>
        <v>SUM</v>
      </c>
      <c r="C393" s="63">
        <f>'[23]Staff On Desk Summary Log'!AJ15</f>
        <v>76</v>
      </c>
      <c r="D393" s="63">
        <f>'[23]Staff On Desk Summary Log'!AK15</f>
        <v>40</v>
      </c>
      <c r="E393" s="63">
        <f>'[23]Staff On Desk Summary Log'!AL15</f>
        <v>61</v>
      </c>
      <c r="F393" s="63">
        <f>'[23]Staff On Desk Summary Log'!AM15</f>
        <v>81</v>
      </c>
      <c r="G393" s="63">
        <f>'[23]Staff On Desk Summary Log'!AN15</f>
        <v>21</v>
      </c>
      <c r="H393" s="63">
        <f>'[23]Staff On Desk Summary Log'!AO15</f>
        <v>79</v>
      </c>
      <c r="I393" s="63">
        <f>'[23]Staff On Desk Summary Log'!AP15</f>
        <v>62</v>
      </c>
      <c r="J393" s="63">
        <f>'[23]Staff On Desk Summary Log'!AQ15</f>
        <v>114</v>
      </c>
      <c r="K393" s="63">
        <f>'[23]Staff On Desk Summary Log'!AR15</f>
        <v>2074</v>
      </c>
      <c r="L393" s="63">
        <f>'[23]Staff On Desk Summary Log'!AS15</f>
        <v>257</v>
      </c>
      <c r="M393" s="63">
        <f>'[23]Staff On Desk Summary Log'!AT15</f>
        <v>1060</v>
      </c>
      <c r="N393" s="63">
        <f>'[23]Staff On Desk Summary Log'!AU15</f>
        <v>421</v>
      </c>
      <c r="O393" s="63">
        <f>'[23]Staff On Desk Summary Log'!AX15</f>
        <v>24</v>
      </c>
      <c r="P393" s="63">
        <f>'[23]Staff On Desk Summary Log'!AY15</f>
        <v>91</v>
      </c>
      <c r="Q393" s="63">
        <f>'[23]Staff On Desk Summary Log'!AZ15</f>
        <v>14</v>
      </c>
      <c r="R393" s="63">
        <f>'[23]Staff On Desk Summary Log'!BA15</f>
        <v>165</v>
      </c>
      <c r="S393" s="63">
        <f>'[23]Staff On Desk Summary Log'!BB15</f>
        <v>0</v>
      </c>
      <c r="T393" s="63">
        <f>'[23]Staff On Desk Summary Log'!BC15</f>
        <v>0</v>
      </c>
      <c r="U393" s="63">
        <f>'[23]Staff On Desk Summary Log'!BD15</f>
        <v>17</v>
      </c>
      <c r="V393" s="63">
        <f>'[23]Staff On Desk Summary Log'!BE15</f>
        <v>11</v>
      </c>
      <c r="W393" s="63">
        <f>'[23]Staff On Desk Summary Log'!BF15</f>
        <v>0</v>
      </c>
      <c r="X393" s="63">
        <f>'[23]Staff On Desk Summary Log'!BG15</f>
        <v>0</v>
      </c>
      <c r="Y393" s="63">
        <f>'[23]Staff On Desk Summary Log'!BH15</f>
        <v>0</v>
      </c>
      <c r="Z393">
        <f>'[23]Staff On Desk Summary Log'!BI15</f>
        <v>110</v>
      </c>
      <c r="AA393">
        <f>'[23]Staff On Desk Summary Log'!BJ15</f>
        <v>142</v>
      </c>
    </row>
    <row r="394" spans="1:27" x14ac:dyDescent="0.25">
      <c r="A394" s="63"/>
      <c r="B394" s="63" t="str">
        <f>'[23]Staff On Desk Summary Log'!AH16</f>
        <v>Avg</v>
      </c>
      <c r="C394" s="63"/>
      <c r="D394" s="101">
        <f>'[23]Staff On Desk Summary Log'!AK16</f>
        <v>0.52631578947368418</v>
      </c>
      <c r="E394" s="101"/>
      <c r="F394" s="101">
        <f>'[23]Staff On Desk Summary Log'!AM16</f>
        <v>1.3278688524590163</v>
      </c>
      <c r="G394" s="101"/>
      <c r="H394" s="101">
        <f>'[23]Staff On Desk Summary Log'!AO16</f>
        <v>3.7619047619047619</v>
      </c>
      <c r="I394" s="101"/>
      <c r="J394" s="101">
        <f>'[23]Staff On Desk Summary Log'!AQ16</f>
        <v>1.8387096774193548</v>
      </c>
      <c r="K394" s="101"/>
      <c r="L394" s="101">
        <f>'[23]Staff On Desk Summary Log'!AS16</f>
        <v>0.12391513982642237</v>
      </c>
      <c r="M394" s="101"/>
      <c r="N394" s="101">
        <f>'[23]Staff On Desk Summary Log'!AU16</f>
        <v>0.39716981132075474</v>
      </c>
      <c r="O394" s="101"/>
      <c r="P394" s="101">
        <f>'[23]Staff On Desk Summary Log'!AY16</f>
        <v>3.7916666666666665</v>
      </c>
      <c r="Q394" s="101"/>
      <c r="R394" s="101">
        <f>'[23]Staff On Desk Summary Log'!BA16</f>
        <v>11.785714285714286</v>
      </c>
      <c r="S394" s="101"/>
      <c r="T394" s="101"/>
      <c r="U394" s="101">
        <v>0</v>
      </c>
      <c r="V394" s="101">
        <f>'[23]Staff On Desk Summary Log'!BE16</f>
        <v>0.6470588235294118</v>
      </c>
      <c r="W394" s="101"/>
      <c r="X394" s="101"/>
      <c r="Y394" s="101"/>
      <c r="Z394">
        <f>'[23]Staff On Desk Summary Log'!BI16</f>
        <v>12.222222222222221</v>
      </c>
      <c r="AA394">
        <f>'[23]Staff On Desk Summary Log'!BJ16</f>
        <v>0</v>
      </c>
    </row>
    <row r="395" spans="1:27" ht="45" x14ac:dyDescent="0.25">
      <c r="A395" s="63"/>
      <c r="B395" s="114" t="str">
        <f>'[23]Staff On Desk Summary Log'!AH17</f>
        <v>% mins of all on-desk tasks per week</v>
      </c>
      <c r="C395" s="63"/>
      <c r="D395" s="115">
        <f>'[23]Staff On Desk Summary Log'!AK17</f>
        <v>2.2222222222222223E-2</v>
      </c>
      <c r="E395" s="115"/>
      <c r="F395" s="115">
        <f>'[23]Staff On Desk Summary Log'!AM17</f>
        <v>4.4999999999999998E-2</v>
      </c>
      <c r="G395" s="115"/>
      <c r="H395" s="115">
        <f>'[23]Staff On Desk Summary Log'!AO17</f>
        <v>4.3888888888888887E-2</v>
      </c>
      <c r="I395" s="115"/>
      <c r="J395" s="115">
        <f>'[23]Staff On Desk Summary Log'!AQ17</f>
        <v>6.3333333333333339E-2</v>
      </c>
      <c r="K395" s="115"/>
      <c r="L395" s="115">
        <f>'[23]Staff On Desk Summary Log'!AS17</f>
        <v>0.14277777777777778</v>
      </c>
      <c r="M395" s="115"/>
      <c r="N395" s="115">
        <f>'[23]Staff On Desk Summary Log'!AU17</f>
        <v>0.2338888888888889</v>
      </c>
      <c r="O395" s="115"/>
      <c r="P395" s="115">
        <f>'[23]Staff On Desk Summary Log'!AY17</f>
        <v>5.0555555555555555E-2</v>
      </c>
      <c r="Q395" s="115">
        <f>'[23]Staff On Desk Summary Log'!AZ17</f>
        <v>7.7777777777777776E-3</v>
      </c>
      <c r="R395" s="115">
        <f>'[23]Staff On Desk Summary Log'!BA17</f>
        <v>9.166666666666666E-2</v>
      </c>
      <c r="S395" s="115"/>
      <c r="T395" s="115"/>
      <c r="U395" s="115">
        <f>'[23]Staff On Desk Summary Log'!BD17</f>
        <v>0</v>
      </c>
      <c r="V395" s="115">
        <f>'[23]Staff On Desk Summary Log'!BE17</f>
        <v>6.1111111111111114E-3</v>
      </c>
      <c r="W395" s="115"/>
      <c r="X395" s="115"/>
      <c r="Y395" s="115">
        <f>'[23]Staff On Desk Summary Log'!BH17</f>
        <v>0</v>
      </c>
      <c r="Z395" s="115">
        <f>'[23]Staff On Desk Summary Log'!BI17</f>
        <v>6.1111111111111109E-2</v>
      </c>
      <c r="AA395" s="115">
        <f>'[23]Staff On Desk Summary Log'!BJ17</f>
        <v>7.8888888888888883E-2</v>
      </c>
    </row>
    <row r="398" spans="1:27" ht="210" x14ac:dyDescent="0.25">
      <c r="A398" s="63" t="s">
        <v>101</v>
      </c>
      <c r="B398" s="63"/>
      <c r="C398" s="114" t="str">
        <f>'[24]Staff On Desk Summary Log'!AK2</f>
        <v>Hours open per week</v>
      </c>
      <c r="D398" s="114" t="str">
        <f>'[24]Staff On Desk Summary Log'!AL2</f>
        <v>Hrs open per yr</v>
      </c>
      <c r="E398" s="114" t="str">
        <f>'[24]Staff On Desk Summary Log'!AM2</f>
        <v>Mins open per week</v>
      </c>
      <c r="F398" s="63"/>
      <c r="G398" s="63"/>
      <c r="H398" s="63"/>
      <c r="I398" s="63"/>
      <c r="J398" s="63"/>
      <c r="K398" s="63"/>
      <c r="L398" s="63"/>
      <c r="M398" s="63"/>
      <c r="N398" s="63"/>
      <c r="O398" s="63"/>
      <c r="P398" s="63"/>
      <c r="Q398" s="63"/>
      <c r="R398" s="63"/>
      <c r="S398" s="63"/>
      <c r="T398" s="63"/>
      <c r="U398" s="63"/>
      <c r="V398" s="63"/>
      <c r="W398" s="63"/>
      <c r="X398" s="63"/>
      <c r="Y398" s="63"/>
      <c r="Z398" s="63"/>
      <c r="AA398" s="63"/>
    </row>
    <row r="399" spans="1:27" x14ac:dyDescent="0.25">
      <c r="A399" s="63"/>
      <c r="B399" s="63"/>
      <c r="C399" s="63">
        <f>'[24]Staff On Desk Summary Log'!AK3</f>
        <v>36</v>
      </c>
      <c r="D399" s="63">
        <f>'[24]Staff On Desk Summary Log'!AL3</f>
        <v>1800</v>
      </c>
      <c r="E399" s="63">
        <f>'[24]Staff On Desk Summary Log'!AM3</f>
        <v>2160</v>
      </c>
      <c r="F399" s="63"/>
      <c r="G399" s="63"/>
      <c r="H399" s="63"/>
      <c r="I399" s="63"/>
      <c r="J399" s="63"/>
      <c r="K399" s="63"/>
      <c r="L399" s="63"/>
      <c r="M399" s="63"/>
      <c r="N399" s="63"/>
      <c r="O399" s="63"/>
      <c r="P399" s="63"/>
      <c r="Q399" s="63"/>
      <c r="R399" s="63"/>
      <c r="S399" s="63"/>
      <c r="T399" s="63"/>
      <c r="U399" s="63"/>
      <c r="V399" s="63"/>
      <c r="W399" s="63"/>
      <c r="X399" s="63"/>
      <c r="Y399" s="63"/>
      <c r="Z399" s="63"/>
      <c r="AA399" s="63"/>
    </row>
    <row r="400" spans="1:27" ht="225" x14ac:dyDescent="0.25">
      <c r="A400" s="44" t="str">
        <f>'[24]Staff On Desk Summary Log'!AH4</f>
        <v>POC - On Desk Log</v>
      </c>
      <c r="B400" s="63"/>
      <c r="C400" s="114" t="str">
        <f>'[24]Staff On Desk Summary Log'!AK4</f>
        <v>informational / directional</v>
      </c>
      <c r="D400" s="114" t="str">
        <f>'[24]Staff On Desk Summary Log'!AL4</f>
        <v>informational / directional</v>
      </c>
      <c r="E400" s="114" t="str">
        <f>'[24]Staff On Desk Summary Log'!AM4</f>
        <v>reference</v>
      </c>
      <c r="F400" s="114" t="str">
        <f>'[24]Staff On Desk Summary Log'!AN4</f>
        <v>reference</v>
      </c>
      <c r="G400" s="114" t="str">
        <f>'[24]Staff On Desk Summary Log'!AO4</f>
        <v>technology</v>
      </c>
      <c r="H400" s="114" t="str">
        <f>'[24]Staff On Desk Summary Log'!AP4</f>
        <v>technology</v>
      </c>
      <c r="I400" s="114" t="str">
        <f>'[24]Staff On Desk Summary Log'!AQ4</f>
        <v>library card</v>
      </c>
      <c r="J400" s="114" t="str">
        <f>'[24]Staff On Desk Summary Log'!AR4</f>
        <v>library card</v>
      </c>
      <c r="K400" s="114" t="str">
        <f>'[24]Staff On Desk Summary Log'!AS4</f>
        <v>checkin</v>
      </c>
      <c r="L400" s="114" t="str">
        <f>'[24]Staff On Desk Summary Log'!AT4</f>
        <v>checkin</v>
      </c>
      <c r="M400" s="114" t="str">
        <f>'[24]Staff On Desk Summary Log'!AU4</f>
        <v>checkout/ renew at desk</v>
      </c>
      <c r="N400" s="114" t="str">
        <f>'[24]Staff On Desk Summary Log'!AV4</f>
        <v>checkout/ renew at desk</v>
      </c>
      <c r="O400" s="114" t="str">
        <f>'[24]Staff On Desk Summary Log'!AY4</f>
        <v>fine/fee</v>
      </c>
      <c r="P400" s="114" t="str">
        <f>'[24]Staff On Desk Summary Log'!AZ4</f>
        <v>fine/fee</v>
      </c>
      <c r="Q400" s="114" t="str">
        <f>'[24]Staff On Desk Summary Log'!BA4</f>
        <v>print management</v>
      </c>
      <c r="R400" s="114" t="str">
        <f>'[24]Staff On Desk Summary Log'!BB4</f>
        <v>check email/spl@</v>
      </c>
      <c r="S400" s="114" t="str">
        <f>'[24]Staff On Desk Summary Log'!BC4</f>
        <v>lend laptop</v>
      </c>
      <c r="T400" s="114" t="str">
        <f>'[24]Staff On Desk Summary Log'!BD4</f>
        <v>lend laptop</v>
      </c>
      <c r="U400" s="114" t="str">
        <f>'[24]Staff On Desk Summary Log'!BE4</f>
        <v>self check</v>
      </c>
      <c r="V400" s="114" t="str">
        <f>'[24]Staff On Desk Summary Log'!BF4</f>
        <v>self check</v>
      </c>
      <c r="W400" s="114" t="str">
        <f>'[24]Staff On Desk Summary Log'!BG4</f>
        <v>weeding</v>
      </c>
      <c r="X400" s="114" t="str">
        <f>'[24]Staff On Desk Summary Log'!BH4</f>
        <v>weeding</v>
      </c>
      <c r="Y400" s="114" t="str">
        <f>'[24]Staff On Desk Summary Log'!BI4</f>
        <v>opening procedures and desk set up</v>
      </c>
      <c r="Z400" s="114" t="str">
        <f>'[24]Staff On Desk Summary Log'!BJ4</f>
        <v>closing procedures</v>
      </c>
      <c r="AA400" s="114" t="str">
        <f>'[24]Staff On Desk Summary Log'!BK4</f>
        <v>other</v>
      </c>
    </row>
    <row r="401" spans="1:27" x14ac:dyDescent="0.25">
      <c r="A401" s="63"/>
      <c r="B401" s="63"/>
      <c r="C401" s="63" t="str">
        <f>'[24]Staff On Desk Summary Log'!AK5</f>
        <v># of patrons</v>
      </c>
      <c r="D401" s="63" t="str">
        <f>'[24]Staff On Desk Summary Log'!AL5</f>
        <v>and the avg time</v>
      </c>
      <c r="E401" s="63" t="str">
        <f>'[24]Staff On Desk Summary Log'!AM5</f>
        <v># of patrons</v>
      </c>
      <c r="F401" s="63" t="str">
        <f>'[24]Staff On Desk Summary Log'!AN5</f>
        <v>and the avg time</v>
      </c>
      <c r="G401" s="63" t="str">
        <f>'[24]Staff On Desk Summary Log'!AO5</f>
        <v># of patrons</v>
      </c>
      <c r="H401" s="63" t="str">
        <f>'[24]Staff On Desk Summary Log'!AP5</f>
        <v>and the avg time</v>
      </c>
      <c r="I401" s="63" t="str">
        <f>'[24]Staff On Desk Summary Log'!AQ5</f>
        <v># of patrons</v>
      </c>
      <c r="J401" s="63" t="str">
        <f>'[24]Staff On Desk Summary Log'!AR5</f>
        <v>and the avg time</v>
      </c>
      <c r="K401" s="63" t="str">
        <f>'[24]Staff On Desk Summary Log'!AS5</f>
        <v># of items</v>
      </c>
      <c r="L401" s="63" t="str">
        <f>'[24]Staff On Desk Summary Log'!AT5</f>
        <v>and  actual time</v>
      </c>
      <c r="M401" s="63" t="str">
        <f>'[24]Staff On Desk Summary Log'!AU5</f>
        <v># of patrons</v>
      </c>
      <c r="N401" s="63" t="str">
        <f>'[24]Staff On Desk Summary Log'!AV5</f>
        <v>and the avg time</v>
      </c>
      <c r="O401" s="63" t="str">
        <f>'[24]Staff On Desk Summary Log'!AY5</f>
        <v># of patrons</v>
      </c>
      <c r="P401" s="63" t="str">
        <f>'[24]Staff On Desk Summary Log'!AZ5</f>
        <v>and the avg time</v>
      </c>
      <c r="Q401" s="63" t="str">
        <f>'[24]Staff On Desk Summary Log'!BA5</f>
        <v># of interactions</v>
      </c>
      <c r="R401" s="63" t="str">
        <f>'[24]Staff On Desk Summary Log'!BB5</f>
        <v>Actual time spent</v>
      </c>
      <c r="S401" s="63" t="str">
        <f>'[24]Staff On Desk Summary Log'!BC5</f>
        <v># of patrons</v>
      </c>
      <c r="T401" s="63" t="str">
        <f>'[24]Staff On Desk Summary Log'!BD5</f>
        <v>and the avg time</v>
      </c>
      <c r="U401" s="63" t="str">
        <f>'[24]Staff On Desk Summary Log'!BE5</f>
        <v># of patrons</v>
      </c>
      <c r="V401" s="63" t="str">
        <f>'[24]Staff On Desk Summary Log'!BF5</f>
        <v>and the avg time</v>
      </c>
      <c r="W401" s="63" t="str">
        <f>'[24]Staff On Desk Summary Log'!BG5</f>
        <v># of items</v>
      </c>
      <c r="X401" s="63" t="str">
        <f>'[24]Staff On Desk Summary Log'!BH5</f>
        <v>and  actual time</v>
      </c>
      <c r="Y401" s="63" t="str">
        <f>'[24]Staff On Desk Summary Log'!BI5</f>
        <v>Avg time (in mins)</v>
      </c>
      <c r="Z401" s="63" t="str">
        <f>'[24]Staff On Desk Summary Log'!BJ5</f>
        <v>Avg time (in mins)</v>
      </c>
      <c r="AA401" s="63" t="str">
        <f>'[24]Staff On Desk Summary Log'!BK5</f>
        <v>Avg time (in mins)</v>
      </c>
    </row>
    <row r="402" spans="1:27" x14ac:dyDescent="0.25">
      <c r="A402" s="63" t="str">
        <f>'[24]Staff On Desk Summary Log'!AH6</f>
        <v>DAY</v>
      </c>
      <c r="B402" s="63" t="str">
        <f>'[24]Staff On Desk Summary Log'!AI6</f>
        <v>DATE</v>
      </c>
      <c r="C402" s="63">
        <f>'[24]Staff On Desk Summary Log'!AK6</f>
        <v>0</v>
      </c>
      <c r="D402" s="63">
        <f>'[24]Staff On Desk Summary Log'!AL6</f>
        <v>0</v>
      </c>
      <c r="E402" s="63">
        <f>'[24]Staff On Desk Summary Log'!AM6</f>
        <v>0</v>
      </c>
      <c r="F402" s="63">
        <f>'[24]Staff On Desk Summary Log'!AN6</f>
        <v>0</v>
      </c>
      <c r="G402" s="63">
        <f>'[24]Staff On Desk Summary Log'!AO6</f>
        <v>0</v>
      </c>
      <c r="H402" s="63">
        <f>'[24]Staff On Desk Summary Log'!AP6</f>
        <v>0</v>
      </c>
      <c r="I402" s="63">
        <f>'[24]Staff On Desk Summary Log'!AQ6</f>
        <v>0</v>
      </c>
      <c r="J402" s="63">
        <f>'[24]Staff On Desk Summary Log'!AR6</f>
        <v>0</v>
      </c>
      <c r="K402" s="63">
        <f>'[24]Staff On Desk Summary Log'!AS6</f>
        <v>0</v>
      </c>
      <c r="L402" s="63">
        <f>'[24]Staff On Desk Summary Log'!AT6</f>
        <v>0</v>
      </c>
      <c r="M402" s="63">
        <f>'[24]Staff On Desk Summary Log'!AU6</f>
        <v>0</v>
      </c>
      <c r="N402" s="63">
        <f>'[24]Staff On Desk Summary Log'!AV6</f>
        <v>0</v>
      </c>
      <c r="O402" s="63">
        <f>'[24]Staff On Desk Summary Log'!AY6</f>
        <v>0</v>
      </c>
      <c r="P402" s="63">
        <f>'[24]Staff On Desk Summary Log'!AZ6</f>
        <v>0</v>
      </c>
      <c r="Q402" s="63">
        <f>'[24]Staff On Desk Summary Log'!BA6</f>
        <v>0</v>
      </c>
      <c r="R402" s="63">
        <f>'[24]Staff On Desk Summary Log'!BB6</f>
        <v>0</v>
      </c>
      <c r="S402" s="63">
        <f>'[24]Staff On Desk Summary Log'!BC6</f>
        <v>0</v>
      </c>
      <c r="T402" s="63">
        <f>'[24]Staff On Desk Summary Log'!BD6</f>
        <v>0</v>
      </c>
      <c r="U402" s="63">
        <f>'[24]Staff On Desk Summary Log'!BE6</f>
        <v>0</v>
      </c>
      <c r="V402" s="63">
        <f>'[24]Staff On Desk Summary Log'!BF6</f>
        <v>0</v>
      </c>
      <c r="W402" s="63">
        <f>'[24]Staff On Desk Summary Log'!BG6</f>
        <v>0</v>
      </c>
      <c r="X402" s="63">
        <f>'[24]Staff On Desk Summary Log'!BH6</f>
        <v>0</v>
      </c>
      <c r="Y402" s="63">
        <f>'[24]Staff On Desk Summary Log'!BI6</f>
        <v>0</v>
      </c>
      <c r="Z402" s="63">
        <f>'[24]Staff On Desk Summary Log'!BJ6</f>
        <v>0</v>
      </c>
      <c r="AA402" s="63">
        <f>'[24]Staff On Desk Summary Log'!BK6</f>
        <v>0</v>
      </c>
    </row>
    <row r="403" spans="1:27" x14ac:dyDescent="0.25">
      <c r="A403" s="63" t="str">
        <f>'[24]Staff On Desk Summary Log'!AH7</f>
        <v>Tuesday</v>
      </c>
      <c r="B403" s="63"/>
      <c r="C403" s="63">
        <f>'[24]Staff On Desk Summary Log'!AK7</f>
        <v>59</v>
      </c>
      <c r="D403" s="63">
        <f>'[24]Staff On Desk Summary Log'!AL7</f>
        <v>57.099999999999994</v>
      </c>
      <c r="E403" s="63">
        <f>'[24]Staff On Desk Summary Log'!AM7</f>
        <v>34</v>
      </c>
      <c r="F403" s="63">
        <f>'[24]Staff On Desk Summary Log'!AN7</f>
        <v>72</v>
      </c>
      <c r="G403" s="63">
        <f>'[24]Staff On Desk Summary Log'!AO7</f>
        <v>7</v>
      </c>
      <c r="H403" s="63">
        <f>'[24]Staff On Desk Summary Log'!AP7</f>
        <v>20</v>
      </c>
      <c r="I403" s="63">
        <f>'[24]Staff On Desk Summary Log'!AQ7</f>
        <v>6</v>
      </c>
      <c r="J403" s="63">
        <f>'[24]Staff On Desk Summary Log'!AR7</f>
        <v>29</v>
      </c>
      <c r="K403" s="63">
        <f>'[24]Staff On Desk Summary Log'!AS7</f>
        <v>159</v>
      </c>
      <c r="L403" s="63">
        <f>'[24]Staff On Desk Summary Log'!AT7</f>
        <v>38.1</v>
      </c>
      <c r="M403" s="63">
        <f>'[24]Staff On Desk Summary Log'!AU7</f>
        <v>94</v>
      </c>
      <c r="N403" s="63">
        <f>'[24]Staff On Desk Summary Log'!AV7</f>
        <v>84</v>
      </c>
      <c r="O403" s="63">
        <f>'[24]Staff On Desk Summary Log'!AY7</f>
        <v>9</v>
      </c>
      <c r="P403" s="63">
        <f>'[24]Staff On Desk Summary Log'!AZ7</f>
        <v>20</v>
      </c>
      <c r="Q403" s="63">
        <f>'[24]Staff On Desk Summary Log'!BA7</f>
        <v>15</v>
      </c>
      <c r="R403" s="63">
        <f>'[24]Staff On Desk Summary Log'!BB7</f>
        <v>20</v>
      </c>
      <c r="S403" s="63">
        <f>'[24]Staff On Desk Summary Log'!BC7</f>
        <v>1</v>
      </c>
      <c r="T403" s="63">
        <f>'[24]Staff On Desk Summary Log'!BD7</f>
        <v>6</v>
      </c>
      <c r="U403" s="63">
        <f>'[24]Staff On Desk Summary Log'!BE7</f>
        <v>14</v>
      </c>
      <c r="V403" s="63">
        <f>'[24]Staff On Desk Summary Log'!BF7</f>
        <v>8</v>
      </c>
      <c r="W403" s="63">
        <f>'[24]Staff On Desk Summary Log'!BG7</f>
        <v>0</v>
      </c>
      <c r="X403" s="63">
        <f>'[24]Staff On Desk Summary Log'!BH7</f>
        <v>0</v>
      </c>
      <c r="Y403" s="63">
        <f>'[24]Staff On Desk Summary Log'!BI7</f>
        <v>5</v>
      </c>
      <c r="Z403" s="63">
        <f>'[24]Staff On Desk Summary Log'!BJ7</f>
        <v>14</v>
      </c>
      <c r="AA403" s="63">
        <f>'[24]Staff On Desk Summary Log'!BK7</f>
        <v>182</v>
      </c>
    </row>
    <row r="404" spans="1:27" x14ac:dyDescent="0.25">
      <c r="A404" s="63" t="str">
        <f>'[24]Staff On Desk Summary Log'!AH8</f>
        <v>Wednesday</v>
      </c>
      <c r="B404" s="63"/>
      <c r="C404" s="63">
        <f>'[24]Staff On Desk Summary Log'!AK8</f>
        <v>61</v>
      </c>
      <c r="D404" s="63">
        <f>'[24]Staff On Desk Summary Log'!AL8</f>
        <v>33</v>
      </c>
      <c r="E404" s="63">
        <f>'[24]Staff On Desk Summary Log'!AM8</f>
        <v>37</v>
      </c>
      <c r="F404" s="63">
        <f>'[24]Staff On Desk Summary Log'!AN8</f>
        <v>77</v>
      </c>
      <c r="G404" s="63">
        <f>'[24]Staff On Desk Summary Log'!AO8</f>
        <v>15</v>
      </c>
      <c r="H404" s="63">
        <f>'[24]Staff On Desk Summary Log'!AP8</f>
        <v>36.5</v>
      </c>
      <c r="I404" s="63">
        <f>'[24]Staff On Desk Summary Log'!AQ8</f>
        <v>20</v>
      </c>
      <c r="J404" s="63">
        <f>'[24]Staff On Desk Summary Log'!AR8</f>
        <v>63.5</v>
      </c>
      <c r="K404" s="63">
        <f>'[24]Staff On Desk Summary Log'!AS8</f>
        <v>109</v>
      </c>
      <c r="L404" s="63">
        <f>'[24]Staff On Desk Summary Log'!AT8</f>
        <v>43</v>
      </c>
      <c r="M404" s="63">
        <f>'[24]Staff On Desk Summary Log'!AU8</f>
        <v>81</v>
      </c>
      <c r="N404" s="63">
        <f>'[24]Staff On Desk Summary Log'!AV8</f>
        <v>87</v>
      </c>
      <c r="O404" s="63">
        <f>'[24]Staff On Desk Summary Log'!AY8</f>
        <v>11</v>
      </c>
      <c r="P404" s="63">
        <f>'[24]Staff On Desk Summary Log'!AZ8</f>
        <v>13</v>
      </c>
      <c r="Q404" s="63">
        <f>'[24]Staff On Desk Summary Log'!BA8</f>
        <v>2</v>
      </c>
      <c r="R404" s="63">
        <f>'[24]Staff On Desk Summary Log'!BB8</f>
        <v>23</v>
      </c>
      <c r="S404" s="63">
        <f>'[24]Staff On Desk Summary Log'!BC8</f>
        <v>1</v>
      </c>
      <c r="T404" s="63">
        <f>'[24]Staff On Desk Summary Log'!BD8</f>
        <v>3</v>
      </c>
      <c r="U404" s="63">
        <f>'[24]Staff On Desk Summary Log'!BE8</f>
        <v>3</v>
      </c>
      <c r="V404" s="63">
        <f>'[24]Staff On Desk Summary Log'!BF8</f>
        <v>5</v>
      </c>
      <c r="W404" s="63">
        <f>'[24]Staff On Desk Summary Log'!BG8</f>
        <v>0</v>
      </c>
      <c r="X404" s="63">
        <f>'[24]Staff On Desk Summary Log'!BH8</f>
        <v>0</v>
      </c>
      <c r="Y404" s="63">
        <f>'[24]Staff On Desk Summary Log'!BI8</f>
        <v>20</v>
      </c>
      <c r="Z404" s="63">
        <f>'[24]Staff On Desk Summary Log'!BJ8</f>
        <v>14</v>
      </c>
      <c r="AA404" s="63">
        <f>'[24]Staff On Desk Summary Log'!BK8</f>
        <v>98</v>
      </c>
    </row>
    <row r="405" spans="1:27" x14ac:dyDescent="0.25">
      <c r="A405" s="63" t="str">
        <f>'[24]Staff On Desk Summary Log'!AH9</f>
        <v>Thursday</v>
      </c>
      <c r="B405" s="63"/>
      <c r="C405" s="63">
        <f>'[24]Staff On Desk Summary Log'!AK9</f>
        <v>58</v>
      </c>
      <c r="D405" s="63">
        <f>'[24]Staff On Desk Summary Log'!AL9</f>
        <v>57</v>
      </c>
      <c r="E405" s="63">
        <f>'[24]Staff On Desk Summary Log'!AM9</f>
        <v>29</v>
      </c>
      <c r="F405" s="63">
        <f>'[24]Staff On Desk Summary Log'!AN9</f>
        <v>78</v>
      </c>
      <c r="G405" s="63">
        <f>'[24]Staff On Desk Summary Log'!AO9</f>
        <v>11</v>
      </c>
      <c r="H405" s="63">
        <f>'[24]Staff On Desk Summary Log'!AP9</f>
        <v>24</v>
      </c>
      <c r="I405" s="63">
        <f>'[24]Staff On Desk Summary Log'!AQ9</f>
        <v>12</v>
      </c>
      <c r="J405" s="63">
        <f>'[24]Staff On Desk Summary Log'!AR9</f>
        <v>35</v>
      </c>
      <c r="K405" s="63">
        <f>'[24]Staff On Desk Summary Log'!AS9</f>
        <v>83</v>
      </c>
      <c r="L405" s="63">
        <f>'[24]Staff On Desk Summary Log'!AT9</f>
        <v>28</v>
      </c>
      <c r="M405" s="63">
        <f>'[24]Staff On Desk Summary Log'!AU9</f>
        <v>55</v>
      </c>
      <c r="N405" s="63">
        <f>'[24]Staff On Desk Summary Log'!AV9</f>
        <v>52</v>
      </c>
      <c r="O405" s="63">
        <f>'[24]Staff On Desk Summary Log'!AY9</f>
        <v>8</v>
      </c>
      <c r="P405" s="63">
        <f>'[24]Staff On Desk Summary Log'!AZ9</f>
        <v>14</v>
      </c>
      <c r="Q405" s="63">
        <f>'[24]Staff On Desk Summary Log'!BA9</f>
        <v>1</v>
      </c>
      <c r="R405" s="63">
        <f>'[24]Staff On Desk Summary Log'!BB9</f>
        <v>58</v>
      </c>
      <c r="S405" s="63">
        <f>'[24]Staff On Desk Summary Log'!BC9</f>
        <v>0</v>
      </c>
      <c r="T405" s="63">
        <f>'[24]Staff On Desk Summary Log'!BD9</f>
        <v>0</v>
      </c>
      <c r="U405" s="63">
        <f>'[24]Staff On Desk Summary Log'!BE9</f>
        <v>2</v>
      </c>
      <c r="V405" s="63">
        <f>'[24]Staff On Desk Summary Log'!BF9</f>
        <v>1</v>
      </c>
      <c r="W405" s="63">
        <f>'[24]Staff On Desk Summary Log'!BG9</f>
        <v>0</v>
      </c>
      <c r="X405" s="63">
        <f>'[24]Staff On Desk Summary Log'!BH9</f>
        <v>0</v>
      </c>
      <c r="Y405" s="63">
        <f>'[24]Staff On Desk Summary Log'!BI9</f>
        <v>0</v>
      </c>
      <c r="Z405" s="63">
        <f>'[24]Staff On Desk Summary Log'!BJ9</f>
        <v>15</v>
      </c>
      <c r="AA405" s="63">
        <f>'[24]Staff On Desk Summary Log'!BK9</f>
        <v>220</v>
      </c>
    </row>
    <row r="406" spans="1:27" x14ac:dyDescent="0.25">
      <c r="A406" s="63" t="str">
        <f>'[24]Staff On Desk Summary Log'!AH10</f>
        <v>Friday</v>
      </c>
      <c r="B406" s="63"/>
      <c r="C406" s="63">
        <f>'[24]Staff On Desk Summary Log'!AK10</f>
        <v>51</v>
      </c>
      <c r="D406" s="63">
        <f>'[24]Staff On Desk Summary Log'!AL10</f>
        <v>31</v>
      </c>
      <c r="E406" s="63">
        <f>'[24]Staff On Desk Summary Log'!AM10</f>
        <v>13</v>
      </c>
      <c r="F406" s="63">
        <f>'[24]Staff On Desk Summary Log'!AN10</f>
        <v>47</v>
      </c>
      <c r="G406" s="63">
        <f>'[24]Staff On Desk Summary Log'!AO10</f>
        <v>8</v>
      </c>
      <c r="H406" s="63">
        <f>'[24]Staff On Desk Summary Log'!AP10</f>
        <v>30</v>
      </c>
      <c r="I406" s="63">
        <f>'[24]Staff On Desk Summary Log'!AQ10</f>
        <v>4</v>
      </c>
      <c r="J406" s="63">
        <f>'[24]Staff On Desk Summary Log'!AR10</f>
        <v>5</v>
      </c>
      <c r="K406" s="63">
        <f>'[24]Staff On Desk Summary Log'!AS10</f>
        <v>67</v>
      </c>
      <c r="L406" s="63">
        <f>'[24]Staff On Desk Summary Log'!AT10</f>
        <v>14</v>
      </c>
      <c r="M406" s="63">
        <f>'[24]Staff On Desk Summary Log'!AU10</f>
        <v>40</v>
      </c>
      <c r="N406" s="63">
        <f>'[24]Staff On Desk Summary Log'!AV10</f>
        <v>38</v>
      </c>
      <c r="O406" s="63">
        <f>'[24]Staff On Desk Summary Log'!AY10</f>
        <v>9</v>
      </c>
      <c r="P406" s="63">
        <f>'[24]Staff On Desk Summary Log'!AZ10</f>
        <v>13</v>
      </c>
      <c r="Q406" s="63">
        <f>'[24]Staff On Desk Summary Log'!BA10</f>
        <v>6</v>
      </c>
      <c r="R406" s="63">
        <f>'[24]Staff On Desk Summary Log'!BB10</f>
        <v>45</v>
      </c>
      <c r="S406" s="63">
        <f>'[24]Staff On Desk Summary Log'!BC10</f>
        <v>4</v>
      </c>
      <c r="T406" s="63">
        <f>'[24]Staff On Desk Summary Log'!BD10</f>
        <v>8</v>
      </c>
      <c r="U406" s="63">
        <f>'[24]Staff On Desk Summary Log'!BE10</f>
        <v>6</v>
      </c>
      <c r="V406" s="63">
        <f>'[24]Staff On Desk Summary Log'!BF10</f>
        <v>9</v>
      </c>
      <c r="W406" s="63">
        <f>'[24]Staff On Desk Summary Log'!BG10</f>
        <v>0</v>
      </c>
      <c r="X406" s="63">
        <f>'[24]Staff On Desk Summary Log'!BH10</f>
        <v>0</v>
      </c>
      <c r="Y406" s="63">
        <f>'[24]Staff On Desk Summary Log'!BI10</f>
        <v>0</v>
      </c>
      <c r="Z406" s="63">
        <f>'[24]Staff On Desk Summary Log'!BJ10</f>
        <v>30</v>
      </c>
      <c r="AA406" s="63">
        <f>'[24]Staff On Desk Summary Log'!BK10</f>
        <v>125</v>
      </c>
    </row>
    <row r="407" spans="1:27" x14ac:dyDescent="0.25">
      <c r="A407" s="63" t="str">
        <f>'[24]Staff On Desk Summary Log'!AH11</f>
        <v>Saturday</v>
      </c>
      <c r="B407" s="63"/>
      <c r="C407" s="63">
        <f>'[24]Staff On Desk Summary Log'!AK11</f>
        <v>47</v>
      </c>
      <c r="D407" s="63">
        <f>'[24]Staff On Desk Summary Log'!AL11</f>
        <v>33</v>
      </c>
      <c r="E407" s="63">
        <f>'[24]Staff On Desk Summary Log'!AM11</f>
        <v>20</v>
      </c>
      <c r="F407" s="63">
        <f>'[24]Staff On Desk Summary Log'!AN11</f>
        <v>31</v>
      </c>
      <c r="G407" s="63">
        <f>'[24]Staff On Desk Summary Log'!AO11</f>
        <v>12</v>
      </c>
      <c r="H407" s="63">
        <f>'[24]Staff On Desk Summary Log'!AP11</f>
        <v>43</v>
      </c>
      <c r="I407" s="63">
        <f>'[24]Staff On Desk Summary Log'!AQ11</f>
        <v>10</v>
      </c>
      <c r="J407" s="63">
        <f>'[24]Staff On Desk Summary Log'!AR11</f>
        <v>18</v>
      </c>
      <c r="K407" s="63">
        <f>'[24]Staff On Desk Summary Log'!AS11</f>
        <v>163</v>
      </c>
      <c r="L407" s="63">
        <f>'[24]Staff On Desk Summary Log'!AT11</f>
        <v>52</v>
      </c>
      <c r="M407" s="63">
        <f>'[24]Staff On Desk Summary Log'!AU11</f>
        <v>77</v>
      </c>
      <c r="N407" s="63">
        <f>'[24]Staff On Desk Summary Log'!AV11</f>
        <v>48</v>
      </c>
      <c r="O407" s="63">
        <f>'[24]Staff On Desk Summary Log'!AY11</f>
        <v>10</v>
      </c>
      <c r="P407" s="63">
        <f>'[24]Staff On Desk Summary Log'!AZ11</f>
        <v>22</v>
      </c>
      <c r="Q407" s="63">
        <f>'[24]Staff On Desk Summary Log'!BA11</f>
        <v>1</v>
      </c>
      <c r="R407" s="63">
        <f>'[24]Staff On Desk Summary Log'!BB11</f>
        <v>9</v>
      </c>
      <c r="S407" s="63">
        <f>'[24]Staff On Desk Summary Log'!BC11</f>
        <v>0</v>
      </c>
      <c r="T407" s="63">
        <f>'[24]Staff On Desk Summary Log'!BD11</f>
        <v>0</v>
      </c>
      <c r="U407" s="63">
        <f>'[24]Staff On Desk Summary Log'!BE11</f>
        <v>1</v>
      </c>
      <c r="V407" s="63">
        <f>'[24]Staff On Desk Summary Log'!BF11</f>
        <v>2</v>
      </c>
      <c r="W407" s="63">
        <f>'[24]Staff On Desk Summary Log'!BG11</f>
        <v>0</v>
      </c>
      <c r="X407" s="63">
        <f>'[24]Staff On Desk Summary Log'!BH11</f>
        <v>0</v>
      </c>
      <c r="Y407" s="63">
        <f>'[24]Staff On Desk Summary Log'!BI11</f>
        <v>0</v>
      </c>
      <c r="Z407" s="63">
        <f>'[24]Staff On Desk Summary Log'!BJ11</f>
        <v>25</v>
      </c>
      <c r="AA407" s="63">
        <f>'[24]Staff On Desk Summary Log'!BK11</f>
        <v>112</v>
      </c>
    </row>
    <row r="408" spans="1:27" x14ac:dyDescent="0.25">
      <c r="A408" s="63" t="str">
        <f>'[24]Staff On Desk Summary Log'!AH12</f>
        <v>Tuesday</v>
      </c>
      <c r="B408" s="63"/>
      <c r="C408" s="63">
        <f>'[24]Staff On Desk Summary Log'!AK12</f>
        <v>9</v>
      </c>
      <c r="D408" s="63">
        <f>'[24]Staff On Desk Summary Log'!AL12</f>
        <v>12</v>
      </c>
      <c r="E408" s="63">
        <f>'[24]Staff On Desk Summary Log'!AM12</f>
        <v>4</v>
      </c>
      <c r="F408" s="63">
        <f>'[24]Staff On Desk Summary Log'!AN12</f>
        <v>5</v>
      </c>
      <c r="G408" s="63">
        <f>'[24]Staff On Desk Summary Log'!AO12</f>
        <v>1</v>
      </c>
      <c r="H408" s="63">
        <f>'[24]Staff On Desk Summary Log'!AP12</f>
        <v>3</v>
      </c>
      <c r="I408" s="63">
        <f>'[24]Staff On Desk Summary Log'!AQ12</f>
        <v>1</v>
      </c>
      <c r="J408" s="63">
        <f>'[24]Staff On Desk Summary Log'!AR12</f>
        <v>5</v>
      </c>
      <c r="K408" s="63">
        <f>'[24]Staff On Desk Summary Log'!AS12</f>
        <v>50</v>
      </c>
      <c r="L408" s="63">
        <f>'[24]Staff On Desk Summary Log'!AT12</f>
        <v>30</v>
      </c>
      <c r="M408" s="63">
        <f>'[24]Staff On Desk Summary Log'!AU12</f>
        <v>13</v>
      </c>
      <c r="N408" s="63">
        <f>'[24]Staff On Desk Summary Log'!AV12</f>
        <v>11</v>
      </c>
      <c r="O408" s="63">
        <f>'[24]Staff On Desk Summary Log'!AY12</f>
        <v>1</v>
      </c>
      <c r="P408" s="63">
        <f>'[24]Staff On Desk Summary Log'!AZ12</f>
        <v>2</v>
      </c>
      <c r="Q408" s="63">
        <f>'[24]Staff On Desk Summary Log'!BA12</f>
        <v>2</v>
      </c>
      <c r="R408" s="63">
        <f>'[24]Staff On Desk Summary Log'!BB12</f>
        <v>21</v>
      </c>
      <c r="S408" s="63">
        <f>'[24]Staff On Desk Summary Log'!BC12</f>
        <v>0</v>
      </c>
      <c r="T408" s="63">
        <f>'[24]Staff On Desk Summary Log'!BD12</f>
        <v>0</v>
      </c>
      <c r="U408" s="63">
        <f>'[24]Staff On Desk Summary Log'!BE12</f>
        <v>1</v>
      </c>
      <c r="V408" s="63">
        <f>'[24]Staff On Desk Summary Log'!BF12</f>
        <v>5</v>
      </c>
      <c r="W408" s="63">
        <f>'[24]Staff On Desk Summary Log'!BG12</f>
        <v>0</v>
      </c>
      <c r="X408" s="63">
        <f>'[24]Staff On Desk Summary Log'!BH12</f>
        <v>0</v>
      </c>
      <c r="Y408" s="63">
        <f>'[24]Staff On Desk Summary Log'!BI12</f>
        <v>0</v>
      </c>
      <c r="Z408" s="63">
        <f>'[24]Staff On Desk Summary Log'!BJ12</f>
        <v>0</v>
      </c>
      <c r="AA408" s="63">
        <f>'[24]Staff On Desk Summary Log'!BK12</f>
        <v>17</v>
      </c>
    </row>
    <row r="409" spans="1:27" x14ac:dyDescent="0.25">
      <c r="A409" s="63" t="str">
        <f>'[24]Staff On Desk Summary Log'!AH13</f>
        <v>Thursday</v>
      </c>
      <c r="B409" s="63"/>
      <c r="C409" s="63">
        <f>'[24]Staff On Desk Summary Log'!AK13</f>
        <v>17</v>
      </c>
      <c r="D409" s="63">
        <f>'[24]Staff On Desk Summary Log'!AL13</f>
        <v>9</v>
      </c>
      <c r="E409" s="63">
        <f>'[24]Staff On Desk Summary Log'!AM13</f>
        <v>0</v>
      </c>
      <c r="F409" s="63">
        <f>'[24]Staff On Desk Summary Log'!AN13</f>
        <v>0</v>
      </c>
      <c r="G409" s="63">
        <f>'[24]Staff On Desk Summary Log'!AO13</f>
        <v>1</v>
      </c>
      <c r="H409" s="63">
        <f>'[24]Staff On Desk Summary Log'!AP13</f>
        <v>5</v>
      </c>
      <c r="I409" s="63">
        <f>'[24]Staff On Desk Summary Log'!AQ13</f>
        <v>2</v>
      </c>
      <c r="J409" s="63">
        <f>'[24]Staff On Desk Summary Log'!AR13</f>
        <v>8</v>
      </c>
      <c r="K409" s="63">
        <f>'[24]Staff On Desk Summary Log'!AS13</f>
        <v>18</v>
      </c>
      <c r="L409" s="63">
        <f>'[24]Staff On Desk Summary Log'!AT13</f>
        <v>7</v>
      </c>
      <c r="M409" s="63">
        <f>'[24]Staff On Desk Summary Log'!AU13</f>
        <v>12</v>
      </c>
      <c r="N409" s="63">
        <f>'[24]Staff On Desk Summary Log'!AV13</f>
        <v>9</v>
      </c>
      <c r="O409" s="63">
        <f>'[24]Staff On Desk Summary Log'!AY13</f>
        <v>0</v>
      </c>
      <c r="P409" s="63">
        <f>'[24]Staff On Desk Summary Log'!AZ13</f>
        <v>0</v>
      </c>
      <c r="Q409" s="63">
        <f>'[24]Staff On Desk Summary Log'!BA13</f>
        <v>0</v>
      </c>
      <c r="R409" s="63">
        <f>'[24]Staff On Desk Summary Log'!BB13</f>
        <v>10</v>
      </c>
      <c r="S409" s="63">
        <f>'[24]Staff On Desk Summary Log'!BC13</f>
        <v>0</v>
      </c>
      <c r="T409" s="63">
        <f>'[24]Staff On Desk Summary Log'!BD13</f>
        <v>0</v>
      </c>
      <c r="U409" s="63">
        <f>'[24]Staff On Desk Summary Log'!BE13</f>
        <v>0</v>
      </c>
      <c r="V409" s="63">
        <f>'[24]Staff On Desk Summary Log'!BF13</f>
        <v>0</v>
      </c>
      <c r="W409" s="63">
        <f>'[24]Staff On Desk Summary Log'!BG13</f>
        <v>0</v>
      </c>
      <c r="X409" s="63">
        <f>'[24]Staff On Desk Summary Log'!BH13</f>
        <v>0</v>
      </c>
      <c r="Y409" s="63">
        <f>'[24]Staff On Desk Summary Log'!BI13</f>
        <v>0</v>
      </c>
      <c r="Z409" s="101">
        <f>'[24]Staff On Desk Summary Log'!BJ13</f>
        <v>0</v>
      </c>
      <c r="AA409" s="101">
        <f>'[24]Staff On Desk Summary Log'!BK13</f>
        <v>51</v>
      </c>
    </row>
    <row r="410" spans="1:27" x14ac:dyDescent="0.25">
      <c r="A410" s="63" t="str">
        <f>'[24]Staff On Desk Summary Log'!AH14</f>
        <v>Friday</v>
      </c>
      <c r="B410" s="63"/>
      <c r="C410" s="63">
        <f>'[24]Staff On Desk Summary Log'!AK14</f>
        <v>10</v>
      </c>
      <c r="D410" s="63">
        <f>'[24]Staff On Desk Summary Log'!AL14</f>
        <v>9</v>
      </c>
      <c r="E410" s="63">
        <f>'[24]Staff On Desk Summary Log'!AM14</f>
        <v>5</v>
      </c>
      <c r="F410" s="63">
        <f>'[24]Staff On Desk Summary Log'!AN14</f>
        <v>10</v>
      </c>
      <c r="G410" s="63">
        <f>'[24]Staff On Desk Summary Log'!AO14</f>
        <v>2</v>
      </c>
      <c r="H410" s="63">
        <f>'[24]Staff On Desk Summary Log'!AP14</f>
        <v>8</v>
      </c>
      <c r="I410" s="63">
        <f>'[24]Staff On Desk Summary Log'!AQ14</f>
        <v>2</v>
      </c>
      <c r="J410" s="63">
        <f>'[24]Staff On Desk Summary Log'!AR14</f>
        <v>10</v>
      </c>
      <c r="K410" s="63">
        <f>'[24]Staff On Desk Summary Log'!AS14</f>
        <v>20</v>
      </c>
      <c r="L410" s="63">
        <f>'[24]Staff On Desk Summary Log'!AT14</f>
        <v>5</v>
      </c>
      <c r="M410" s="63">
        <f>'[24]Staff On Desk Summary Log'!AU14</f>
        <v>14</v>
      </c>
      <c r="N410" s="63">
        <f>'[24]Staff On Desk Summary Log'!AV14</f>
        <v>10</v>
      </c>
      <c r="O410" s="63">
        <f>'[24]Staff On Desk Summary Log'!AY14</f>
        <v>3</v>
      </c>
      <c r="P410" s="63">
        <f>'[24]Staff On Desk Summary Log'!AZ14</f>
        <v>3</v>
      </c>
      <c r="Q410" s="63">
        <f>'[24]Staff On Desk Summary Log'!BA14</f>
        <v>1</v>
      </c>
      <c r="R410" s="63">
        <f>'[24]Staff On Desk Summary Log'!BB14</f>
        <v>6</v>
      </c>
      <c r="S410" s="63">
        <f>'[24]Staff On Desk Summary Log'!BC14</f>
        <v>0</v>
      </c>
      <c r="T410" s="63">
        <f>'[24]Staff On Desk Summary Log'!BD14</f>
        <v>0</v>
      </c>
      <c r="U410" s="63">
        <f>'[24]Staff On Desk Summary Log'!BE14</f>
        <v>0</v>
      </c>
      <c r="V410" s="63">
        <f>'[24]Staff On Desk Summary Log'!BF14</f>
        <v>0</v>
      </c>
      <c r="W410" s="63">
        <f>'[24]Staff On Desk Summary Log'!BG14</f>
        <v>0</v>
      </c>
      <c r="X410" s="63">
        <f>'[24]Staff On Desk Summary Log'!BH14</f>
        <v>0</v>
      </c>
      <c r="Y410" s="63">
        <f>'[24]Staff On Desk Summary Log'!BI14</f>
        <v>0</v>
      </c>
      <c r="Z410" s="101">
        <f>'[24]Staff On Desk Summary Log'!BJ14</f>
        <v>10</v>
      </c>
      <c r="AA410" s="101">
        <f>'[24]Staff On Desk Summary Log'!BK14</f>
        <v>36</v>
      </c>
    </row>
    <row r="411" spans="1:27" x14ac:dyDescent="0.25">
      <c r="A411" s="63" t="str">
        <f>'[24]Staff On Desk Summary Log'!AH15</f>
        <v>Saturday</v>
      </c>
      <c r="B411" s="63"/>
      <c r="C411" s="63">
        <f>'[24]Staff On Desk Summary Log'!AK15</f>
        <v>10</v>
      </c>
      <c r="D411" s="63">
        <f>'[24]Staff On Desk Summary Log'!AL15</f>
        <v>12</v>
      </c>
      <c r="E411" s="63">
        <f>'[24]Staff On Desk Summary Log'!AM15</f>
        <v>1</v>
      </c>
      <c r="F411" s="63">
        <f>'[24]Staff On Desk Summary Log'!AN15</f>
        <v>2</v>
      </c>
      <c r="G411" s="63">
        <f>'[24]Staff On Desk Summary Log'!AO15</f>
        <v>1</v>
      </c>
      <c r="H411" s="63">
        <f>'[24]Staff On Desk Summary Log'!AP15</f>
        <v>3</v>
      </c>
      <c r="I411" s="63">
        <f>'[24]Staff On Desk Summary Log'!AQ15</f>
        <v>0</v>
      </c>
      <c r="J411" s="63">
        <f>'[24]Staff On Desk Summary Log'!AR15</f>
        <v>0</v>
      </c>
      <c r="K411" s="63">
        <f>'[24]Staff On Desk Summary Log'!AS15</f>
        <v>13</v>
      </c>
      <c r="L411" s="63">
        <f>'[24]Staff On Desk Summary Log'!AT15</f>
        <v>5</v>
      </c>
      <c r="M411" s="63">
        <f>'[24]Staff On Desk Summary Log'!AU15</f>
        <v>11</v>
      </c>
      <c r="N411" s="63">
        <f>'[24]Staff On Desk Summary Log'!AV15</f>
        <v>7</v>
      </c>
      <c r="O411" s="63">
        <f>'[24]Staff On Desk Summary Log'!AY15</f>
        <v>3</v>
      </c>
      <c r="P411" s="63">
        <f>'[24]Staff On Desk Summary Log'!AZ15</f>
        <v>3</v>
      </c>
      <c r="Q411" s="63">
        <f>'[24]Staff On Desk Summary Log'!BA15</f>
        <v>0</v>
      </c>
      <c r="R411" s="63">
        <f>'[24]Staff On Desk Summary Log'!BB15</f>
        <v>5</v>
      </c>
      <c r="S411" s="63">
        <f>'[24]Staff On Desk Summary Log'!BC15</f>
        <v>1</v>
      </c>
      <c r="T411" s="63">
        <f>'[24]Staff On Desk Summary Log'!BD15</f>
        <v>3</v>
      </c>
      <c r="U411" s="63">
        <f>'[24]Staff On Desk Summary Log'!BE15</f>
        <v>0</v>
      </c>
      <c r="V411" s="63">
        <f>'[24]Staff On Desk Summary Log'!BF15</f>
        <v>0</v>
      </c>
      <c r="W411" s="63">
        <f>'[24]Staff On Desk Summary Log'!BG15</f>
        <v>0</v>
      </c>
      <c r="X411" s="63">
        <f>'[24]Staff On Desk Summary Log'!BH15</f>
        <v>0</v>
      </c>
      <c r="Y411" s="63">
        <f>'[24]Staff On Desk Summary Log'!BI15</f>
        <v>0</v>
      </c>
      <c r="Z411">
        <f>'[24]Staff On Desk Summary Log'!BJ15</f>
        <v>0</v>
      </c>
      <c r="AA411">
        <f>'[24]Staff On Desk Summary Log'!BK15</f>
        <v>36</v>
      </c>
    </row>
    <row r="412" spans="1:27" x14ac:dyDescent="0.25">
      <c r="A412" s="63"/>
      <c r="B412" s="63" t="str">
        <f>'[24]Staff On Desk Summary Log'!AI16</f>
        <v>SUM</v>
      </c>
      <c r="C412" s="63">
        <f>'[24]Staff On Desk Summary Log'!AK16</f>
        <v>322</v>
      </c>
      <c r="D412" s="63">
        <f>'[24]Staff On Desk Summary Log'!AL16</f>
        <v>253.1</v>
      </c>
      <c r="E412" s="63">
        <f>'[24]Staff On Desk Summary Log'!AM16</f>
        <v>143</v>
      </c>
      <c r="F412" s="63">
        <f>'[24]Staff On Desk Summary Log'!AN16</f>
        <v>322</v>
      </c>
      <c r="G412" s="63">
        <f>'[24]Staff On Desk Summary Log'!AO16</f>
        <v>58</v>
      </c>
      <c r="H412" s="63">
        <f>'[24]Staff On Desk Summary Log'!AP16</f>
        <v>172.5</v>
      </c>
      <c r="I412" s="63">
        <f>'[24]Staff On Desk Summary Log'!AQ16</f>
        <v>57</v>
      </c>
      <c r="J412" s="63">
        <f>'[24]Staff On Desk Summary Log'!AR16</f>
        <v>173.5</v>
      </c>
      <c r="K412" s="63">
        <f>'[24]Staff On Desk Summary Log'!AS16</f>
        <v>682</v>
      </c>
      <c r="L412" s="63">
        <f>'[24]Staff On Desk Summary Log'!AT16</f>
        <v>222.1</v>
      </c>
      <c r="M412" s="63">
        <f>'[24]Staff On Desk Summary Log'!AU16</f>
        <v>397</v>
      </c>
      <c r="N412" s="63">
        <f>'[24]Staff On Desk Summary Log'!AV16</f>
        <v>346</v>
      </c>
      <c r="O412" s="63">
        <f>'[24]Staff On Desk Summary Log'!AY16</f>
        <v>54</v>
      </c>
      <c r="P412" s="63">
        <f>'[24]Staff On Desk Summary Log'!AZ16</f>
        <v>90</v>
      </c>
      <c r="Q412" s="63">
        <f>'[24]Staff On Desk Summary Log'!BA16</f>
        <v>28</v>
      </c>
      <c r="R412" s="63">
        <f>'[24]Staff On Desk Summary Log'!BB16</f>
        <v>197</v>
      </c>
      <c r="S412" s="63">
        <f>'[24]Staff On Desk Summary Log'!BC16</f>
        <v>7</v>
      </c>
      <c r="T412" s="63">
        <f>'[24]Staff On Desk Summary Log'!BD16</f>
        <v>20</v>
      </c>
      <c r="U412" s="63">
        <f>'[24]Staff On Desk Summary Log'!BE16</f>
        <v>27</v>
      </c>
      <c r="V412" s="63">
        <f>'[24]Staff On Desk Summary Log'!BF16</f>
        <v>30</v>
      </c>
      <c r="W412" s="63">
        <f>'[24]Staff On Desk Summary Log'!BG16</f>
        <v>0</v>
      </c>
      <c r="X412" s="63">
        <f>'[24]Staff On Desk Summary Log'!BH16</f>
        <v>0</v>
      </c>
      <c r="Y412" s="63">
        <f>'[24]Staff On Desk Summary Log'!BI16</f>
        <v>25</v>
      </c>
      <c r="Z412">
        <f>'[24]Staff On Desk Summary Log'!BJ16</f>
        <v>108</v>
      </c>
      <c r="AA412">
        <f>'[24]Staff On Desk Summary Log'!BK16</f>
        <v>877</v>
      </c>
    </row>
    <row r="413" spans="1:27" x14ac:dyDescent="0.25">
      <c r="A413" s="63"/>
      <c r="B413" s="63" t="str">
        <f>'[24]Staff On Desk Summary Log'!AI17</f>
        <v>Avg</v>
      </c>
      <c r="C413" s="63"/>
      <c r="D413" s="101">
        <f>'[24]Staff On Desk Summary Log'!AL17</f>
        <v>0.78602484472049683</v>
      </c>
      <c r="E413" s="101"/>
      <c r="F413" s="101">
        <f>'[24]Staff On Desk Summary Log'!AN17</f>
        <v>2.2517482517482517</v>
      </c>
      <c r="G413" s="101"/>
      <c r="H413" s="101">
        <f>'[24]Staff On Desk Summary Log'!AP17</f>
        <v>2.9741379310344827</v>
      </c>
      <c r="I413" s="101"/>
      <c r="J413" s="101">
        <f>'[24]Staff On Desk Summary Log'!AR17</f>
        <v>3.0438596491228069</v>
      </c>
      <c r="K413" s="101"/>
      <c r="L413" s="101">
        <f>'[24]Staff On Desk Summary Log'!AT17</f>
        <v>0.32565982404692079</v>
      </c>
      <c r="M413" s="101"/>
      <c r="N413" s="101">
        <f>'[24]Staff On Desk Summary Log'!AV17</f>
        <v>0.87153652392947101</v>
      </c>
      <c r="O413" s="101"/>
      <c r="P413" s="101">
        <f>'[24]Staff On Desk Summary Log'!AZ17</f>
        <v>1.6666666666666667</v>
      </c>
      <c r="Q413" s="101"/>
      <c r="R413" s="101">
        <f>'[24]Staff On Desk Summary Log'!BB17</f>
        <v>7.0357142857142856</v>
      </c>
      <c r="S413" s="101"/>
      <c r="T413" s="101">
        <f>'[24]Staff On Desk Summary Log'!BD17</f>
        <v>2.8571428571428572</v>
      </c>
      <c r="U413" s="101"/>
      <c r="V413" s="101">
        <f>'[24]Staff On Desk Summary Log'!BF17</f>
        <v>1.1111111111111112</v>
      </c>
      <c r="W413" s="101"/>
      <c r="X413" s="101"/>
      <c r="Y413" s="101">
        <f>'[24]Staff On Desk Summary Log'!BI17</f>
        <v>2.7777777777777777</v>
      </c>
      <c r="Z413" s="63">
        <f>'[24]Staff On Desk Summary Log'!BJ17</f>
        <v>12</v>
      </c>
      <c r="AA413" s="63">
        <f>'[24]Staff On Desk Summary Log'!BK17</f>
        <v>0</v>
      </c>
    </row>
    <row r="414" spans="1:27" ht="45" x14ac:dyDescent="0.25">
      <c r="A414" s="63"/>
      <c r="B414" s="114" t="str">
        <f>'[24]Staff On Desk Summary Log'!AI18</f>
        <v>% mins of all on-desk tasks per week</v>
      </c>
      <c r="C414" s="63"/>
      <c r="D414" s="115">
        <f>'[24]Staff On Desk Summary Log'!AL18</f>
        <v>0.11717592592592592</v>
      </c>
      <c r="E414" s="115"/>
      <c r="F414" s="115">
        <f>'[24]Staff On Desk Summary Log'!AN18</f>
        <v>0.14907407407407408</v>
      </c>
      <c r="G414" s="115"/>
      <c r="H414" s="115">
        <f>'[24]Staff On Desk Summary Log'!AP18</f>
        <v>7.9861111111111105E-2</v>
      </c>
      <c r="I414" s="115"/>
      <c r="J414" s="115">
        <f>'[24]Staff On Desk Summary Log'!AR18</f>
        <v>8.0324074074074076E-2</v>
      </c>
      <c r="K414" s="115"/>
      <c r="L414" s="115">
        <f>'[24]Staff On Desk Summary Log'!AT18</f>
        <v>0.10282407407407407</v>
      </c>
      <c r="M414" s="115"/>
      <c r="N414" s="115">
        <f>'[24]Staff On Desk Summary Log'!AV18</f>
        <v>0.16018518518518518</v>
      </c>
      <c r="O414" s="115"/>
      <c r="P414" s="115">
        <f>'[24]Staff On Desk Summary Log'!AZ18</f>
        <v>4.1666666666666664E-2</v>
      </c>
      <c r="Q414" s="115">
        <f>'[24]Staff On Desk Summary Log'!BA18</f>
        <v>1.2962962962962963E-2</v>
      </c>
      <c r="R414" s="115">
        <f>'[24]Staff On Desk Summary Log'!BB18</f>
        <v>9.1203703703703703E-2</v>
      </c>
      <c r="S414" s="115"/>
      <c r="T414" s="115">
        <f>'[24]Staff On Desk Summary Log'!BD18</f>
        <v>9.2592592592592587E-3</v>
      </c>
      <c r="U414" s="115"/>
      <c r="V414" s="115">
        <f>'[24]Staff On Desk Summary Log'!BF18</f>
        <v>1.3888888888888888E-2</v>
      </c>
      <c r="W414" s="115"/>
      <c r="X414" s="115"/>
      <c r="Y414" s="115">
        <f>'[24]Staff On Desk Summary Log'!BI18</f>
        <v>1.1574074074074073E-2</v>
      </c>
      <c r="Z414" s="115">
        <f>'[24]Staff On Desk Summary Log'!BJ18</f>
        <v>0.05</v>
      </c>
      <c r="AA414" s="115">
        <f>'[24]Staff On Desk Summary Log'!BK18</f>
        <v>0.4060185185185185</v>
      </c>
    </row>
    <row r="415" spans="1:27" x14ac:dyDescent="0.25">
      <c r="A415" s="105"/>
      <c r="B415" s="122"/>
      <c r="C415" s="105"/>
      <c r="D415" s="123"/>
      <c r="E415" s="123"/>
      <c r="F415" s="123"/>
      <c r="G415" s="123"/>
      <c r="H415" s="123"/>
      <c r="I415" s="123"/>
      <c r="J415" s="123"/>
      <c r="K415" s="123"/>
      <c r="L415" s="123"/>
      <c r="M415" s="123"/>
      <c r="N415" s="123"/>
      <c r="O415" s="123"/>
      <c r="P415" s="123"/>
      <c r="Q415" s="123"/>
      <c r="R415" s="123"/>
      <c r="S415" s="123"/>
      <c r="T415" s="123"/>
      <c r="U415" s="123"/>
      <c r="V415" s="123"/>
      <c r="W415" s="123"/>
      <c r="X415" s="123"/>
      <c r="Y415" s="123"/>
      <c r="Z415" s="123"/>
      <c r="AA415" s="123"/>
    </row>
    <row r="417" spans="1:27" ht="210" x14ac:dyDescent="0.25">
      <c r="A417" s="63"/>
      <c r="B417" s="63"/>
      <c r="C417" s="114" t="str">
        <f>'[25]Staff On Desk Summary Log'!AK1</f>
        <v>Hours open per week</v>
      </c>
      <c r="D417" s="114" t="str">
        <f>'[25]Staff On Desk Summary Log'!AL1</f>
        <v>Hrs open per yr</v>
      </c>
      <c r="E417" s="114" t="str">
        <f>'[25]Staff On Desk Summary Log'!AM1</f>
        <v>Mins open per week</v>
      </c>
      <c r="F417" s="114"/>
      <c r="G417" s="63"/>
      <c r="H417" s="63"/>
      <c r="I417" s="63"/>
      <c r="J417" s="63"/>
      <c r="K417" s="63"/>
      <c r="L417" s="63"/>
      <c r="M417" s="63"/>
      <c r="N417" s="63"/>
      <c r="O417" s="63"/>
      <c r="P417" s="63"/>
      <c r="Q417" s="63"/>
      <c r="R417" s="63"/>
      <c r="S417" s="63"/>
      <c r="T417" s="63"/>
      <c r="U417" s="63"/>
      <c r="V417" s="63"/>
      <c r="W417" s="63"/>
      <c r="X417" s="63"/>
      <c r="Y417" s="63"/>
      <c r="Z417" s="63"/>
      <c r="AA417" s="63"/>
    </row>
    <row r="418" spans="1:27" x14ac:dyDescent="0.25">
      <c r="A418" s="63"/>
      <c r="B418" s="63"/>
      <c r="C418" s="63">
        <f>'[25]Staff On Desk Summary Log'!AK2</f>
        <v>40</v>
      </c>
      <c r="D418" s="63">
        <f>'[25]Staff On Desk Summary Log'!AL2</f>
        <v>2000</v>
      </c>
      <c r="E418" s="63">
        <f>'[25]Staff On Desk Summary Log'!AM2</f>
        <v>2400</v>
      </c>
      <c r="F418" s="63"/>
      <c r="G418" s="63"/>
      <c r="H418" s="63"/>
      <c r="I418" s="63"/>
      <c r="J418" s="63"/>
      <c r="K418" s="63"/>
      <c r="L418" s="63"/>
      <c r="M418" s="63"/>
      <c r="N418" s="63"/>
      <c r="O418" s="63"/>
      <c r="P418" s="63"/>
      <c r="Q418" s="63"/>
      <c r="R418" s="63"/>
      <c r="S418" s="63"/>
      <c r="T418" s="63"/>
      <c r="U418" s="63"/>
      <c r="V418" s="63"/>
      <c r="W418" s="63"/>
      <c r="X418" s="63"/>
      <c r="Y418" s="63"/>
      <c r="Z418" s="63"/>
      <c r="AA418" s="63"/>
    </row>
    <row r="419" spans="1:27" x14ac:dyDescent="0.25">
      <c r="A419" s="44" t="s">
        <v>149</v>
      </c>
      <c r="B419" s="63"/>
      <c r="C419" s="63" t="str">
        <f>'[25]Staff On Desk Summary Log'!AK4</f>
        <v>informational / directional</v>
      </c>
      <c r="D419" s="63"/>
      <c r="E419" s="63" t="str">
        <f>'[25]Staff On Desk Summary Log'!AM4</f>
        <v>reference</v>
      </c>
      <c r="F419" s="63"/>
      <c r="G419" s="63" t="str">
        <f>'[25]Staff On Desk Summary Log'!AO4</f>
        <v>technology</v>
      </c>
      <c r="H419" s="63"/>
      <c r="I419" s="63" t="str">
        <f>'[25]Staff On Desk Summary Log'!AQ4</f>
        <v>library card</v>
      </c>
      <c r="J419" s="63"/>
      <c r="K419" s="63" t="str">
        <f>'[25]Staff On Desk Summary Log'!AS4</f>
        <v>check-in</v>
      </c>
      <c r="L419" s="63"/>
      <c r="M419" s="63" t="str">
        <f>'[25]Staff On Desk Summary Log'!AU4</f>
        <v>checkout/ renew at desk</v>
      </c>
      <c r="N419" s="63"/>
      <c r="O419" s="63" t="str">
        <f>'[25]Staff On Desk Summary Log'!AY4</f>
        <v>fine/fee</v>
      </c>
      <c r="P419" s="63"/>
      <c r="Q419" s="63" t="str">
        <f>'[25]Staff On Desk Summary Log'!BA4</f>
        <v>print management</v>
      </c>
      <c r="R419" s="63" t="str">
        <f>'[25]Staff On Desk Summary Log'!BB4</f>
        <v>check email/spl@</v>
      </c>
      <c r="S419" s="63" t="str">
        <f>'[25]Staff On Desk Summary Log'!BC4</f>
        <v>lend laptop</v>
      </c>
      <c r="T419" s="63"/>
      <c r="U419" s="63" t="str">
        <f>'[25]Staff On Desk Summary Log'!BE4</f>
        <v>self check</v>
      </c>
      <c r="V419" s="63"/>
      <c r="W419" s="63" t="str">
        <f>'[25]Staff On Desk Summary Log'!BG4</f>
        <v>weeding</v>
      </c>
      <c r="X419" s="63"/>
      <c r="Y419" s="63" t="str">
        <f>'[25]Staff On Desk Summary Log'!BI4</f>
        <v>opening procedures and desk set up</v>
      </c>
      <c r="Z419" s="63" t="str">
        <f>'[25]Staff On Desk Summary Log'!BJ4</f>
        <v>closing procedures</v>
      </c>
      <c r="AA419" s="63" t="str">
        <f>'[25]Staff On Desk Summary Log'!BK4</f>
        <v>other</v>
      </c>
    </row>
    <row r="420" spans="1:27" x14ac:dyDescent="0.25">
      <c r="A420" s="63" t="str">
        <f>'[25]Staff On Desk Summary Log'!AI5</f>
        <v>DAY</v>
      </c>
      <c r="B420" s="63" t="str">
        <f>'[25]Staff On Desk Summary Log'!AJ5</f>
        <v>DATE</v>
      </c>
      <c r="C420" s="63" t="str">
        <f>'[25]Staff On Desk Summary Log'!AK5</f>
        <v>#</v>
      </c>
      <c r="D420" s="63" t="str">
        <f>'[25]Staff On Desk Summary Log'!AL5</f>
        <v>avg time</v>
      </c>
      <c r="E420" s="63" t="str">
        <f>'[25]Staff On Desk Summary Log'!AM5</f>
        <v>#</v>
      </c>
      <c r="F420" s="63" t="str">
        <f>'[25]Staff On Desk Summary Log'!AN5</f>
        <v>avg time</v>
      </c>
      <c r="G420" s="63" t="str">
        <f>'[25]Staff On Desk Summary Log'!AO5</f>
        <v>#</v>
      </c>
      <c r="H420" s="63" t="str">
        <f>'[25]Staff On Desk Summary Log'!AP5</f>
        <v>avg time</v>
      </c>
      <c r="I420" s="63" t="str">
        <f>'[25]Staff On Desk Summary Log'!AQ5</f>
        <v>#</v>
      </c>
      <c r="J420" s="63" t="str">
        <f>'[25]Staff On Desk Summary Log'!AR5</f>
        <v>avg time</v>
      </c>
      <c r="K420" s="63" t="str">
        <f>'[25]Staff On Desk Summary Log'!AS5</f>
        <v>#</v>
      </c>
      <c r="L420" s="63" t="str">
        <f>'[25]Staff On Desk Summary Log'!AT5</f>
        <v>actual time</v>
      </c>
      <c r="M420" s="63" t="str">
        <f>'[25]Staff On Desk Summary Log'!AU5</f>
        <v>#</v>
      </c>
      <c r="N420" s="63" t="str">
        <f>'[25]Staff On Desk Summary Log'!AV5</f>
        <v>avg time</v>
      </c>
      <c r="O420" s="63" t="str">
        <f>'[25]Staff On Desk Summary Log'!AY5</f>
        <v>#</v>
      </c>
      <c r="P420" s="63" t="str">
        <f>'[25]Staff On Desk Summary Log'!AZ5</f>
        <v>avg time</v>
      </c>
      <c r="Q420" s="63" t="str">
        <f>'[25]Staff On Desk Summary Log'!BA5</f>
        <v>#</v>
      </c>
      <c r="R420" s="63" t="str">
        <f>'[25]Staff On Desk Summary Log'!BB5</f>
        <v>actual time</v>
      </c>
      <c r="S420" s="63" t="str">
        <f>'[25]Staff On Desk Summary Log'!BC5</f>
        <v>#</v>
      </c>
      <c r="T420" s="63" t="str">
        <f>'[25]Staff On Desk Summary Log'!BD5</f>
        <v>avg time</v>
      </c>
      <c r="U420" s="63" t="str">
        <f>'[25]Staff On Desk Summary Log'!BE5</f>
        <v>#</v>
      </c>
      <c r="V420" s="63" t="str">
        <f>'[25]Staff On Desk Summary Log'!BF5</f>
        <v>avg time</v>
      </c>
      <c r="W420" s="63" t="str">
        <f>'[25]Staff On Desk Summary Log'!BG5</f>
        <v>#</v>
      </c>
      <c r="X420" s="63" t="str">
        <f>'[25]Staff On Desk Summary Log'!BH5</f>
        <v>actual time</v>
      </c>
      <c r="Y420" s="63" t="str">
        <f>'[25]Staff On Desk Summary Log'!BI5</f>
        <v>avg time</v>
      </c>
      <c r="Z420" s="63" t="str">
        <f>'[25]Staff On Desk Summary Log'!BJ5</f>
        <v>avg time</v>
      </c>
      <c r="AA420" s="63" t="str">
        <f>'[25]Staff On Desk Summary Log'!BK5</f>
        <v>avg time</v>
      </c>
    </row>
    <row r="421" spans="1:27" x14ac:dyDescent="0.25">
      <c r="A421" s="63" t="str">
        <f>'[25]Staff On Desk Summary Log'!AI6</f>
        <v xml:space="preserve">Tuesday </v>
      </c>
      <c r="B421" s="63">
        <f>'[25]Staff On Desk Summary Log'!AJ6</f>
        <v>41730</v>
      </c>
      <c r="C421" s="63">
        <f>'[25]Staff On Desk Summary Log'!AK6</f>
        <v>71</v>
      </c>
      <c r="D421" s="63">
        <f>'[25]Staff On Desk Summary Log'!AL6</f>
        <v>31.85</v>
      </c>
      <c r="E421" s="63">
        <f>'[25]Staff On Desk Summary Log'!AM6</f>
        <v>40</v>
      </c>
      <c r="F421" s="63">
        <f>'[25]Staff On Desk Summary Log'!AN6</f>
        <v>105</v>
      </c>
      <c r="G421" s="63">
        <f>'[25]Staff On Desk Summary Log'!AO6</f>
        <v>28</v>
      </c>
      <c r="H421" s="63">
        <f>'[25]Staff On Desk Summary Log'!AP6</f>
        <v>72.05</v>
      </c>
      <c r="I421" s="63">
        <f>'[25]Staff On Desk Summary Log'!AQ6</f>
        <v>71</v>
      </c>
      <c r="J421" s="63">
        <f>'[25]Staff On Desk Summary Log'!AR6</f>
        <v>76</v>
      </c>
      <c r="K421" s="63">
        <f>'[25]Staff On Desk Summary Log'!AS6</f>
        <v>231</v>
      </c>
      <c r="L421" s="63">
        <f>'[25]Staff On Desk Summary Log'!AT6</f>
        <v>103.54999999999998</v>
      </c>
      <c r="M421" s="63">
        <f>'[25]Staff On Desk Summary Log'!AU6</f>
        <v>252</v>
      </c>
      <c r="N421" s="63">
        <f>'[25]Staff On Desk Summary Log'!AV6</f>
        <v>160.5</v>
      </c>
      <c r="O421" s="63">
        <f>'[25]Staff On Desk Summary Log'!AY6</f>
        <v>25</v>
      </c>
      <c r="P421" s="63">
        <f>'[25]Staff On Desk Summary Log'!AZ6</f>
        <v>65.5</v>
      </c>
      <c r="Q421" s="63">
        <f>'[25]Staff On Desk Summary Log'!BA6</f>
        <v>13</v>
      </c>
      <c r="R421" s="63">
        <f>'[25]Staff On Desk Summary Log'!BB6</f>
        <v>62</v>
      </c>
      <c r="S421" s="63">
        <f>'[25]Staff On Desk Summary Log'!BC6</f>
        <v>0</v>
      </c>
      <c r="T421" s="63">
        <f>'[25]Staff On Desk Summary Log'!BD6</f>
        <v>0</v>
      </c>
      <c r="U421" s="63">
        <f>'[25]Staff On Desk Summary Log'!BE6</f>
        <v>9</v>
      </c>
      <c r="V421" s="63">
        <f>'[25]Staff On Desk Summary Log'!BF6</f>
        <v>11</v>
      </c>
      <c r="W421" s="63">
        <f>'[25]Staff On Desk Summary Log'!BG6</f>
        <v>0</v>
      </c>
      <c r="X421" s="63">
        <f>'[25]Staff On Desk Summary Log'!BH6</f>
        <v>0</v>
      </c>
      <c r="Y421" s="63">
        <f>'[25]Staff On Desk Summary Log'!BI6</f>
        <v>0</v>
      </c>
      <c r="Z421" s="63">
        <f>'[25]Staff On Desk Summary Log'!BJ6</f>
        <v>34</v>
      </c>
      <c r="AA421" s="63">
        <f>'[25]Staff On Desk Summary Log'!BK6</f>
        <v>117.1</v>
      </c>
    </row>
    <row r="422" spans="1:27" x14ac:dyDescent="0.25">
      <c r="A422" s="63" t="str">
        <f>'[25]Staff On Desk Summary Log'!AI7</f>
        <v xml:space="preserve">Wednesday </v>
      </c>
      <c r="B422" s="63">
        <f>'[25]Staff On Desk Summary Log'!AJ7</f>
        <v>41731</v>
      </c>
      <c r="C422" s="63">
        <f>'[25]Staff On Desk Summary Log'!AK7</f>
        <v>77</v>
      </c>
      <c r="D422" s="63">
        <f>'[25]Staff On Desk Summary Log'!AL7</f>
        <v>40.86</v>
      </c>
      <c r="E422" s="63">
        <f>'[25]Staff On Desk Summary Log'!AM7</f>
        <v>40</v>
      </c>
      <c r="F422" s="63">
        <f>'[25]Staff On Desk Summary Log'!AN7</f>
        <v>149</v>
      </c>
      <c r="G422" s="63">
        <f>'[25]Staff On Desk Summary Log'!AO7</f>
        <v>21</v>
      </c>
      <c r="H422" s="63">
        <f>'[25]Staff On Desk Summary Log'!AP7</f>
        <v>48.65</v>
      </c>
      <c r="I422" s="63">
        <f>'[25]Staff On Desk Summary Log'!AQ7</f>
        <v>77</v>
      </c>
      <c r="J422" s="63">
        <f>'[25]Staff On Desk Summary Log'!AR7</f>
        <v>120.1</v>
      </c>
      <c r="K422" s="63">
        <f>'[25]Staff On Desk Summary Log'!AS7</f>
        <v>183</v>
      </c>
      <c r="L422" s="63">
        <f>'[25]Staff On Desk Summary Log'!AT7</f>
        <v>47.55</v>
      </c>
      <c r="M422" s="63">
        <f>'[25]Staff On Desk Summary Log'!AU7</f>
        <v>191</v>
      </c>
      <c r="N422" s="63">
        <f>'[25]Staff On Desk Summary Log'!AV7</f>
        <v>104.1</v>
      </c>
      <c r="O422" s="63">
        <f>'[25]Staff On Desk Summary Log'!AY7</f>
        <v>23</v>
      </c>
      <c r="P422" s="63">
        <f>'[25]Staff On Desk Summary Log'!AZ7</f>
        <v>25.65</v>
      </c>
      <c r="Q422" s="63">
        <f>'[25]Staff On Desk Summary Log'!BA7</f>
        <v>19</v>
      </c>
      <c r="R422" s="63">
        <f>'[25]Staff On Desk Summary Log'!BB7</f>
        <v>65</v>
      </c>
      <c r="S422" s="63">
        <f>'[25]Staff On Desk Summary Log'!BC7</f>
        <v>0</v>
      </c>
      <c r="T422" s="63">
        <f>'[25]Staff On Desk Summary Log'!BD7</f>
        <v>0</v>
      </c>
      <c r="U422" s="63">
        <f>'[25]Staff On Desk Summary Log'!BE7</f>
        <v>12</v>
      </c>
      <c r="V422" s="63">
        <f>'[25]Staff On Desk Summary Log'!BF7</f>
        <v>13</v>
      </c>
      <c r="W422" s="63">
        <f>'[25]Staff On Desk Summary Log'!BG7</f>
        <v>16</v>
      </c>
      <c r="X422" s="63">
        <f>'[25]Staff On Desk Summary Log'!BH7</f>
        <v>17</v>
      </c>
      <c r="Y422" s="63">
        <f>'[25]Staff On Desk Summary Log'!BI7</f>
        <v>15</v>
      </c>
      <c r="Z422" s="63">
        <f>'[25]Staff On Desk Summary Log'!BJ7</f>
        <v>5</v>
      </c>
      <c r="AA422" s="63">
        <f>'[25]Staff On Desk Summary Log'!BK7</f>
        <v>85.4</v>
      </c>
    </row>
    <row r="423" spans="1:27" x14ac:dyDescent="0.25">
      <c r="A423" s="63" t="str">
        <f>'[25]Staff On Desk Summary Log'!AI8</f>
        <v xml:space="preserve">Thursday </v>
      </c>
      <c r="B423" s="63">
        <f>'[25]Staff On Desk Summary Log'!AJ8</f>
        <v>41732</v>
      </c>
      <c r="C423" s="63">
        <f>'[25]Staff On Desk Summary Log'!AK8</f>
        <v>51</v>
      </c>
      <c r="D423" s="63">
        <f>'[25]Staff On Desk Summary Log'!AL8</f>
        <v>31.85</v>
      </c>
      <c r="E423" s="63">
        <f>'[25]Staff On Desk Summary Log'!AM8</f>
        <v>29</v>
      </c>
      <c r="F423" s="63">
        <f>'[25]Staff On Desk Summary Log'!AN8</f>
        <v>121.5</v>
      </c>
      <c r="G423" s="63">
        <f>'[25]Staff On Desk Summary Log'!AO8</f>
        <v>30</v>
      </c>
      <c r="H423" s="63">
        <f>'[25]Staff On Desk Summary Log'!AP8</f>
        <v>46</v>
      </c>
      <c r="I423" s="63">
        <f>'[25]Staff On Desk Summary Log'!AQ8</f>
        <v>27</v>
      </c>
      <c r="J423" s="63">
        <f>'[25]Staff On Desk Summary Log'!AR8</f>
        <v>45</v>
      </c>
      <c r="K423" s="63">
        <f>'[25]Staff On Desk Summary Log'!AS8</f>
        <v>112</v>
      </c>
      <c r="L423" s="63">
        <f>'[25]Staff On Desk Summary Log'!AT8</f>
        <v>121.6</v>
      </c>
      <c r="M423" s="63">
        <f>'[25]Staff On Desk Summary Log'!AU8</f>
        <v>66</v>
      </c>
      <c r="N423" s="63">
        <f>'[25]Staff On Desk Summary Log'!AV8</f>
        <v>72</v>
      </c>
      <c r="O423" s="63">
        <f>'[25]Staff On Desk Summary Log'!AY8</f>
        <v>19</v>
      </c>
      <c r="P423" s="63">
        <f>'[25]Staff On Desk Summary Log'!AZ8</f>
        <v>53</v>
      </c>
      <c r="Q423" s="63">
        <f>'[25]Staff On Desk Summary Log'!BA8</f>
        <v>10</v>
      </c>
      <c r="R423" s="63">
        <f>'[25]Staff On Desk Summary Log'!BB8</f>
        <v>45</v>
      </c>
      <c r="S423" s="63">
        <f>'[25]Staff On Desk Summary Log'!BC8</f>
        <v>0</v>
      </c>
      <c r="T423" s="63">
        <f>'[25]Staff On Desk Summary Log'!BD8</f>
        <v>0</v>
      </c>
      <c r="U423" s="63">
        <f>'[25]Staff On Desk Summary Log'!BE8</f>
        <v>4</v>
      </c>
      <c r="V423" s="63">
        <f>'[25]Staff On Desk Summary Log'!BF8</f>
        <v>7</v>
      </c>
      <c r="W423" s="63">
        <f>'[25]Staff On Desk Summary Log'!BG8</f>
        <v>3</v>
      </c>
      <c r="X423" s="63">
        <f>'[25]Staff On Desk Summary Log'!BH8</f>
        <v>5</v>
      </c>
      <c r="Y423" s="63">
        <f>'[25]Staff On Desk Summary Log'!BI8</f>
        <v>5</v>
      </c>
      <c r="Z423" s="63">
        <f>'[25]Staff On Desk Summary Log'!BJ8</f>
        <v>35</v>
      </c>
      <c r="AA423" s="63">
        <f>'[25]Staff On Desk Summary Log'!BK8</f>
        <v>153</v>
      </c>
    </row>
    <row r="424" spans="1:27" x14ac:dyDescent="0.25">
      <c r="A424" s="63" t="str">
        <f>'[25]Staff On Desk Summary Log'!AI9</f>
        <v xml:space="preserve">Friday </v>
      </c>
      <c r="B424" s="63">
        <f>'[25]Staff On Desk Summary Log'!AJ9</f>
        <v>41733</v>
      </c>
      <c r="C424" s="63">
        <f>'[25]Staff On Desk Summary Log'!AK9</f>
        <v>32</v>
      </c>
      <c r="D424" s="63">
        <f>'[25]Staff On Desk Summary Log'!AL9</f>
        <v>32.75</v>
      </c>
      <c r="E424" s="63">
        <f>'[25]Staff On Desk Summary Log'!AM9</f>
        <v>20</v>
      </c>
      <c r="F424" s="63">
        <f>'[25]Staff On Desk Summary Log'!AN9</f>
        <v>59</v>
      </c>
      <c r="G424" s="63">
        <f>'[25]Staff On Desk Summary Log'!AO9</f>
        <v>28</v>
      </c>
      <c r="H424" s="63">
        <f>'[25]Staff On Desk Summary Log'!AP9</f>
        <v>34.5</v>
      </c>
      <c r="I424" s="63">
        <f>'[25]Staff On Desk Summary Log'!AQ9</f>
        <v>19</v>
      </c>
      <c r="J424" s="63">
        <f>'[25]Staff On Desk Summary Log'!AR9</f>
        <v>24</v>
      </c>
      <c r="K424" s="63">
        <f>'[25]Staff On Desk Summary Log'!AS9</f>
        <v>70</v>
      </c>
      <c r="L424" s="63">
        <f>'[25]Staff On Desk Summary Log'!AT9</f>
        <v>53.95</v>
      </c>
      <c r="M424" s="63">
        <f>'[25]Staff On Desk Summary Log'!AU9</f>
        <v>92</v>
      </c>
      <c r="N424" s="63">
        <f>'[25]Staff On Desk Summary Log'!AV9</f>
        <v>90</v>
      </c>
      <c r="O424" s="63">
        <f>'[25]Staff On Desk Summary Log'!AY9</f>
        <v>11</v>
      </c>
      <c r="P424" s="63">
        <f>'[25]Staff On Desk Summary Log'!AZ9</f>
        <v>9.5</v>
      </c>
      <c r="Q424" s="63">
        <f>'[25]Staff On Desk Summary Log'!BA9</f>
        <v>7</v>
      </c>
      <c r="R424" s="63">
        <f>'[25]Staff On Desk Summary Log'!BB9</f>
        <v>30</v>
      </c>
      <c r="S424" s="63">
        <f>'[25]Staff On Desk Summary Log'!BC9</f>
        <v>0</v>
      </c>
      <c r="T424" s="63">
        <f>'[25]Staff On Desk Summary Log'!BD9</f>
        <v>0</v>
      </c>
      <c r="U424" s="63">
        <f>'[25]Staff On Desk Summary Log'!BE9</f>
        <v>1</v>
      </c>
      <c r="V424" s="63">
        <f>'[25]Staff On Desk Summary Log'!BF9</f>
        <v>2</v>
      </c>
      <c r="W424" s="63">
        <f>'[25]Staff On Desk Summary Log'!BG9</f>
        <v>0</v>
      </c>
      <c r="X424" s="63">
        <f>'[25]Staff On Desk Summary Log'!BH9</f>
        <v>0</v>
      </c>
      <c r="Y424" s="63">
        <f>'[25]Staff On Desk Summary Log'!BI9</f>
        <v>0</v>
      </c>
      <c r="Z424" s="63">
        <f>'[25]Staff On Desk Summary Log'!BJ9</f>
        <v>0</v>
      </c>
      <c r="AA424" s="63">
        <f>'[25]Staff On Desk Summary Log'!BK9</f>
        <v>79.45</v>
      </c>
    </row>
    <row r="425" spans="1:27" x14ac:dyDescent="0.25">
      <c r="A425" s="63" t="str">
        <f>'[25]Staff On Desk Summary Log'!AI10</f>
        <v>Saturday</v>
      </c>
      <c r="B425" s="63">
        <f>'[25]Staff On Desk Summary Log'!AJ10</f>
        <v>41734</v>
      </c>
      <c r="C425" s="63">
        <f>'[25]Staff On Desk Summary Log'!AK10</f>
        <v>51</v>
      </c>
      <c r="D425" s="63">
        <f>'[25]Staff On Desk Summary Log'!AL10</f>
        <v>36.25</v>
      </c>
      <c r="E425" s="63">
        <f>'[25]Staff On Desk Summary Log'!AM10</f>
        <v>18</v>
      </c>
      <c r="F425" s="63">
        <f>'[25]Staff On Desk Summary Log'!AN10</f>
        <v>40.300000000000004</v>
      </c>
      <c r="G425" s="63">
        <f>'[25]Staff On Desk Summary Log'!AO10</f>
        <v>25</v>
      </c>
      <c r="H425" s="63">
        <f>'[25]Staff On Desk Summary Log'!AP10</f>
        <v>95</v>
      </c>
      <c r="I425" s="63">
        <f>'[25]Staff On Desk Summary Log'!AQ10</f>
        <v>19</v>
      </c>
      <c r="J425" s="63">
        <f>'[25]Staff On Desk Summary Log'!AR10</f>
        <v>55</v>
      </c>
      <c r="K425" s="63">
        <f>'[25]Staff On Desk Summary Log'!AS10</f>
        <v>65</v>
      </c>
      <c r="L425" s="63">
        <f>'[25]Staff On Desk Summary Log'!AT10</f>
        <v>14.35</v>
      </c>
      <c r="M425" s="63">
        <f>'[25]Staff On Desk Summary Log'!AU10</f>
        <v>87</v>
      </c>
      <c r="N425" s="63">
        <f>'[25]Staff On Desk Summary Log'!AV10</f>
        <v>62.7</v>
      </c>
      <c r="O425" s="63">
        <f>'[25]Staff On Desk Summary Log'!AY10</f>
        <v>8</v>
      </c>
      <c r="P425" s="63">
        <f>'[25]Staff On Desk Summary Log'!AZ10</f>
        <v>17.5</v>
      </c>
      <c r="Q425" s="63">
        <f>'[25]Staff On Desk Summary Log'!BA10</f>
        <v>4</v>
      </c>
      <c r="R425" s="63">
        <f>'[25]Staff On Desk Summary Log'!BB10</f>
        <v>5</v>
      </c>
      <c r="S425" s="63">
        <f>'[25]Staff On Desk Summary Log'!BC10</f>
        <v>0</v>
      </c>
      <c r="T425" s="63">
        <f>'[25]Staff On Desk Summary Log'!BD10</f>
        <v>0</v>
      </c>
      <c r="U425" s="63">
        <f>'[25]Staff On Desk Summary Log'!BE10</f>
        <v>5</v>
      </c>
      <c r="V425" s="63">
        <f>'[25]Staff On Desk Summary Log'!BF10</f>
        <v>8</v>
      </c>
      <c r="W425" s="63">
        <f>'[25]Staff On Desk Summary Log'!BG10</f>
        <v>0</v>
      </c>
      <c r="X425" s="63">
        <f>'[25]Staff On Desk Summary Log'!BH10</f>
        <v>0</v>
      </c>
      <c r="Y425" s="63">
        <f>'[25]Staff On Desk Summary Log'!BI10</f>
        <v>27</v>
      </c>
      <c r="Z425" s="63">
        <f>'[25]Staff On Desk Summary Log'!BJ10</f>
        <v>0</v>
      </c>
      <c r="AA425" s="63">
        <f>'[25]Staff On Desk Summary Log'!BK10</f>
        <v>116.1</v>
      </c>
    </row>
    <row r="426" spans="1:27" x14ac:dyDescent="0.25">
      <c r="A426" s="63"/>
      <c r="B426" s="63" t="str">
        <f>'[25]Staff On Desk Summary Log'!AJ11</f>
        <v>SUM</v>
      </c>
      <c r="C426" s="63">
        <f>'[25]Staff On Desk Summary Log'!AK11</f>
        <v>282</v>
      </c>
      <c r="D426" s="63">
        <f>'[25]Staff On Desk Summary Log'!AL11</f>
        <v>173.56</v>
      </c>
      <c r="E426" s="63">
        <f>'[25]Staff On Desk Summary Log'!AM11</f>
        <v>147</v>
      </c>
      <c r="F426" s="63">
        <f>'[25]Staff On Desk Summary Log'!AN11</f>
        <v>474.8</v>
      </c>
      <c r="G426" s="63">
        <f>'[25]Staff On Desk Summary Log'!AO11</f>
        <v>132</v>
      </c>
      <c r="H426" s="63">
        <f>'[25]Staff On Desk Summary Log'!AP11</f>
        <v>296.2</v>
      </c>
      <c r="I426" s="63">
        <f>'[25]Staff On Desk Summary Log'!AQ11</f>
        <v>213</v>
      </c>
      <c r="J426" s="63">
        <f>'[25]Staff On Desk Summary Log'!AR11</f>
        <v>320.10000000000002</v>
      </c>
      <c r="K426" s="63">
        <f>'[25]Staff On Desk Summary Log'!AS11</f>
        <v>661</v>
      </c>
      <c r="L426" s="63">
        <f>'[25]Staff On Desk Summary Log'!AT11</f>
        <v>340.99999999999994</v>
      </c>
      <c r="M426" s="63">
        <f>'[25]Staff On Desk Summary Log'!AU11</f>
        <v>688</v>
      </c>
      <c r="N426" s="63">
        <f>'[25]Staff On Desk Summary Log'!AV11</f>
        <v>489.3</v>
      </c>
      <c r="O426" s="63">
        <f>'[25]Staff On Desk Summary Log'!AY11</f>
        <v>86</v>
      </c>
      <c r="P426" s="63">
        <f>'[25]Staff On Desk Summary Log'!AZ11</f>
        <v>171.15</v>
      </c>
      <c r="Q426" s="63">
        <f>'[25]Staff On Desk Summary Log'!BA11</f>
        <v>53</v>
      </c>
      <c r="R426" s="63">
        <f>'[25]Staff On Desk Summary Log'!BB11</f>
        <v>207</v>
      </c>
      <c r="S426" s="63">
        <f>'[25]Staff On Desk Summary Log'!BC11</f>
        <v>0</v>
      </c>
      <c r="T426" s="63">
        <f>'[25]Staff On Desk Summary Log'!BD11</f>
        <v>0</v>
      </c>
      <c r="U426" s="63">
        <f>'[25]Staff On Desk Summary Log'!BE11</f>
        <v>31</v>
      </c>
      <c r="V426" s="63">
        <f>'[25]Staff On Desk Summary Log'!BF11</f>
        <v>41</v>
      </c>
      <c r="W426" s="63">
        <f>'[25]Staff On Desk Summary Log'!BG11</f>
        <v>19</v>
      </c>
      <c r="X426" s="63">
        <f>'[25]Staff On Desk Summary Log'!BH11</f>
        <v>22</v>
      </c>
      <c r="Y426" s="63">
        <f>'[25]Staff On Desk Summary Log'!BI11</f>
        <v>47</v>
      </c>
      <c r="Z426" s="63">
        <f>'[25]Staff On Desk Summary Log'!BJ11</f>
        <v>74</v>
      </c>
      <c r="AA426" s="63">
        <f>'[25]Staff On Desk Summary Log'!BK11</f>
        <v>551.04999999999995</v>
      </c>
    </row>
    <row r="427" spans="1:27" x14ac:dyDescent="0.25">
      <c r="A427" s="63"/>
      <c r="B427" s="63" t="str">
        <f>'[25]Staff On Desk Summary Log'!AJ12</f>
        <v>AVG</v>
      </c>
      <c r="C427" s="63"/>
      <c r="D427" s="63">
        <f>'[25]Staff On Desk Summary Log'!AL12</f>
        <v>0.61546099290780143</v>
      </c>
      <c r="E427" s="63">
        <f>'[25]Staff On Desk Summary Log'!AM12</f>
        <v>0</v>
      </c>
      <c r="F427" s="63">
        <f>'[25]Staff On Desk Summary Log'!AN12</f>
        <v>3.2299319727891156</v>
      </c>
      <c r="G427" s="63">
        <f>'[25]Staff On Desk Summary Log'!AO12</f>
        <v>0</v>
      </c>
      <c r="H427" s="63">
        <f>'[25]Staff On Desk Summary Log'!AP12</f>
        <v>2.2439393939393937</v>
      </c>
      <c r="I427" s="63">
        <f>'[25]Staff On Desk Summary Log'!AQ12</f>
        <v>0</v>
      </c>
      <c r="J427" s="63">
        <f>'[25]Staff On Desk Summary Log'!AR12</f>
        <v>1.5028169014084507</v>
      </c>
      <c r="K427" s="63">
        <f>'[25]Staff On Desk Summary Log'!AS12</f>
        <v>0</v>
      </c>
      <c r="L427" s="63">
        <f>'[25]Staff On Desk Summary Log'!AT12</f>
        <v>0.51588502269288949</v>
      </c>
      <c r="M427" s="63">
        <f>'[25]Staff On Desk Summary Log'!AU12</f>
        <v>0</v>
      </c>
      <c r="N427" s="63">
        <f>'[25]Staff On Desk Summary Log'!AV12</f>
        <v>0.71119186046511629</v>
      </c>
      <c r="O427" s="63"/>
      <c r="P427" s="63">
        <f>'[25]Staff On Desk Summary Log'!AZ12</f>
        <v>1.9901162790697675</v>
      </c>
      <c r="Q427" s="63"/>
      <c r="R427" s="63"/>
      <c r="S427" s="63"/>
      <c r="T427" s="63"/>
      <c r="U427" s="63"/>
      <c r="V427" s="63">
        <f>'[25]Staff On Desk Summary Log'!BF12</f>
        <v>1.3225806451612903</v>
      </c>
      <c r="W427" s="63"/>
      <c r="X427" s="63">
        <f>'[25]Staff On Desk Summary Log'!BH12</f>
        <v>1.1578947368421053</v>
      </c>
      <c r="Y427" s="63"/>
      <c r="Z427" s="63"/>
      <c r="AA427" s="63"/>
    </row>
    <row r="428" spans="1:27" ht="45" x14ac:dyDescent="0.25">
      <c r="A428" s="63"/>
      <c r="B428" s="114" t="s">
        <v>148</v>
      </c>
      <c r="C428" s="63"/>
      <c r="D428" s="115">
        <f>'[25]Staff On Desk Summary Log'!AL13</f>
        <v>7.2316666666666668E-2</v>
      </c>
      <c r="E428" s="115"/>
      <c r="F428" s="115">
        <f>'[25]Staff On Desk Summary Log'!AN13</f>
        <v>0.19783333333333333</v>
      </c>
      <c r="G428" s="115"/>
      <c r="H428" s="115">
        <f>'[25]Staff On Desk Summary Log'!AP13</f>
        <v>0.12341666666666666</v>
      </c>
      <c r="I428" s="115"/>
      <c r="J428" s="115">
        <f>'[25]Staff On Desk Summary Log'!AR13</f>
        <v>0.13337500000000002</v>
      </c>
      <c r="K428" s="115"/>
      <c r="L428" s="115">
        <f>'[25]Staff On Desk Summary Log'!AT13</f>
        <v>0.14208333333333331</v>
      </c>
      <c r="M428" s="115"/>
      <c r="N428" s="115">
        <f>'[25]Staff On Desk Summary Log'!AV13</f>
        <v>0.203875</v>
      </c>
      <c r="O428" s="115"/>
      <c r="P428" s="115">
        <f>'[25]Staff On Desk Summary Log'!AZ13</f>
        <v>7.1312500000000001E-2</v>
      </c>
      <c r="Q428" s="115">
        <f>'[25]Staff On Desk Summary Log'!BA13</f>
        <v>2.2083333333333333E-2</v>
      </c>
      <c r="R428" s="115">
        <f>'[25]Staff On Desk Summary Log'!BB13</f>
        <v>8.6249999999999993E-2</v>
      </c>
      <c r="S428" s="115"/>
      <c r="T428" s="115"/>
      <c r="U428" s="115"/>
      <c r="V428" s="115">
        <f>'[25]Staff On Desk Summary Log'!BF13</f>
        <v>1.7083333333333332E-2</v>
      </c>
      <c r="W428" s="115"/>
      <c r="X428" s="115">
        <f>'[25]Staff On Desk Summary Log'!BH13</f>
        <v>9.1666666666666667E-3</v>
      </c>
      <c r="Y428" s="115">
        <f>'[25]Staff On Desk Summary Log'!BI13</f>
        <v>1.9583333333333335E-2</v>
      </c>
      <c r="Z428" s="115">
        <f>'[25]Staff On Desk Summary Log'!BJ13</f>
        <v>3.0833333333333334E-2</v>
      </c>
      <c r="AA428" s="115">
        <f>'[25]Staff On Desk Summary Log'!BK13</f>
        <v>0.22960416666666664</v>
      </c>
    </row>
    <row r="431" spans="1:27" ht="210" x14ac:dyDescent="0.25">
      <c r="A431" s="63"/>
      <c r="B431" s="63"/>
      <c r="C431" s="114" t="str">
        <f>'[26]Staff On Desk Summary Log'!AJ2</f>
        <v>Hours open per week</v>
      </c>
      <c r="D431" s="114" t="str">
        <f>'[26]Staff On Desk Summary Log'!AK2</f>
        <v>Hrs open per yr</v>
      </c>
      <c r="E431" s="114" t="str">
        <f>'[26]Staff On Desk Summary Log'!AL2</f>
        <v>Mins open per week</v>
      </c>
      <c r="F431" s="63"/>
      <c r="G431" s="63"/>
      <c r="H431" s="63"/>
      <c r="I431" s="63"/>
      <c r="J431" s="63"/>
      <c r="K431" s="63"/>
      <c r="L431" s="63"/>
      <c r="M431" s="63"/>
      <c r="N431" s="63"/>
      <c r="O431" s="63"/>
      <c r="P431" s="63"/>
      <c r="Q431" s="63"/>
      <c r="R431" s="63"/>
      <c r="S431" s="63"/>
      <c r="T431" s="63"/>
      <c r="U431" s="63"/>
      <c r="V431" s="63"/>
      <c r="W431" s="63"/>
      <c r="X431" s="63"/>
      <c r="Y431" s="63"/>
    </row>
    <row r="432" spans="1:27" x14ac:dyDescent="0.25">
      <c r="A432" s="63"/>
      <c r="B432" s="63"/>
      <c r="C432" s="63">
        <f>'[26]Staff On Desk Summary Log'!AJ3</f>
        <v>36</v>
      </c>
      <c r="D432" s="63">
        <f>'[26]Staff On Desk Summary Log'!AK3</f>
        <v>1800</v>
      </c>
      <c r="E432" s="63">
        <f>'[26]Staff On Desk Summary Log'!AL3</f>
        <v>2160</v>
      </c>
      <c r="F432" s="63"/>
      <c r="G432" s="63"/>
      <c r="H432" s="63"/>
      <c r="I432" s="63"/>
      <c r="J432" s="63"/>
      <c r="K432" s="63"/>
      <c r="L432" s="63"/>
      <c r="M432" s="63"/>
      <c r="N432" s="63"/>
      <c r="O432" s="63"/>
      <c r="P432" s="63"/>
      <c r="Q432" s="63"/>
      <c r="R432" s="63"/>
      <c r="S432" s="63"/>
      <c r="T432" s="63"/>
      <c r="U432" s="63"/>
      <c r="V432" s="63"/>
      <c r="W432" s="63"/>
      <c r="X432" s="63"/>
      <c r="Y432" s="63"/>
    </row>
    <row r="433" spans="1:27" ht="225" x14ac:dyDescent="0.25">
      <c r="A433" s="44" t="str">
        <f>'[26]Staff On Desk Summary Log'!AG5</f>
        <v>RIO - On Desk Log</v>
      </c>
      <c r="B433" s="63"/>
      <c r="C433" s="114" t="str">
        <f>'[26]Staff On Desk Summary Log'!AJ5</f>
        <v>informational / directional</v>
      </c>
      <c r="D433" s="114" t="str">
        <f>'[26]Staff On Desk Summary Log'!AK5</f>
        <v>informational / directional</v>
      </c>
      <c r="E433" s="114" t="str">
        <f>'[26]Staff On Desk Summary Log'!AL5</f>
        <v>reference</v>
      </c>
      <c r="F433" s="114" t="str">
        <f>'[26]Staff On Desk Summary Log'!AM5</f>
        <v>reference</v>
      </c>
      <c r="G433" s="114" t="str">
        <f>'[26]Staff On Desk Summary Log'!AN5</f>
        <v>technology</v>
      </c>
      <c r="H433" s="114" t="str">
        <f>'[26]Staff On Desk Summary Log'!AO5</f>
        <v>technology</v>
      </c>
      <c r="I433" s="114" t="str">
        <f>'[26]Staff On Desk Summary Log'!AP5</f>
        <v>library card</v>
      </c>
      <c r="J433" s="114" t="str">
        <f>'[26]Staff On Desk Summary Log'!AQ5</f>
        <v>library card</v>
      </c>
      <c r="K433" s="114" t="str">
        <f>'[26]Staff On Desk Summary Log'!AR5</f>
        <v>checkin</v>
      </c>
      <c r="L433" s="114" t="str">
        <f>'[26]Staff On Desk Summary Log'!AS5</f>
        <v>checkin</v>
      </c>
      <c r="M433" s="114" t="str">
        <f>'[26]Staff On Desk Summary Log'!AT5</f>
        <v>checkout/ renew at desk</v>
      </c>
      <c r="N433" s="114" t="str">
        <f>'[26]Staff On Desk Summary Log'!AU5</f>
        <v>checkout/ renew at desk</v>
      </c>
      <c r="O433" s="114" t="str">
        <f>'[26]Staff On Desk Summary Log'!AX5</f>
        <v>fine/fee</v>
      </c>
      <c r="P433" s="114" t="str">
        <f>'[26]Staff On Desk Summary Log'!AY5</f>
        <v>fine/fee</v>
      </c>
      <c r="Q433" s="114" t="str">
        <f>'[26]Staff On Desk Summary Log'!AZ5</f>
        <v>print management</v>
      </c>
      <c r="R433" s="114" t="str">
        <f>'[26]Staff On Desk Summary Log'!BA5</f>
        <v>check email/spl@</v>
      </c>
      <c r="S433" s="114" t="str">
        <f>'[26]Staff On Desk Summary Log'!BB5</f>
        <v>lend laptop</v>
      </c>
      <c r="T433" s="114" t="str">
        <f>'[26]Staff On Desk Summary Log'!BC5</f>
        <v>lend laptop</v>
      </c>
      <c r="U433" s="114" t="str">
        <f>'[26]Staff On Desk Summary Log'!BD5</f>
        <v>self check</v>
      </c>
      <c r="V433" s="114" t="str">
        <f>'[26]Staff On Desk Summary Log'!BE5</f>
        <v>self check</v>
      </c>
      <c r="W433" s="114" t="str">
        <f>'[26]Staff On Desk Summary Log'!BF5</f>
        <v>weeding</v>
      </c>
      <c r="X433" s="114" t="str">
        <f>'[26]Staff On Desk Summary Log'!BG5</f>
        <v>weeding</v>
      </c>
      <c r="Y433" s="114" t="str">
        <f>'[26]Staff On Desk Summary Log'!BH5</f>
        <v>opening procedures and desk set up</v>
      </c>
      <c r="Z433" s="114" t="str">
        <f>'[27]Staff On Desk Summary Log'!BI3</f>
        <v>closing procedures</v>
      </c>
      <c r="AA433" s="114" t="str">
        <f>'[27]Staff On Desk Summary Log'!BJ3</f>
        <v>other</v>
      </c>
    </row>
    <row r="434" spans="1:27" x14ac:dyDescent="0.25">
      <c r="A434" s="63"/>
      <c r="B434" s="63"/>
      <c r="C434" s="63" t="str">
        <f>'[26]Staff On Desk Summary Log'!AJ6</f>
        <v># of patrons</v>
      </c>
      <c r="D434" s="63" t="str">
        <f>'[26]Staff On Desk Summary Log'!AK6</f>
        <v>and the avg time</v>
      </c>
      <c r="E434" s="63" t="str">
        <f>'[26]Staff On Desk Summary Log'!AL6</f>
        <v># of patrons</v>
      </c>
      <c r="F434" s="63" t="str">
        <f>'[26]Staff On Desk Summary Log'!AM6</f>
        <v>and the avg time</v>
      </c>
      <c r="G434" s="63" t="str">
        <f>'[26]Staff On Desk Summary Log'!AN6</f>
        <v># of patrons</v>
      </c>
      <c r="H434" s="63" t="str">
        <f>'[26]Staff On Desk Summary Log'!AO6</f>
        <v>and the avg time</v>
      </c>
      <c r="I434" s="63" t="str">
        <f>'[26]Staff On Desk Summary Log'!AP6</f>
        <v># of patrons</v>
      </c>
      <c r="J434" s="63" t="str">
        <f>'[26]Staff On Desk Summary Log'!AQ6</f>
        <v>and the avg time</v>
      </c>
      <c r="K434" s="63" t="str">
        <f>'[26]Staff On Desk Summary Log'!AR6</f>
        <v># of items</v>
      </c>
      <c r="L434" s="63" t="str">
        <f>'[26]Staff On Desk Summary Log'!AS6</f>
        <v>and  actual time</v>
      </c>
      <c r="M434" s="63" t="str">
        <f>'[26]Staff On Desk Summary Log'!AT6</f>
        <v># of patrons</v>
      </c>
      <c r="N434" s="63" t="str">
        <f>'[26]Staff On Desk Summary Log'!AU6</f>
        <v>and the avg time</v>
      </c>
      <c r="O434" s="63" t="str">
        <f>'[26]Staff On Desk Summary Log'!AX6</f>
        <v># of patrons</v>
      </c>
      <c r="P434" s="63" t="str">
        <f>'[26]Staff On Desk Summary Log'!AY6</f>
        <v>and the avg time</v>
      </c>
      <c r="Q434" s="63" t="str">
        <f>'[26]Staff On Desk Summary Log'!AZ6</f>
        <v># of interactions</v>
      </c>
      <c r="R434" s="63" t="str">
        <f>'[26]Staff On Desk Summary Log'!BA6</f>
        <v>Actual time spent</v>
      </c>
      <c r="S434" s="63" t="str">
        <f>'[26]Staff On Desk Summary Log'!BB6</f>
        <v># of patrons</v>
      </c>
      <c r="T434" s="63" t="str">
        <f>'[26]Staff On Desk Summary Log'!BC6</f>
        <v>and the avg time</v>
      </c>
      <c r="U434" s="63" t="str">
        <f>'[26]Staff On Desk Summary Log'!BD6</f>
        <v># of patrons</v>
      </c>
      <c r="V434" s="63" t="str">
        <f>'[26]Staff On Desk Summary Log'!BE6</f>
        <v>and the avg time</v>
      </c>
      <c r="W434" s="63" t="str">
        <f>'[26]Staff On Desk Summary Log'!BF6</f>
        <v># of items</v>
      </c>
      <c r="X434" s="63" t="str">
        <f>'[26]Staff On Desk Summary Log'!BG6</f>
        <v>and  actual time</v>
      </c>
      <c r="Y434" s="63" t="str">
        <f>'[26]Staff On Desk Summary Log'!BH6</f>
        <v>Avg time (in mins)</v>
      </c>
      <c r="Z434" s="63" t="str">
        <f>'[27]Staff On Desk Summary Log'!BI4</f>
        <v>Avg time (in mins)</v>
      </c>
      <c r="AA434" s="63" t="str">
        <f>'[27]Staff On Desk Summary Log'!BJ4</f>
        <v>Avg time (in mins)</v>
      </c>
    </row>
    <row r="435" spans="1:27" x14ac:dyDescent="0.25">
      <c r="A435" s="63" t="str">
        <f>'[26]Staff On Desk Summary Log'!AG7</f>
        <v>DAY</v>
      </c>
      <c r="B435" s="63" t="str">
        <f>'[26]Staff On Desk Summary Log'!AH7</f>
        <v>DATE</v>
      </c>
      <c r="C435" s="63">
        <f>'[26]Staff On Desk Summary Log'!AJ7</f>
        <v>0</v>
      </c>
      <c r="D435" s="63">
        <f>'[26]Staff On Desk Summary Log'!AK7</f>
        <v>0</v>
      </c>
      <c r="E435" s="63">
        <f>'[26]Staff On Desk Summary Log'!AL7</f>
        <v>0</v>
      </c>
      <c r="F435" s="63">
        <f>'[26]Staff On Desk Summary Log'!AM7</f>
        <v>0</v>
      </c>
      <c r="G435" s="63">
        <f>'[26]Staff On Desk Summary Log'!AN7</f>
        <v>0</v>
      </c>
      <c r="H435" s="63">
        <f>'[26]Staff On Desk Summary Log'!AO7</f>
        <v>0</v>
      </c>
      <c r="I435" s="63">
        <f>'[26]Staff On Desk Summary Log'!AP7</f>
        <v>0</v>
      </c>
      <c r="J435" s="63">
        <f>'[26]Staff On Desk Summary Log'!AQ7</f>
        <v>0</v>
      </c>
      <c r="K435" s="63">
        <f>'[26]Staff On Desk Summary Log'!AR7</f>
        <v>0</v>
      </c>
      <c r="L435" s="63">
        <f>'[26]Staff On Desk Summary Log'!AS7</f>
        <v>0</v>
      </c>
      <c r="M435" s="63">
        <f>'[26]Staff On Desk Summary Log'!AT7</f>
        <v>0</v>
      </c>
      <c r="N435" s="63">
        <f>'[26]Staff On Desk Summary Log'!AU7</f>
        <v>0</v>
      </c>
      <c r="O435" s="63">
        <f>'[26]Staff On Desk Summary Log'!AX7</f>
        <v>0</v>
      </c>
      <c r="P435" s="63">
        <f>'[26]Staff On Desk Summary Log'!AY7</f>
        <v>0</v>
      </c>
      <c r="Q435" s="63">
        <f>'[26]Staff On Desk Summary Log'!AZ7</f>
        <v>0</v>
      </c>
      <c r="R435" s="63">
        <f>'[26]Staff On Desk Summary Log'!BA7</f>
        <v>0</v>
      </c>
      <c r="S435" s="63">
        <f>'[26]Staff On Desk Summary Log'!BB7</f>
        <v>0</v>
      </c>
      <c r="T435" s="63">
        <f>'[26]Staff On Desk Summary Log'!BC7</f>
        <v>0</v>
      </c>
      <c r="U435" s="63">
        <f>'[26]Staff On Desk Summary Log'!BD7</f>
        <v>0</v>
      </c>
      <c r="V435" s="63">
        <f>'[26]Staff On Desk Summary Log'!BE7</f>
        <v>0</v>
      </c>
      <c r="W435" s="63">
        <f>'[26]Staff On Desk Summary Log'!BF7</f>
        <v>0</v>
      </c>
      <c r="X435" s="63">
        <f>'[26]Staff On Desk Summary Log'!BG7</f>
        <v>0</v>
      </c>
      <c r="Y435" s="63">
        <f>'[26]Staff On Desk Summary Log'!BH7</f>
        <v>0</v>
      </c>
      <c r="Z435" s="63">
        <f>'[27]Staff On Desk Summary Log'!BI5</f>
        <v>0</v>
      </c>
      <c r="AA435" s="63">
        <f>'[27]Staff On Desk Summary Log'!BJ5</f>
        <v>0</v>
      </c>
    </row>
    <row r="436" spans="1:27" x14ac:dyDescent="0.25">
      <c r="A436" s="63" t="str">
        <f>'[26]Staff On Desk Summary Log'!AG8</f>
        <v xml:space="preserve">Tuesday </v>
      </c>
      <c r="B436" s="63"/>
      <c r="C436" s="63">
        <f>'[26]Staff On Desk Summary Log'!AJ8</f>
        <v>24</v>
      </c>
      <c r="D436" s="63">
        <f>'[26]Staff On Desk Summary Log'!AK8</f>
        <v>94.5</v>
      </c>
      <c r="E436" s="63">
        <f>'[26]Staff On Desk Summary Log'!AL8</f>
        <v>8</v>
      </c>
      <c r="F436" s="63">
        <f>'[26]Staff On Desk Summary Log'!AM8</f>
        <v>75</v>
      </c>
      <c r="G436" s="63">
        <f>'[26]Staff On Desk Summary Log'!AN8</f>
        <v>9</v>
      </c>
      <c r="H436" s="63">
        <f>'[26]Staff On Desk Summary Log'!AO8</f>
        <v>40</v>
      </c>
      <c r="I436" s="63">
        <f>'[26]Staff On Desk Summary Log'!AP8</f>
        <v>17</v>
      </c>
      <c r="J436" s="63">
        <f>'[26]Staff On Desk Summary Log'!AQ8</f>
        <v>127.5</v>
      </c>
      <c r="K436" s="63">
        <f>'[26]Staff On Desk Summary Log'!AR8</f>
        <v>45</v>
      </c>
      <c r="L436" s="63">
        <f>'[26]Staff On Desk Summary Log'!AS8</f>
        <v>28</v>
      </c>
      <c r="M436" s="63">
        <f>'[26]Staff On Desk Summary Log'!AT8</f>
        <v>53</v>
      </c>
      <c r="N436" s="63">
        <f>'[26]Staff On Desk Summary Log'!AU8</f>
        <v>108.5</v>
      </c>
      <c r="O436" s="63">
        <f>'[26]Staff On Desk Summary Log'!AX8</f>
        <v>4</v>
      </c>
      <c r="P436" s="63">
        <f>'[26]Staff On Desk Summary Log'!AY8</f>
        <v>17</v>
      </c>
      <c r="Q436" s="63">
        <f>'[26]Staff On Desk Summary Log'!AZ8</f>
        <v>10</v>
      </c>
      <c r="R436" s="63">
        <f>'[26]Staff On Desk Summary Log'!BA8</f>
        <v>13</v>
      </c>
      <c r="S436" s="63">
        <f>'[26]Staff On Desk Summary Log'!BB8</f>
        <v>0</v>
      </c>
      <c r="T436" s="63">
        <f>'[26]Staff On Desk Summary Log'!BC8</f>
        <v>0</v>
      </c>
      <c r="U436" s="63">
        <f>'[26]Staff On Desk Summary Log'!BD8</f>
        <v>4</v>
      </c>
      <c r="V436" s="63">
        <f>'[26]Staff On Desk Summary Log'!BE8</f>
        <v>17</v>
      </c>
      <c r="W436" s="63">
        <f>'[26]Staff On Desk Summary Log'!BF8</f>
        <v>0</v>
      </c>
      <c r="X436" s="63">
        <f>'[26]Staff On Desk Summary Log'!BG8</f>
        <v>0</v>
      </c>
      <c r="Y436" s="63">
        <f>'[26]Staff On Desk Summary Log'!BH8</f>
        <v>13</v>
      </c>
      <c r="Z436" s="63">
        <f>'[27]Staff On Desk Summary Log'!BI6</f>
        <v>0</v>
      </c>
      <c r="AA436" s="63">
        <f>'[27]Staff On Desk Summary Log'!BJ6</f>
        <v>233</v>
      </c>
    </row>
    <row r="437" spans="1:27" x14ac:dyDescent="0.25">
      <c r="A437" s="63" t="str">
        <f>'[26]Staff On Desk Summary Log'!AG9</f>
        <v xml:space="preserve">Wednesday </v>
      </c>
      <c r="B437" s="63"/>
      <c r="C437" s="63">
        <f>'[26]Staff On Desk Summary Log'!AJ9</f>
        <v>20</v>
      </c>
      <c r="D437" s="63">
        <f>'[26]Staff On Desk Summary Log'!AK9</f>
        <v>48</v>
      </c>
      <c r="E437" s="63">
        <f>'[26]Staff On Desk Summary Log'!AL9</f>
        <v>7</v>
      </c>
      <c r="F437" s="63">
        <f>'[26]Staff On Desk Summary Log'!AM9</f>
        <v>55</v>
      </c>
      <c r="G437" s="63">
        <f>'[26]Staff On Desk Summary Log'!AN9</f>
        <v>10</v>
      </c>
      <c r="H437" s="63">
        <f>'[26]Staff On Desk Summary Log'!AO9</f>
        <v>115</v>
      </c>
      <c r="I437" s="63">
        <f>'[26]Staff On Desk Summary Log'!AP9</f>
        <v>5</v>
      </c>
      <c r="J437" s="63">
        <f>'[26]Staff On Desk Summary Log'!AQ9</f>
        <v>47</v>
      </c>
      <c r="K437" s="63">
        <f>'[26]Staff On Desk Summary Log'!AR9</f>
        <v>21</v>
      </c>
      <c r="L437" s="63">
        <f>'[26]Staff On Desk Summary Log'!AS9</f>
        <v>17</v>
      </c>
      <c r="M437" s="63">
        <f>'[26]Staff On Desk Summary Log'!AT9</f>
        <v>12</v>
      </c>
      <c r="N437" s="63">
        <f>'[26]Staff On Desk Summary Log'!AU9</f>
        <v>42</v>
      </c>
      <c r="O437" s="63">
        <f>'[26]Staff On Desk Summary Log'!AX9</f>
        <v>5</v>
      </c>
      <c r="P437" s="63">
        <f>'[26]Staff On Desk Summary Log'!AY9</f>
        <v>20</v>
      </c>
      <c r="Q437" s="63">
        <f>'[26]Staff On Desk Summary Log'!AZ9</f>
        <v>3</v>
      </c>
      <c r="R437" s="63">
        <f>'[26]Staff On Desk Summary Log'!BA9</f>
        <v>50</v>
      </c>
      <c r="S437" s="63">
        <f>'[26]Staff On Desk Summary Log'!BB9</f>
        <v>0</v>
      </c>
      <c r="T437" s="63">
        <f>'[26]Staff On Desk Summary Log'!BC9</f>
        <v>0</v>
      </c>
      <c r="U437" s="63">
        <f>'[26]Staff On Desk Summary Log'!BD9</f>
        <v>5</v>
      </c>
      <c r="V437" s="63">
        <f>'[26]Staff On Desk Summary Log'!BE9</f>
        <v>10</v>
      </c>
      <c r="W437" s="63">
        <f>'[26]Staff On Desk Summary Log'!BF9</f>
        <v>0</v>
      </c>
      <c r="X437" s="63">
        <f>'[26]Staff On Desk Summary Log'!BG9</f>
        <v>0</v>
      </c>
      <c r="Y437" s="63">
        <f>'[26]Staff On Desk Summary Log'!BH9</f>
        <v>5</v>
      </c>
      <c r="Z437" s="63">
        <f>'[27]Staff On Desk Summary Log'!BI7</f>
        <v>0</v>
      </c>
      <c r="AA437" s="63">
        <f>'[27]Staff On Desk Summary Log'!BJ7</f>
        <v>194</v>
      </c>
    </row>
    <row r="438" spans="1:27" x14ac:dyDescent="0.25">
      <c r="A438" s="63" t="str">
        <f>'[26]Staff On Desk Summary Log'!AG10</f>
        <v xml:space="preserve">Thursday </v>
      </c>
      <c r="B438" s="63"/>
      <c r="C438" s="63">
        <f>'[26]Staff On Desk Summary Log'!AJ10</f>
        <v>8</v>
      </c>
      <c r="D438" s="63">
        <f>'[26]Staff On Desk Summary Log'!AK10</f>
        <v>36</v>
      </c>
      <c r="E438" s="63">
        <f>'[26]Staff On Desk Summary Log'!AL10</f>
        <v>6</v>
      </c>
      <c r="F438" s="63">
        <f>'[26]Staff On Desk Summary Log'!AM10</f>
        <v>23</v>
      </c>
      <c r="G438" s="63">
        <f>'[26]Staff On Desk Summary Log'!AN10</f>
        <v>4</v>
      </c>
      <c r="H438" s="63">
        <f>'[26]Staff On Desk Summary Log'!AO10</f>
        <v>24</v>
      </c>
      <c r="I438" s="63">
        <f>'[26]Staff On Desk Summary Log'!AP10</f>
        <v>9</v>
      </c>
      <c r="J438" s="63">
        <f>'[26]Staff On Desk Summary Log'!AQ10</f>
        <v>29.5</v>
      </c>
      <c r="K438" s="63">
        <f>'[26]Staff On Desk Summary Log'!AR10</f>
        <v>15</v>
      </c>
      <c r="L438" s="63">
        <f>'[26]Staff On Desk Summary Log'!AS10</f>
        <v>17</v>
      </c>
      <c r="M438" s="63">
        <f>'[26]Staff On Desk Summary Log'!AT10</f>
        <v>25</v>
      </c>
      <c r="N438" s="63">
        <f>'[26]Staff On Desk Summary Log'!AU10</f>
        <v>71</v>
      </c>
      <c r="O438" s="63">
        <f>'[26]Staff On Desk Summary Log'!AX10</f>
        <v>5</v>
      </c>
      <c r="P438" s="63">
        <f>'[26]Staff On Desk Summary Log'!AY10</f>
        <v>21</v>
      </c>
      <c r="Q438" s="63">
        <f>'[26]Staff On Desk Summary Log'!AZ10</f>
        <v>7</v>
      </c>
      <c r="R438" s="63">
        <f>'[26]Staff On Desk Summary Log'!BA10</f>
        <v>49</v>
      </c>
      <c r="S438" s="63">
        <f>'[26]Staff On Desk Summary Log'!BB10</f>
        <v>0</v>
      </c>
      <c r="T438" s="63">
        <f>'[26]Staff On Desk Summary Log'!BC10</f>
        <v>0</v>
      </c>
      <c r="U438" s="63">
        <f>'[26]Staff On Desk Summary Log'!BD10</f>
        <v>8</v>
      </c>
      <c r="V438" s="63">
        <f>'[26]Staff On Desk Summary Log'!BE10</f>
        <v>18</v>
      </c>
      <c r="W438" s="63">
        <f>'[26]Staff On Desk Summary Log'!BF10</f>
        <v>0</v>
      </c>
      <c r="X438" s="63">
        <f>'[26]Staff On Desk Summary Log'!BG10</f>
        <v>0</v>
      </c>
      <c r="Y438" s="63">
        <f>'[26]Staff On Desk Summary Log'!BH10</f>
        <v>17</v>
      </c>
      <c r="Z438" s="63">
        <f>'[27]Staff On Desk Summary Log'!BI8</f>
        <v>0</v>
      </c>
      <c r="AA438" s="63">
        <f>'[27]Staff On Desk Summary Log'!BJ8</f>
        <v>67</v>
      </c>
    </row>
    <row r="439" spans="1:27" x14ac:dyDescent="0.25">
      <c r="A439" s="63" t="str">
        <f>'[26]Staff On Desk Summary Log'!AG11</f>
        <v>Friday</v>
      </c>
      <c r="B439" s="63"/>
      <c r="C439" s="63">
        <f>'[26]Staff On Desk Summary Log'!AJ11</f>
        <v>5</v>
      </c>
      <c r="D439" s="63">
        <f>'[26]Staff On Desk Summary Log'!AK11</f>
        <v>8</v>
      </c>
      <c r="E439" s="63">
        <f>'[26]Staff On Desk Summary Log'!AL11</f>
        <v>4</v>
      </c>
      <c r="F439" s="63">
        <f>'[26]Staff On Desk Summary Log'!AM11</f>
        <v>22</v>
      </c>
      <c r="G439" s="63">
        <f>'[26]Staff On Desk Summary Log'!AN11</f>
        <v>10</v>
      </c>
      <c r="H439" s="63">
        <f>'[26]Staff On Desk Summary Log'!AO11</f>
        <v>51</v>
      </c>
      <c r="I439" s="63">
        <f>'[26]Staff On Desk Summary Log'!AP11</f>
        <v>4</v>
      </c>
      <c r="J439" s="63">
        <f>'[26]Staff On Desk Summary Log'!AQ11</f>
        <v>16</v>
      </c>
      <c r="K439" s="63">
        <f>'[26]Staff On Desk Summary Log'!AR11</f>
        <v>8</v>
      </c>
      <c r="L439" s="63">
        <f>'[26]Staff On Desk Summary Log'!AS11</f>
        <v>11</v>
      </c>
      <c r="M439" s="63">
        <f>'[26]Staff On Desk Summary Log'!AT11</f>
        <v>14</v>
      </c>
      <c r="N439" s="63">
        <f>'[26]Staff On Desk Summary Log'!AU11</f>
        <v>42.5</v>
      </c>
      <c r="O439" s="63">
        <f>'[26]Staff On Desk Summary Log'!AX11</f>
        <v>0</v>
      </c>
      <c r="P439" s="63">
        <f>'[26]Staff On Desk Summary Log'!AY11</f>
        <v>0</v>
      </c>
      <c r="Q439" s="63">
        <f>'[26]Staff On Desk Summary Log'!AZ11</f>
        <v>1</v>
      </c>
      <c r="R439" s="63">
        <f>'[26]Staff On Desk Summary Log'!BA11</f>
        <v>10</v>
      </c>
      <c r="S439" s="63">
        <f>'[26]Staff On Desk Summary Log'!BB11</f>
        <v>0</v>
      </c>
      <c r="T439" s="63">
        <f>'[26]Staff On Desk Summary Log'!BC11</f>
        <v>0</v>
      </c>
      <c r="U439" s="63">
        <f>'[26]Staff On Desk Summary Log'!BD11</f>
        <v>0</v>
      </c>
      <c r="V439" s="63">
        <f>'[26]Staff On Desk Summary Log'!BE11</f>
        <v>0</v>
      </c>
      <c r="W439" s="63">
        <f>'[26]Staff On Desk Summary Log'!BF11</f>
        <v>0</v>
      </c>
      <c r="X439" s="63">
        <f>'[26]Staff On Desk Summary Log'!BG11</f>
        <v>0</v>
      </c>
      <c r="Y439" s="63">
        <f>'[26]Staff On Desk Summary Log'!BH11</f>
        <v>6</v>
      </c>
      <c r="Z439" s="63">
        <f>'[27]Staff On Desk Summary Log'!BI9</f>
        <v>0</v>
      </c>
      <c r="AA439" s="63">
        <f>'[27]Staff On Desk Summary Log'!BJ9</f>
        <v>20</v>
      </c>
    </row>
    <row r="440" spans="1:27" x14ac:dyDescent="0.25">
      <c r="A440" s="63" t="str">
        <f>'[26]Staff On Desk Summary Log'!AG12</f>
        <v xml:space="preserve">Saturday </v>
      </c>
      <c r="B440" s="63"/>
      <c r="C440" s="63">
        <f>'[26]Staff On Desk Summary Log'!AJ12</f>
        <v>6</v>
      </c>
      <c r="D440" s="63">
        <f>'[26]Staff On Desk Summary Log'!AK12</f>
        <v>13</v>
      </c>
      <c r="E440" s="63">
        <f>'[26]Staff On Desk Summary Log'!AL12</f>
        <v>5</v>
      </c>
      <c r="F440" s="63">
        <f>'[26]Staff On Desk Summary Log'!AM12</f>
        <v>28</v>
      </c>
      <c r="G440" s="63">
        <f>'[26]Staff On Desk Summary Log'!AN12</f>
        <v>4</v>
      </c>
      <c r="H440" s="63">
        <f>'[26]Staff On Desk Summary Log'!AO12</f>
        <v>34.5</v>
      </c>
      <c r="I440" s="63">
        <f>'[26]Staff On Desk Summary Log'!AP12</f>
        <v>3</v>
      </c>
      <c r="J440" s="63">
        <f>'[26]Staff On Desk Summary Log'!AQ12</f>
        <v>10</v>
      </c>
      <c r="K440" s="63">
        <f>'[26]Staff On Desk Summary Log'!AR12</f>
        <v>0</v>
      </c>
      <c r="L440" s="63">
        <f>'[26]Staff On Desk Summary Log'!AS12</f>
        <v>0</v>
      </c>
      <c r="M440" s="63">
        <f>'[26]Staff On Desk Summary Log'!AT12</f>
        <v>19</v>
      </c>
      <c r="N440" s="63">
        <f>'[26]Staff On Desk Summary Log'!AU12</f>
        <v>25.5</v>
      </c>
      <c r="O440" s="63">
        <f>'[26]Staff On Desk Summary Log'!AX12</f>
        <v>0</v>
      </c>
      <c r="P440" s="63">
        <f>'[26]Staff On Desk Summary Log'!AY12</f>
        <v>0</v>
      </c>
      <c r="Q440" s="63">
        <f>'[26]Staff On Desk Summary Log'!AZ12</f>
        <v>0</v>
      </c>
      <c r="R440" s="63">
        <f>'[26]Staff On Desk Summary Log'!BA12</f>
        <v>1</v>
      </c>
      <c r="S440" s="63">
        <f>'[26]Staff On Desk Summary Log'!BB12</f>
        <v>0</v>
      </c>
      <c r="T440" s="63">
        <f>'[26]Staff On Desk Summary Log'!BC12</f>
        <v>0</v>
      </c>
      <c r="U440" s="63">
        <f>'[26]Staff On Desk Summary Log'!BD12</f>
        <v>0</v>
      </c>
      <c r="V440" s="63">
        <f>'[26]Staff On Desk Summary Log'!BE12</f>
        <v>0</v>
      </c>
      <c r="W440" s="63">
        <f>'[26]Staff On Desk Summary Log'!BF12</f>
        <v>0</v>
      </c>
      <c r="X440" s="63">
        <f>'[26]Staff On Desk Summary Log'!BG12</f>
        <v>0</v>
      </c>
      <c r="Y440" s="63">
        <f>'[26]Staff On Desk Summary Log'!BH12</f>
        <v>8</v>
      </c>
      <c r="Z440" s="63">
        <f>'[27]Staff On Desk Summary Log'!BI10</f>
        <v>0</v>
      </c>
      <c r="AA440" s="63">
        <f>'[27]Staff On Desk Summary Log'!BJ10</f>
        <v>25</v>
      </c>
    </row>
    <row r="441" spans="1:27" x14ac:dyDescent="0.25">
      <c r="A441" s="63"/>
      <c r="B441" s="63" t="str">
        <f>'[26]Staff On Desk Summary Log'!AH16</f>
        <v>SUM</v>
      </c>
      <c r="C441" s="63">
        <f>'[26]Staff On Desk Summary Log'!AJ16</f>
        <v>63</v>
      </c>
      <c r="D441" s="63">
        <f>'[26]Staff On Desk Summary Log'!AK16</f>
        <v>199.5</v>
      </c>
      <c r="E441" s="63">
        <f>'[26]Staff On Desk Summary Log'!AL16</f>
        <v>30</v>
      </c>
      <c r="F441" s="63">
        <f>'[26]Staff On Desk Summary Log'!AM16</f>
        <v>203</v>
      </c>
      <c r="G441" s="63">
        <f>'[26]Staff On Desk Summary Log'!AN16</f>
        <v>37</v>
      </c>
      <c r="H441" s="63">
        <f>'[26]Staff On Desk Summary Log'!AO16</f>
        <v>264.5</v>
      </c>
      <c r="I441" s="63">
        <f>'[26]Staff On Desk Summary Log'!AP16</f>
        <v>38</v>
      </c>
      <c r="J441" s="63">
        <f>'[26]Staff On Desk Summary Log'!AQ16</f>
        <v>230</v>
      </c>
      <c r="K441" s="63">
        <f>'[26]Staff On Desk Summary Log'!AR16</f>
        <v>89</v>
      </c>
      <c r="L441" s="63">
        <f>'[26]Staff On Desk Summary Log'!AS16</f>
        <v>73</v>
      </c>
      <c r="M441" s="63">
        <f>'[26]Staff On Desk Summary Log'!AT16</f>
        <v>123</v>
      </c>
      <c r="N441" s="63">
        <f>'[26]Staff On Desk Summary Log'!AU16</f>
        <v>289.5</v>
      </c>
      <c r="O441" s="63">
        <f>'[26]Staff On Desk Summary Log'!AX16</f>
        <v>14</v>
      </c>
      <c r="P441" s="63">
        <f>'[26]Staff On Desk Summary Log'!AY16</f>
        <v>58</v>
      </c>
      <c r="Q441" s="63">
        <f>'[26]Staff On Desk Summary Log'!AZ16</f>
        <v>21</v>
      </c>
      <c r="R441" s="63">
        <f>'[26]Staff On Desk Summary Log'!BA16</f>
        <v>123</v>
      </c>
      <c r="S441" s="63">
        <f>'[26]Staff On Desk Summary Log'!BB16</f>
        <v>0</v>
      </c>
      <c r="T441" s="63">
        <f>'[26]Staff On Desk Summary Log'!BC16</f>
        <v>0</v>
      </c>
      <c r="U441" s="63">
        <f>'[26]Staff On Desk Summary Log'!BD16</f>
        <v>17</v>
      </c>
      <c r="V441" s="63">
        <f>'[26]Staff On Desk Summary Log'!BE16</f>
        <v>45</v>
      </c>
      <c r="W441" s="63">
        <f>'[26]Staff On Desk Summary Log'!BF16</f>
        <v>0</v>
      </c>
      <c r="X441" s="63">
        <f>'[26]Staff On Desk Summary Log'!BG16</f>
        <v>0</v>
      </c>
      <c r="Y441" s="63">
        <f>'[26]Staff On Desk Summary Log'!BH16</f>
        <v>49</v>
      </c>
      <c r="Z441" s="63">
        <f>'[27]Staff On Desk Summary Log'!BI11</f>
        <v>0</v>
      </c>
      <c r="AA441" s="63">
        <f>'[27]Staff On Desk Summary Log'!BJ11</f>
        <v>0</v>
      </c>
    </row>
    <row r="442" spans="1:27" x14ac:dyDescent="0.25">
      <c r="A442" s="63"/>
      <c r="B442" s="63" t="str">
        <f>'[26]Staff On Desk Summary Log'!AH17</f>
        <v>Avg</v>
      </c>
      <c r="C442" s="63"/>
      <c r="D442" s="101">
        <f>'[26]Staff On Desk Summary Log'!AK17</f>
        <v>3.1666666666666665</v>
      </c>
      <c r="E442" s="101"/>
      <c r="F442" s="101">
        <f>'[26]Staff On Desk Summary Log'!AM17</f>
        <v>6.7666666666666666</v>
      </c>
      <c r="G442" s="101"/>
      <c r="H442" s="101">
        <f>'[26]Staff On Desk Summary Log'!AO17</f>
        <v>7.1486486486486482</v>
      </c>
      <c r="I442" s="101"/>
      <c r="J442" s="101">
        <f>'[26]Staff On Desk Summary Log'!AQ17</f>
        <v>6.0526315789473681</v>
      </c>
      <c r="K442" s="101"/>
      <c r="L442" s="101">
        <f>'[26]Staff On Desk Summary Log'!AS17</f>
        <v>0.8202247191011236</v>
      </c>
      <c r="M442" s="101"/>
      <c r="N442" s="101">
        <f>'[26]Staff On Desk Summary Log'!AU17</f>
        <v>2.3536585365853657</v>
      </c>
      <c r="O442" s="101"/>
      <c r="P442" s="101">
        <f>'[26]Staff On Desk Summary Log'!AY17</f>
        <v>4.1428571428571432</v>
      </c>
      <c r="Q442" s="101"/>
      <c r="R442" s="101">
        <f>'[26]Staff On Desk Summary Log'!BA17</f>
        <v>5.8571428571428568</v>
      </c>
      <c r="S442" s="101"/>
      <c r="T442" s="101"/>
      <c r="U442" s="101"/>
      <c r="V442" s="101">
        <f>'[26]Staff On Desk Summary Log'!BE17</f>
        <v>2.6470588235294117</v>
      </c>
      <c r="W442" s="101"/>
      <c r="X442" s="101"/>
      <c r="Y442" s="101">
        <f>'[26]Staff On Desk Summary Log'!BH17</f>
        <v>5.4444444444444446</v>
      </c>
      <c r="Z442" s="63">
        <f>'[27]Staff On Desk Summary Log'!BI14</f>
        <v>0</v>
      </c>
      <c r="AA442" s="63">
        <f>'[27]Staff On Desk Summary Log'!BJ14</f>
        <v>539</v>
      </c>
    </row>
    <row r="443" spans="1:27" ht="45" x14ac:dyDescent="0.25">
      <c r="A443" s="63"/>
      <c r="B443" s="114" t="str">
        <f>'[26]Staff On Desk Summary Log'!AH18</f>
        <v>% mins of all on-desk tasks per week</v>
      </c>
      <c r="C443" s="63"/>
      <c r="D443" s="115">
        <f>'[26]Staff On Desk Summary Log'!AK18</f>
        <v>9.2361111111111116E-2</v>
      </c>
      <c r="E443" s="115"/>
      <c r="F443" s="115">
        <f>'[26]Staff On Desk Summary Log'!AM18</f>
        <v>9.3981481481481485E-2</v>
      </c>
      <c r="G443" s="115"/>
      <c r="H443" s="115">
        <f>'[26]Staff On Desk Summary Log'!AO18</f>
        <v>0.1224537037037037</v>
      </c>
      <c r="I443" s="115"/>
      <c r="J443" s="115">
        <f>'[26]Staff On Desk Summary Log'!AQ18</f>
        <v>0.10648148148148148</v>
      </c>
      <c r="K443" s="115"/>
      <c r="L443" s="115">
        <f>'[26]Staff On Desk Summary Log'!AS18</f>
        <v>3.3796296296296297E-2</v>
      </c>
      <c r="M443" s="115"/>
      <c r="N443" s="115">
        <f>'[26]Staff On Desk Summary Log'!AU18</f>
        <v>0.13402777777777777</v>
      </c>
      <c r="O443" s="115"/>
      <c r="P443" s="115">
        <f>'[26]Staff On Desk Summary Log'!AY18</f>
        <v>2.6851851851851852E-2</v>
      </c>
      <c r="Q443" s="115">
        <f>'[26]Staff On Desk Summary Log'!AZ18</f>
        <v>9.7222222222222224E-3</v>
      </c>
      <c r="R443" s="115">
        <f>'[26]Staff On Desk Summary Log'!BA18</f>
        <v>5.6944444444444443E-2</v>
      </c>
      <c r="S443" s="115"/>
      <c r="T443" s="115"/>
      <c r="U443" s="115"/>
      <c r="V443" s="115">
        <f>'[26]Staff On Desk Summary Log'!BE18</f>
        <v>2.0833333333333332E-2</v>
      </c>
      <c r="W443" s="115"/>
      <c r="X443" s="115"/>
      <c r="Y443" s="115">
        <f>'[26]Staff On Desk Summary Log'!BH18</f>
        <v>2.2685185185185187E-2</v>
      </c>
      <c r="Z443" s="101"/>
      <c r="AA443" s="115">
        <f>'[27]Staff On Desk Summary Log'!BJ16</f>
        <v>0.22458333333333333</v>
      </c>
    </row>
    <row r="444" spans="1:27" x14ac:dyDescent="0.25">
      <c r="Z444" s="126"/>
    </row>
    <row r="445" spans="1:27" x14ac:dyDescent="0.25">
      <c r="Z445" s="122"/>
      <c r="AA445" s="122"/>
    </row>
    <row r="446" spans="1:27" ht="210" x14ac:dyDescent="0.25">
      <c r="A446" s="63"/>
      <c r="B446" s="63"/>
      <c r="C446" s="114" t="str">
        <f>'[27]Staff On Desk Summary Log'!AJ1</f>
        <v>Hours open per week</v>
      </c>
      <c r="D446" s="114" t="str">
        <f>'[27]Staff On Desk Summary Log'!AK1</f>
        <v>Hrs open per yr</v>
      </c>
      <c r="E446" s="114" t="str">
        <f>'[27]Staff On Desk Summary Log'!AL1</f>
        <v>Mins open per week</v>
      </c>
      <c r="F446" s="63"/>
      <c r="G446" s="63"/>
      <c r="H446" s="63"/>
      <c r="I446" s="63"/>
      <c r="J446" s="63"/>
      <c r="K446" s="63"/>
      <c r="L446" s="63"/>
      <c r="M446" s="63"/>
      <c r="N446" s="63"/>
      <c r="O446" s="63"/>
      <c r="P446" s="63"/>
      <c r="Q446" s="63"/>
      <c r="R446" s="63"/>
      <c r="S446" s="63"/>
      <c r="T446" s="63"/>
      <c r="U446" s="63"/>
      <c r="V446" s="63"/>
      <c r="W446" s="63"/>
      <c r="X446" s="63"/>
      <c r="Y446" s="131"/>
      <c r="Z446" s="63"/>
      <c r="AA446" s="63"/>
    </row>
    <row r="447" spans="1:27" x14ac:dyDescent="0.25">
      <c r="A447" s="63"/>
      <c r="B447" s="63"/>
      <c r="C447" s="63">
        <f>'[27]Staff On Desk Summary Log'!AJ2</f>
        <v>40</v>
      </c>
      <c r="D447" s="63">
        <f>'[27]Staff On Desk Summary Log'!AK2</f>
        <v>2000</v>
      </c>
      <c r="E447" s="63">
        <f>'[27]Staff On Desk Summary Log'!AL2</f>
        <v>2400</v>
      </c>
      <c r="F447" s="63"/>
      <c r="G447" s="63"/>
      <c r="H447" s="63"/>
      <c r="I447" s="63"/>
      <c r="J447" s="63"/>
      <c r="K447" s="63"/>
      <c r="L447" s="63"/>
      <c r="M447" s="63"/>
      <c r="N447" s="63"/>
      <c r="O447" s="63"/>
      <c r="P447" s="63"/>
      <c r="Q447" s="63"/>
      <c r="R447" s="63"/>
      <c r="S447" s="63"/>
      <c r="T447" s="63"/>
      <c r="U447" s="63"/>
      <c r="V447" s="63"/>
      <c r="W447" s="63"/>
      <c r="X447" s="63"/>
      <c r="Y447" s="131"/>
      <c r="Z447" s="63"/>
      <c r="AA447" s="63"/>
    </row>
    <row r="448" spans="1:27" ht="225" x14ac:dyDescent="0.25">
      <c r="A448" s="44" t="str">
        <f>'[27]Staff On Desk Summary Log'!AG3</f>
        <v>SOU - On Desk Log</v>
      </c>
      <c r="B448" s="63"/>
      <c r="C448" s="114" t="str">
        <f>'[27]Staff On Desk Summary Log'!AJ3</f>
        <v>informational / directional</v>
      </c>
      <c r="D448" s="114" t="str">
        <f>'[27]Staff On Desk Summary Log'!AK3</f>
        <v>informational / directional</v>
      </c>
      <c r="E448" s="114" t="str">
        <f>'[27]Staff On Desk Summary Log'!AL3</f>
        <v>reference</v>
      </c>
      <c r="F448" s="114" t="str">
        <f>'[27]Staff On Desk Summary Log'!AM3</f>
        <v>reference</v>
      </c>
      <c r="G448" s="114" t="str">
        <f>'[27]Staff On Desk Summary Log'!AN3</f>
        <v>technology</v>
      </c>
      <c r="H448" s="114" t="str">
        <f>'[27]Staff On Desk Summary Log'!AO3</f>
        <v>technology</v>
      </c>
      <c r="I448" s="114" t="str">
        <f>'[27]Staff On Desk Summary Log'!AP3</f>
        <v>library card</v>
      </c>
      <c r="J448" s="114" t="str">
        <f>'[27]Staff On Desk Summary Log'!AQ3</f>
        <v>library card</v>
      </c>
      <c r="K448" s="114" t="str">
        <f>'[27]Staff On Desk Summary Log'!AR3</f>
        <v>checkin</v>
      </c>
      <c r="L448" s="114" t="str">
        <f>'[27]Staff On Desk Summary Log'!AS3</f>
        <v>checkin</v>
      </c>
      <c r="M448" s="114" t="str">
        <f>'[27]Staff On Desk Summary Log'!AT3</f>
        <v>checkout/ renew at desk</v>
      </c>
      <c r="N448" s="114" t="str">
        <f>'[27]Staff On Desk Summary Log'!AU3</f>
        <v>checkout/ renew at desk</v>
      </c>
      <c r="O448" s="114" t="str">
        <f>'[27]Staff On Desk Summary Log'!AX3</f>
        <v>fine/fee</v>
      </c>
      <c r="P448" s="114" t="str">
        <f>'[27]Staff On Desk Summary Log'!AY3</f>
        <v>fine/fee</v>
      </c>
      <c r="Q448" s="114" t="str">
        <f>'[27]Staff On Desk Summary Log'!AZ3</f>
        <v>print management</v>
      </c>
      <c r="R448" s="114" t="str">
        <f>'[27]Staff On Desk Summary Log'!BA3</f>
        <v>check email/spl@</v>
      </c>
      <c r="S448" s="114" t="str">
        <f>'[27]Staff On Desk Summary Log'!BB3</f>
        <v>lend laptop</v>
      </c>
      <c r="T448" s="114" t="str">
        <f>'[27]Staff On Desk Summary Log'!BC3</f>
        <v>lend laptop</v>
      </c>
      <c r="U448" s="114" t="str">
        <f>'[27]Staff On Desk Summary Log'!BD3</f>
        <v>self check</v>
      </c>
      <c r="V448" s="114" t="str">
        <f>'[27]Staff On Desk Summary Log'!BE3</f>
        <v>self check</v>
      </c>
      <c r="W448" s="114" t="str">
        <f>'[27]Staff On Desk Summary Log'!BF3</f>
        <v>weeding</v>
      </c>
      <c r="X448" s="114" t="str">
        <f>'[27]Staff On Desk Summary Log'!BG3</f>
        <v>weeding</v>
      </c>
      <c r="Y448" s="132" t="str">
        <f>'[27]Staff On Desk Summary Log'!BH3</f>
        <v>opening procedures and desk set up</v>
      </c>
      <c r="Z448" s="63" t="str">
        <f>'[27]Staff On Desk Summary Log'!BI3</f>
        <v>closing procedures</v>
      </c>
      <c r="AA448" s="63" t="str">
        <f>'[27]Staff On Desk Summary Log'!BJ3</f>
        <v>other</v>
      </c>
    </row>
    <row r="449" spans="1:27" x14ac:dyDescent="0.25">
      <c r="A449" s="63"/>
      <c r="B449" s="63"/>
      <c r="C449" s="63" t="str">
        <f>'[27]Staff On Desk Summary Log'!AJ4</f>
        <v># of patrons</v>
      </c>
      <c r="D449" s="63" t="str">
        <f>'[27]Staff On Desk Summary Log'!AK4</f>
        <v>and the avg time</v>
      </c>
      <c r="E449" s="63" t="str">
        <f>'[27]Staff On Desk Summary Log'!AL4</f>
        <v># of patrons</v>
      </c>
      <c r="F449" s="63" t="str">
        <f>'[27]Staff On Desk Summary Log'!AM4</f>
        <v>and the avg time</v>
      </c>
      <c r="G449" s="63" t="str">
        <f>'[27]Staff On Desk Summary Log'!AN4</f>
        <v># of patrons</v>
      </c>
      <c r="H449" s="63" t="str">
        <f>'[27]Staff On Desk Summary Log'!AO4</f>
        <v>and the avg time</v>
      </c>
      <c r="I449" s="63" t="str">
        <f>'[27]Staff On Desk Summary Log'!AP4</f>
        <v># of patrons</v>
      </c>
      <c r="J449" s="63" t="str">
        <f>'[27]Staff On Desk Summary Log'!AQ4</f>
        <v>and the avg time</v>
      </c>
      <c r="K449" s="63" t="str">
        <f>'[27]Staff On Desk Summary Log'!AR4</f>
        <v># of items</v>
      </c>
      <c r="L449" s="63" t="str">
        <f>'[27]Staff On Desk Summary Log'!AS4</f>
        <v>and  actual time</v>
      </c>
      <c r="M449" s="63" t="str">
        <f>'[27]Staff On Desk Summary Log'!AT4</f>
        <v># of patrons</v>
      </c>
      <c r="N449" s="63" t="str">
        <f>'[27]Staff On Desk Summary Log'!AU4</f>
        <v>and the avg time</v>
      </c>
      <c r="O449" s="63" t="str">
        <f>'[27]Staff On Desk Summary Log'!AX4</f>
        <v># of patrons</v>
      </c>
      <c r="P449" s="63" t="str">
        <f>'[27]Staff On Desk Summary Log'!AY4</f>
        <v>and the avg time</v>
      </c>
      <c r="Q449" s="63" t="str">
        <f>'[27]Staff On Desk Summary Log'!AZ4</f>
        <v># of interactions</v>
      </c>
      <c r="R449" s="63" t="str">
        <f>'[27]Staff On Desk Summary Log'!BA4</f>
        <v>Actual time spent</v>
      </c>
      <c r="S449" s="63" t="str">
        <f>'[27]Staff On Desk Summary Log'!BB4</f>
        <v># of patrons</v>
      </c>
      <c r="T449" s="63" t="str">
        <f>'[27]Staff On Desk Summary Log'!BC4</f>
        <v>and the avg time</v>
      </c>
      <c r="U449" s="63" t="str">
        <f>'[27]Staff On Desk Summary Log'!BD4</f>
        <v># of patrons</v>
      </c>
      <c r="V449" s="63" t="str">
        <f>'[27]Staff On Desk Summary Log'!BE4</f>
        <v>and the avg time</v>
      </c>
      <c r="W449" s="63" t="str">
        <f>'[27]Staff On Desk Summary Log'!BF4</f>
        <v># of items</v>
      </c>
      <c r="X449" s="63" t="str">
        <f>'[27]Staff On Desk Summary Log'!BG4</f>
        <v>and  actual time</v>
      </c>
      <c r="Y449" s="131" t="str">
        <f>'[27]Staff On Desk Summary Log'!BH4</f>
        <v>Avg time (in mins)</v>
      </c>
      <c r="Z449" s="63" t="str">
        <f>'[27]Staff On Desk Summary Log'!BI4</f>
        <v>Avg time (in mins)</v>
      </c>
      <c r="AA449" s="63" t="str">
        <f>'[27]Staff On Desk Summary Log'!BJ4</f>
        <v>Avg time (in mins)</v>
      </c>
    </row>
    <row r="450" spans="1:27" x14ac:dyDescent="0.25">
      <c r="A450" s="63" t="str">
        <f>'[27]Staff On Desk Summary Log'!AG5</f>
        <v>DAY</v>
      </c>
      <c r="B450" s="63" t="str">
        <f>'[27]Staff On Desk Summary Log'!AH5</f>
        <v>DATE</v>
      </c>
      <c r="C450" s="63">
        <f>'[27]Staff On Desk Summary Log'!AJ5</f>
        <v>0</v>
      </c>
      <c r="D450" s="63">
        <f>'[27]Staff On Desk Summary Log'!AK5</f>
        <v>0</v>
      </c>
      <c r="E450" s="63">
        <f>'[27]Staff On Desk Summary Log'!AL5</f>
        <v>0</v>
      </c>
      <c r="F450" s="63">
        <f>'[27]Staff On Desk Summary Log'!AM5</f>
        <v>0</v>
      </c>
      <c r="G450" s="63">
        <f>'[27]Staff On Desk Summary Log'!AN5</f>
        <v>0</v>
      </c>
      <c r="H450" s="63">
        <f>'[27]Staff On Desk Summary Log'!AO5</f>
        <v>0</v>
      </c>
      <c r="I450" s="63">
        <f>'[27]Staff On Desk Summary Log'!AP5</f>
        <v>0</v>
      </c>
      <c r="J450" s="63">
        <f>'[27]Staff On Desk Summary Log'!AQ5</f>
        <v>0</v>
      </c>
      <c r="K450" s="63">
        <f>'[27]Staff On Desk Summary Log'!AR5</f>
        <v>0</v>
      </c>
      <c r="L450" s="63">
        <f>'[27]Staff On Desk Summary Log'!AS5</f>
        <v>0</v>
      </c>
      <c r="M450" s="63">
        <f>'[27]Staff On Desk Summary Log'!AT5</f>
        <v>0</v>
      </c>
      <c r="N450" s="63">
        <f>'[27]Staff On Desk Summary Log'!AU5</f>
        <v>0</v>
      </c>
      <c r="O450" s="63">
        <f>'[27]Staff On Desk Summary Log'!AX5</f>
        <v>0</v>
      </c>
      <c r="P450" s="63">
        <f>'[27]Staff On Desk Summary Log'!AY5</f>
        <v>0</v>
      </c>
      <c r="Q450" s="63">
        <f>'[27]Staff On Desk Summary Log'!AZ5</f>
        <v>0</v>
      </c>
      <c r="R450" s="63">
        <f>'[27]Staff On Desk Summary Log'!BA5</f>
        <v>0</v>
      </c>
      <c r="S450" s="63">
        <f>'[27]Staff On Desk Summary Log'!BB5</f>
        <v>0</v>
      </c>
      <c r="T450" s="63">
        <f>'[27]Staff On Desk Summary Log'!BC5</f>
        <v>0</v>
      </c>
      <c r="U450" s="63">
        <f>'[27]Staff On Desk Summary Log'!BD5</f>
        <v>0</v>
      </c>
      <c r="V450" s="63">
        <f>'[27]Staff On Desk Summary Log'!BE5</f>
        <v>0</v>
      </c>
      <c r="W450" s="63">
        <f>'[27]Staff On Desk Summary Log'!BF5</f>
        <v>0</v>
      </c>
      <c r="X450" s="63">
        <f>'[27]Staff On Desk Summary Log'!BG5</f>
        <v>0</v>
      </c>
      <c r="Y450" s="131">
        <f>'[27]Staff On Desk Summary Log'!BH5</f>
        <v>0</v>
      </c>
      <c r="Z450" s="63">
        <f>'[27]Staff On Desk Summary Log'!BI5</f>
        <v>0</v>
      </c>
      <c r="AA450" s="63">
        <f>'[27]Staff On Desk Summary Log'!BJ5</f>
        <v>0</v>
      </c>
    </row>
    <row r="451" spans="1:27" x14ac:dyDescent="0.25">
      <c r="A451" s="63" t="str">
        <f>'[27]Staff On Desk Summary Log'!AG6</f>
        <v xml:space="preserve">Tuesday </v>
      </c>
      <c r="B451" s="63"/>
      <c r="C451" s="63">
        <f>'[27]Staff On Desk Summary Log'!AJ6</f>
        <v>48</v>
      </c>
      <c r="D451" s="63">
        <f>'[27]Staff On Desk Summary Log'!AK6</f>
        <v>16</v>
      </c>
      <c r="E451" s="63">
        <f>'[27]Staff On Desk Summary Log'!AL6</f>
        <v>27</v>
      </c>
      <c r="F451" s="63">
        <f>'[27]Staff On Desk Summary Log'!AM6</f>
        <v>145</v>
      </c>
      <c r="G451" s="63">
        <f>'[27]Staff On Desk Summary Log'!AN6</f>
        <v>19</v>
      </c>
      <c r="H451" s="63">
        <f>'[27]Staff On Desk Summary Log'!AO6</f>
        <v>53.5</v>
      </c>
      <c r="I451" s="63">
        <f>'[27]Staff On Desk Summary Log'!AP6</f>
        <v>29</v>
      </c>
      <c r="J451" s="63">
        <f>'[27]Staff On Desk Summary Log'!AQ6</f>
        <v>86</v>
      </c>
      <c r="K451" s="63">
        <f>'[27]Staff On Desk Summary Log'!AR6</f>
        <v>802</v>
      </c>
      <c r="L451" s="63">
        <f>'[27]Staff On Desk Summary Log'!AS6</f>
        <v>172</v>
      </c>
      <c r="M451" s="63">
        <f>'[27]Staff On Desk Summary Log'!AT6</f>
        <v>143</v>
      </c>
      <c r="N451" s="63">
        <f>'[27]Staff On Desk Summary Log'!AU6</f>
        <v>108</v>
      </c>
      <c r="O451" s="63">
        <f>'[27]Staff On Desk Summary Log'!AX6</f>
        <v>14</v>
      </c>
      <c r="P451" s="63">
        <f>'[27]Staff On Desk Summary Log'!AY6</f>
        <v>27</v>
      </c>
      <c r="Q451" s="63">
        <f>'[27]Staff On Desk Summary Log'!AZ6</f>
        <v>11</v>
      </c>
      <c r="R451" s="63">
        <f>'[27]Staff On Desk Summary Log'!BA6</f>
        <v>0</v>
      </c>
      <c r="S451" s="63">
        <f>'[27]Staff On Desk Summary Log'!BB6</f>
        <v>4</v>
      </c>
      <c r="T451" s="63">
        <f>'[27]Staff On Desk Summary Log'!BC6</f>
        <v>5</v>
      </c>
      <c r="U451" s="63">
        <f>'[27]Staff On Desk Summary Log'!BD6</f>
        <v>0</v>
      </c>
      <c r="V451" s="63">
        <f>'[27]Staff On Desk Summary Log'!BE6</f>
        <v>0</v>
      </c>
      <c r="W451" s="63">
        <f>'[27]Staff On Desk Summary Log'!BF6</f>
        <v>0</v>
      </c>
      <c r="X451" s="63">
        <f>'[27]Staff On Desk Summary Log'!BG6</f>
        <v>0</v>
      </c>
      <c r="Y451" s="131">
        <f>'[27]Staff On Desk Summary Log'!BH6</f>
        <v>3</v>
      </c>
      <c r="Z451" s="63">
        <f>'[27]Staff On Desk Summary Log'!BI6</f>
        <v>0</v>
      </c>
      <c r="AA451" s="63">
        <f>'[27]Staff On Desk Summary Log'!BJ6</f>
        <v>233</v>
      </c>
    </row>
    <row r="452" spans="1:27" x14ac:dyDescent="0.25">
      <c r="A452" s="63" t="str">
        <f>'[27]Staff On Desk Summary Log'!AG7</f>
        <v>Wednesday</v>
      </c>
      <c r="B452" s="63"/>
      <c r="C452" s="63">
        <f>'[27]Staff On Desk Summary Log'!AJ7</f>
        <v>68</v>
      </c>
      <c r="D452" s="63">
        <f>'[27]Staff On Desk Summary Log'!AK7</f>
        <v>39</v>
      </c>
      <c r="E452" s="63">
        <f>'[27]Staff On Desk Summary Log'!AL7</f>
        <v>24</v>
      </c>
      <c r="F452" s="63">
        <f>'[27]Staff On Desk Summary Log'!AM7</f>
        <v>129</v>
      </c>
      <c r="G452" s="63">
        <f>'[27]Staff On Desk Summary Log'!AN7</f>
        <v>23</v>
      </c>
      <c r="H452" s="63">
        <f>'[27]Staff On Desk Summary Log'!AO7</f>
        <v>48</v>
      </c>
      <c r="I452" s="63">
        <f>'[27]Staff On Desk Summary Log'!AP7</f>
        <v>24</v>
      </c>
      <c r="J452" s="63">
        <f>'[27]Staff On Desk Summary Log'!AQ7</f>
        <v>68.5</v>
      </c>
      <c r="K452" s="63">
        <f>'[27]Staff On Desk Summary Log'!AR7</f>
        <v>341</v>
      </c>
      <c r="L452" s="63">
        <f>'[27]Staff On Desk Summary Log'!AS7</f>
        <v>52.5</v>
      </c>
      <c r="M452" s="63">
        <f>'[27]Staff On Desk Summary Log'!AT7</f>
        <v>156</v>
      </c>
      <c r="N452" s="63">
        <f>'[27]Staff On Desk Summary Log'!AU7</f>
        <v>65.5</v>
      </c>
      <c r="O452" s="63">
        <f>'[27]Staff On Desk Summary Log'!AX7</f>
        <v>17</v>
      </c>
      <c r="P452" s="63">
        <f>'[27]Staff On Desk Summary Log'!AY7</f>
        <v>28.5</v>
      </c>
      <c r="Q452" s="63">
        <f>'[27]Staff On Desk Summary Log'!AZ7</f>
        <v>8</v>
      </c>
      <c r="R452" s="63">
        <f>'[27]Staff On Desk Summary Log'!BA7</f>
        <v>0</v>
      </c>
      <c r="S452" s="63">
        <f>'[27]Staff On Desk Summary Log'!BB7</f>
        <v>2</v>
      </c>
      <c r="T452" s="63">
        <f>'[27]Staff On Desk Summary Log'!BC7</f>
        <v>10</v>
      </c>
      <c r="U452" s="63">
        <f>'[27]Staff On Desk Summary Log'!BD7</f>
        <v>2</v>
      </c>
      <c r="V452" s="63">
        <f>'[27]Staff On Desk Summary Log'!BE7</f>
        <v>6.5</v>
      </c>
      <c r="W452" s="63">
        <f>'[27]Staff On Desk Summary Log'!BF7</f>
        <v>6</v>
      </c>
      <c r="X452" s="63">
        <f>'[27]Staff On Desk Summary Log'!BG7</f>
        <v>6</v>
      </c>
      <c r="Y452" s="131">
        <f>'[27]Staff On Desk Summary Log'!BH7</f>
        <v>0</v>
      </c>
      <c r="Z452" s="63">
        <f>'[27]Staff On Desk Summary Log'!BI7</f>
        <v>0</v>
      </c>
      <c r="AA452" s="63">
        <f>'[27]Staff On Desk Summary Log'!BJ7</f>
        <v>194</v>
      </c>
    </row>
    <row r="453" spans="1:27" x14ac:dyDescent="0.25">
      <c r="A453" s="63" t="str">
        <f>'[27]Staff On Desk Summary Log'!AG8</f>
        <v xml:space="preserve">Thursday </v>
      </c>
      <c r="B453" s="63"/>
      <c r="C453" s="63">
        <f>'[27]Staff On Desk Summary Log'!AJ8</f>
        <v>55</v>
      </c>
      <c r="D453" s="63">
        <f>'[27]Staff On Desk Summary Log'!AK8</f>
        <v>36</v>
      </c>
      <c r="E453" s="63">
        <f>'[27]Staff On Desk Summary Log'!AL8</f>
        <v>23</v>
      </c>
      <c r="F453" s="63">
        <f>'[27]Staff On Desk Summary Log'!AM8</f>
        <v>21.5</v>
      </c>
      <c r="G453" s="63">
        <f>'[27]Staff On Desk Summary Log'!AN8</f>
        <v>11</v>
      </c>
      <c r="H453" s="63">
        <f>'[27]Staff On Desk Summary Log'!AO8</f>
        <v>32</v>
      </c>
      <c r="I453" s="63">
        <f>'[27]Staff On Desk Summary Log'!AP8</f>
        <v>32</v>
      </c>
      <c r="J453" s="63">
        <f>'[27]Staff On Desk Summary Log'!AQ8</f>
        <v>83</v>
      </c>
      <c r="K453" s="63">
        <f>'[27]Staff On Desk Summary Log'!AR8</f>
        <v>282</v>
      </c>
      <c r="L453" s="63">
        <f>'[27]Staff On Desk Summary Log'!AS8</f>
        <v>100</v>
      </c>
      <c r="M453" s="63">
        <f>'[27]Staff On Desk Summary Log'!AT8</f>
        <v>158</v>
      </c>
      <c r="N453" s="63">
        <f>'[27]Staff On Desk Summary Log'!AU8</f>
        <v>77</v>
      </c>
      <c r="O453" s="63">
        <f>'[27]Staff On Desk Summary Log'!AX8</f>
        <v>4</v>
      </c>
      <c r="P453" s="63">
        <f>'[27]Staff On Desk Summary Log'!AY8</f>
        <v>2</v>
      </c>
      <c r="Q453" s="63">
        <f>'[27]Staff On Desk Summary Log'!AZ8</f>
        <v>7</v>
      </c>
      <c r="R453" s="63">
        <f>'[27]Staff On Desk Summary Log'!BA8</f>
        <v>114</v>
      </c>
      <c r="S453" s="63">
        <f>'[27]Staff On Desk Summary Log'!BB8</f>
        <v>2</v>
      </c>
      <c r="T453" s="63">
        <f>'[27]Staff On Desk Summary Log'!BC8</f>
        <v>7</v>
      </c>
      <c r="U453" s="63">
        <f>'[27]Staff On Desk Summary Log'!BD8</f>
        <v>0</v>
      </c>
      <c r="V453" s="63">
        <f>'[27]Staff On Desk Summary Log'!BE8</f>
        <v>0</v>
      </c>
      <c r="W453" s="63">
        <f>'[27]Staff On Desk Summary Log'!BF8</f>
        <v>4</v>
      </c>
      <c r="X453" s="63">
        <f>'[27]Staff On Desk Summary Log'!BG8</f>
        <v>3</v>
      </c>
      <c r="Y453" s="131">
        <f>'[27]Staff On Desk Summary Log'!BH8</f>
        <v>4</v>
      </c>
      <c r="Z453" s="63">
        <f>'[27]Staff On Desk Summary Log'!BI8</f>
        <v>0</v>
      </c>
      <c r="AA453" s="63">
        <f>'[27]Staff On Desk Summary Log'!BJ8</f>
        <v>67</v>
      </c>
    </row>
    <row r="454" spans="1:27" x14ac:dyDescent="0.25">
      <c r="A454" s="63" t="str">
        <f>'[27]Staff On Desk Summary Log'!AG9</f>
        <v xml:space="preserve">Friday </v>
      </c>
      <c r="B454" s="63"/>
      <c r="C454" s="63">
        <f>'[27]Staff On Desk Summary Log'!AJ9</f>
        <v>28</v>
      </c>
      <c r="D454" s="63">
        <f>'[27]Staff On Desk Summary Log'!AK9</f>
        <v>27</v>
      </c>
      <c r="E454" s="63">
        <f>'[27]Staff On Desk Summary Log'!AL9</f>
        <v>12</v>
      </c>
      <c r="F454" s="63">
        <f>'[27]Staff On Desk Summary Log'!AM9</f>
        <v>15</v>
      </c>
      <c r="G454" s="63">
        <f>'[27]Staff On Desk Summary Log'!AN9</f>
        <v>5</v>
      </c>
      <c r="H454" s="63">
        <f>'[27]Staff On Desk Summary Log'!AO9</f>
        <v>6</v>
      </c>
      <c r="I454" s="63">
        <f>'[27]Staff On Desk Summary Log'!AP9</f>
        <v>11</v>
      </c>
      <c r="J454" s="63">
        <f>'[27]Staff On Desk Summary Log'!AQ9</f>
        <v>10</v>
      </c>
      <c r="K454" s="63">
        <f>'[27]Staff On Desk Summary Log'!AR9</f>
        <v>84</v>
      </c>
      <c r="L454" s="63">
        <f>'[27]Staff On Desk Summary Log'!AS9</f>
        <v>2</v>
      </c>
      <c r="M454" s="63">
        <f>'[27]Staff On Desk Summary Log'!AT9</f>
        <v>58</v>
      </c>
      <c r="N454" s="63">
        <f>'[27]Staff On Desk Summary Log'!AU9</f>
        <v>13</v>
      </c>
      <c r="O454" s="63">
        <f>'[27]Staff On Desk Summary Log'!AX9</f>
        <v>4</v>
      </c>
      <c r="P454" s="63">
        <f>'[27]Staff On Desk Summary Log'!AY9</f>
        <v>2</v>
      </c>
      <c r="Q454" s="63">
        <f>'[27]Staff On Desk Summary Log'!AZ9</f>
        <v>5</v>
      </c>
      <c r="R454" s="63">
        <f>'[27]Staff On Desk Summary Log'!BA9</f>
        <v>1</v>
      </c>
      <c r="S454" s="63">
        <f>'[27]Staff On Desk Summary Log'!BB9</f>
        <v>0</v>
      </c>
      <c r="T454" s="63">
        <f>'[27]Staff On Desk Summary Log'!BC9</f>
        <v>0</v>
      </c>
      <c r="U454" s="63">
        <f>'[27]Staff On Desk Summary Log'!BD9</f>
        <v>1</v>
      </c>
      <c r="V454" s="63">
        <f>'[27]Staff On Desk Summary Log'!BE9</f>
        <v>5</v>
      </c>
      <c r="W454" s="63">
        <f>'[27]Staff On Desk Summary Log'!BF9</f>
        <v>0</v>
      </c>
      <c r="X454" s="63">
        <f>'[27]Staff On Desk Summary Log'!BG9</f>
        <v>0</v>
      </c>
      <c r="Y454" s="131">
        <f>'[27]Staff On Desk Summary Log'!BH9</f>
        <v>0</v>
      </c>
      <c r="Z454" s="115">
        <f>'[27]Staff On Desk Summary Log'!BI9</f>
        <v>0</v>
      </c>
      <c r="AA454" s="101">
        <f>'[27]Staff On Desk Summary Log'!BJ9</f>
        <v>20</v>
      </c>
    </row>
    <row r="455" spans="1:27" x14ac:dyDescent="0.25">
      <c r="A455" s="63" t="str">
        <f>'[27]Staff On Desk Summary Log'!AG10</f>
        <v>Saturday</v>
      </c>
      <c r="B455" s="63"/>
      <c r="C455" s="63">
        <f>'[27]Staff On Desk Summary Log'!AJ10</f>
        <v>42</v>
      </c>
      <c r="D455" s="63">
        <f>'[27]Staff On Desk Summary Log'!AK10</f>
        <v>0</v>
      </c>
      <c r="E455" s="63">
        <f>'[27]Staff On Desk Summary Log'!AL10</f>
        <v>19</v>
      </c>
      <c r="F455" s="63">
        <f>'[27]Staff On Desk Summary Log'!AM10</f>
        <v>33</v>
      </c>
      <c r="G455" s="63">
        <f>'[27]Staff On Desk Summary Log'!AN10</f>
        <v>8</v>
      </c>
      <c r="H455" s="63">
        <f>'[27]Staff On Desk Summary Log'!AO10</f>
        <v>18</v>
      </c>
      <c r="I455" s="63">
        <f>'[27]Staff On Desk Summary Log'!AP10</f>
        <v>9</v>
      </c>
      <c r="J455" s="63">
        <f>'[27]Staff On Desk Summary Log'!AQ10</f>
        <v>3</v>
      </c>
      <c r="K455" s="63">
        <f>'[27]Staff On Desk Summary Log'!AR10</f>
        <v>416</v>
      </c>
      <c r="L455" s="63">
        <f>'[27]Staff On Desk Summary Log'!AS10</f>
        <v>66</v>
      </c>
      <c r="M455" s="63">
        <f>'[27]Staff On Desk Summary Log'!AT10</f>
        <v>174</v>
      </c>
      <c r="N455" s="63">
        <f>'[27]Staff On Desk Summary Log'!AU10</f>
        <v>63</v>
      </c>
      <c r="O455" s="63">
        <f>'[27]Staff On Desk Summary Log'!AX10</f>
        <v>21</v>
      </c>
      <c r="P455" s="63">
        <f>'[27]Staff On Desk Summary Log'!AY10</f>
        <v>10</v>
      </c>
      <c r="Q455" s="63">
        <f>'[27]Staff On Desk Summary Log'!AZ10</f>
        <v>4</v>
      </c>
      <c r="R455" s="63">
        <f>'[27]Staff On Desk Summary Log'!BA10</f>
        <v>4</v>
      </c>
      <c r="S455" s="63">
        <f>'[27]Staff On Desk Summary Log'!BB10</f>
        <v>0</v>
      </c>
      <c r="T455" s="63">
        <f>'[27]Staff On Desk Summary Log'!BC10</f>
        <v>0</v>
      </c>
      <c r="U455" s="63">
        <f>'[27]Staff On Desk Summary Log'!BD10</f>
        <v>2</v>
      </c>
      <c r="V455" s="63">
        <f>'[27]Staff On Desk Summary Log'!BE10</f>
        <v>0</v>
      </c>
      <c r="W455" s="63">
        <f>'[27]Staff On Desk Summary Log'!BF10</f>
        <v>3</v>
      </c>
      <c r="X455" s="63">
        <f>'[27]Staff On Desk Summary Log'!BG10</f>
        <v>0</v>
      </c>
      <c r="Y455" s="131">
        <f>'[27]Staff On Desk Summary Log'!BH10</f>
        <v>2</v>
      </c>
      <c r="Z455" s="63">
        <f>'[27]Staff On Desk Summary Log'!BI10</f>
        <v>0</v>
      </c>
      <c r="AA455" s="63">
        <f>'[27]Staff On Desk Summary Log'!BJ10</f>
        <v>25</v>
      </c>
    </row>
    <row r="456" spans="1:27" x14ac:dyDescent="0.25">
      <c r="A456" s="63" t="str">
        <f>'[27]Staff On Desk Summary Log'!AG11</f>
        <v>Saturday</v>
      </c>
      <c r="B456" s="63"/>
      <c r="C456" s="63">
        <f>'[27]Staff On Desk Summary Log'!AJ11</f>
        <v>18</v>
      </c>
      <c r="D456" s="63">
        <f>'[27]Staff On Desk Summary Log'!AK11</f>
        <v>0</v>
      </c>
      <c r="E456" s="63">
        <f>'[27]Staff On Desk Summary Log'!AL11</f>
        <v>6</v>
      </c>
      <c r="F456" s="63">
        <f>'[27]Staff On Desk Summary Log'!AM11</f>
        <v>0</v>
      </c>
      <c r="G456" s="63">
        <f>'[27]Staff On Desk Summary Log'!AN11</f>
        <v>2</v>
      </c>
      <c r="H456" s="63">
        <f>'[27]Staff On Desk Summary Log'!AO11</f>
        <v>0</v>
      </c>
      <c r="I456" s="63">
        <f>'[27]Staff On Desk Summary Log'!AP11</f>
        <v>5</v>
      </c>
      <c r="J456" s="63">
        <f>'[27]Staff On Desk Summary Log'!AQ11</f>
        <v>0</v>
      </c>
      <c r="K456" s="63">
        <f>'[27]Staff On Desk Summary Log'!AR11</f>
        <v>119</v>
      </c>
      <c r="L456" s="63">
        <f>'[27]Staff On Desk Summary Log'!AS11</f>
        <v>0</v>
      </c>
      <c r="M456" s="63">
        <f>'[27]Staff On Desk Summary Log'!AT11</f>
        <v>16</v>
      </c>
      <c r="N456" s="63">
        <f>'[27]Staff On Desk Summary Log'!AU11</f>
        <v>0</v>
      </c>
      <c r="O456" s="63">
        <f>'[27]Staff On Desk Summary Log'!AX11</f>
        <v>1</v>
      </c>
      <c r="P456" s="63">
        <f>'[27]Staff On Desk Summary Log'!AY11</f>
        <v>0</v>
      </c>
      <c r="Q456" s="63">
        <f>'[27]Staff On Desk Summary Log'!AZ11</f>
        <v>0</v>
      </c>
      <c r="R456" s="63">
        <f>'[27]Staff On Desk Summary Log'!BA11</f>
        <v>0</v>
      </c>
      <c r="S456" s="63">
        <f>'[27]Staff On Desk Summary Log'!BB11</f>
        <v>0</v>
      </c>
      <c r="T456" s="63">
        <f>'[27]Staff On Desk Summary Log'!BC11</f>
        <v>0</v>
      </c>
      <c r="U456" s="63">
        <f>'[27]Staff On Desk Summary Log'!BD11</f>
        <v>0</v>
      </c>
      <c r="V456" s="63">
        <f>'[27]Staff On Desk Summary Log'!BE11</f>
        <v>0</v>
      </c>
      <c r="W456" s="63">
        <f>'[27]Staff On Desk Summary Log'!BF11</f>
        <v>0</v>
      </c>
      <c r="X456" s="63">
        <f>'[27]Staff On Desk Summary Log'!BG11</f>
        <v>0</v>
      </c>
      <c r="Y456" s="131">
        <f>'[27]Staff On Desk Summary Log'!BH11</f>
        <v>0</v>
      </c>
      <c r="Z456" s="63">
        <f>'[27]Staff On Desk Summary Log'!BI11</f>
        <v>0</v>
      </c>
      <c r="AA456" s="63">
        <f>'[27]Staff On Desk Summary Log'!BJ11</f>
        <v>0</v>
      </c>
    </row>
    <row r="457" spans="1:27" x14ac:dyDescent="0.25">
      <c r="A457" s="63"/>
      <c r="B457" s="63" t="str">
        <f>'[27]Staff On Desk Summary Log'!AH14</f>
        <v>SUM</v>
      </c>
      <c r="C457" s="63">
        <f>'[27]Staff On Desk Summary Log'!AJ14</f>
        <v>259</v>
      </c>
      <c r="D457" s="63">
        <f>'[27]Staff On Desk Summary Log'!AK14</f>
        <v>118</v>
      </c>
      <c r="E457" s="63">
        <f>'[27]Staff On Desk Summary Log'!AL14</f>
        <v>111</v>
      </c>
      <c r="F457" s="63">
        <f>'[27]Staff On Desk Summary Log'!AM14</f>
        <v>343.5</v>
      </c>
      <c r="G457" s="63">
        <f>'[27]Staff On Desk Summary Log'!AN14</f>
        <v>68</v>
      </c>
      <c r="H457" s="63">
        <f>'[27]Staff On Desk Summary Log'!AO14</f>
        <v>157.5</v>
      </c>
      <c r="I457" s="63">
        <f>'[27]Staff On Desk Summary Log'!AP14</f>
        <v>110</v>
      </c>
      <c r="J457" s="63">
        <f>'[27]Staff On Desk Summary Log'!AQ14</f>
        <v>250.5</v>
      </c>
      <c r="K457" s="63">
        <f>'[27]Staff On Desk Summary Log'!AR14</f>
        <v>2044</v>
      </c>
      <c r="L457" s="63">
        <f>'[27]Staff On Desk Summary Log'!AS14</f>
        <v>392.5</v>
      </c>
      <c r="M457" s="63">
        <f>'[27]Staff On Desk Summary Log'!AT14</f>
        <v>705</v>
      </c>
      <c r="N457" s="63">
        <f>'[27]Staff On Desk Summary Log'!AU14</f>
        <v>326.5</v>
      </c>
      <c r="O457" s="63">
        <f>'[27]Staff On Desk Summary Log'!AX14</f>
        <v>61</v>
      </c>
      <c r="P457" s="63">
        <f>'[27]Staff On Desk Summary Log'!AY14</f>
        <v>69.5</v>
      </c>
      <c r="Q457" s="63">
        <f>'[27]Staff On Desk Summary Log'!AZ14</f>
        <v>35</v>
      </c>
      <c r="R457" s="63">
        <f>'[27]Staff On Desk Summary Log'!BA14</f>
        <v>119</v>
      </c>
      <c r="S457" s="63">
        <f>'[27]Staff On Desk Summary Log'!BB14</f>
        <v>8</v>
      </c>
      <c r="T457" s="63">
        <f>'[27]Staff On Desk Summary Log'!BC14</f>
        <v>22</v>
      </c>
      <c r="U457" s="63">
        <f>'[27]Staff On Desk Summary Log'!BD14</f>
        <v>5</v>
      </c>
      <c r="V457" s="63">
        <f>'[27]Staff On Desk Summary Log'!BE14</f>
        <v>11.5</v>
      </c>
      <c r="W457" s="63">
        <f>'[27]Staff On Desk Summary Log'!BF14</f>
        <v>13</v>
      </c>
      <c r="X457" s="63">
        <f>'[27]Staff On Desk Summary Log'!BG14</f>
        <v>9</v>
      </c>
      <c r="Y457" s="131">
        <f>'[27]Staff On Desk Summary Log'!BH14</f>
        <v>9</v>
      </c>
      <c r="Z457" s="114">
        <f>'[27]Staff On Desk Summary Log'!BI14</f>
        <v>0</v>
      </c>
      <c r="AA457" s="114">
        <f>'[27]Staff On Desk Summary Log'!BJ14</f>
        <v>539</v>
      </c>
    </row>
    <row r="458" spans="1:27" x14ac:dyDescent="0.25">
      <c r="A458" s="63"/>
      <c r="B458" s="63" t="str">
        <f>'[27]Staff On Desk Summary Log'!AH15</f>
        <v>Avg</v>
      </c>
      <c r="C458" s="63"/>
      <c r="D458" s="101">
        <f>'[27]Staff On Desk Summary Log'!AK15</f>
        <v>0.45559845559845558</v>
      </c>
      <c r="E458" s="101"/>
      <c r="F458" s="101">
        <f>'[27]Staff On Desk Summary Log'!AM15</f>
        <v>3.0945945945945947</v>
      </c>
      <c r="G458" s="101"/>
      <c r="H458" s="101">
        <f>'[27]Staff On Desk Summary Log'!AO15</f>
        <v>2.3161764705882355</v>
      </c>
      <c r="I458" s="101"/>
      <c r="J458" s="101">
        <f>'[27]Staff On Desk Summary Log'!AQ15</f>
        <v>2.2772727272727273</v>
      </c>
      <c r="K458" s="101"/>
      <c r="L458" s="101">
        <f>'[27]Staff On Desk Summary Log'!AS15</f>
        <v>0.19202544031311156</v>
      </c>
      <c r="M458" s="101"/>
      <c r="N458" s="101">
        <f>'[27]Staff On Desk Summary Log'!AU15</f>
        <v>0.46312056737588653</v>
      </c>
      <c r="O458" s="101"/>
      <c r="P458" s="101">
        <f>'[27]Staff On Desk Summary Log'!AY15</f>
        <v>1.139344262295082</v>
      </c>
      <c r="Q458" s="101"/>
      <c r="R458" s="101">
        <f>'[27]Staff On Desk Summary Log'!BA15</f>
        <v>3.4</v>
      </c>
      <c r="S458" s="101"/>
      <c r="T458" s="101">
        <f>'[27]Staff On Desk Summary Log'!BC15</f>
        <v>2.75</v>
      </c>
      <c r="U458" s="101"/>
      <c r="V458" s="101">
        <f>'[27]Staff On Desk Summary Log'!BE15</f>
        <v>2.2999999999999998</v>
      </c>
      <c r="W458" s="101"/>
      <c r="X458" s="101">
        <f>'[27]Staff On Desk Summary Log'!BG15</f>
        <v>0.69230769230769229</v>
      </c>
      <c r="Y458" s="133">
        <f>'[27]Staff On Desk Summary Log'!BH15</f>
        <v>1</v>
      </c>
      <c r="Z458" s="63">
        <f>'[27]Staff On Desk Summary Log'!BI15</f>
        <v>0</v>
      </c>
      <c r="AA458" s="63">
        <f>'[27]Staff On Desk Summary Log'!BJ15</f>
        <v>0</v>
      </c>
    </row>
    <row r="459" spans="1:27" ht="45" x14ac:dyDescent="0.25">
      <c r="A459" s="63"/>
      <c r="B459" s="114" t="str">
        <f>'[27]Staff On Desk Summary Log'!AH16</f>
        <v>% mins of all on-desk tasks per week</v>
      </c>
      <c r="C459" s="63"/>
      <c r="D459" s="115">
        <f>'[27]Staff On Desk Summary Log'!AK16</f>
        <v>4.9166666666666664E-2</v>
      </c>
      <c r="E459" s="115"/>
      <c r="F459" s="115">
        <f>'[27]Staff On Desk Summary Log'!AM16</f>
        <v>0.143125</v>
      </c>
      <c r="G459" s="115"/>
      <c r="H459" s="115">
        <f>'[27]Staff On Desk Summary Log'!AO16</f>
        <v>6.5625000000000003E-2</v>
      </c>
      <c r="I459" s="115"/>
      <c r="J459" s="115">
        <f>'[27]Staff On Desk Summary Log'!AQ16</f>
        <v>0.104375</v>
      </c>
      <c r="K459" s="115"/>
      <c r="L459" s="115">
        <f>'[27]Staff On Desk Summary Log'!AS16</f>
        <v>0.16354166666666667</v>
      </c>
      <c r="M459" s="115"/>
      <c r="N459" s="115">
        <f>'[27]Staff On Desk Summary Log'!AU16</f>
        <v>0.13604166666666667</v>
      </c>
      <c r="O459" s="115"/>
      <c r="P459" s="115">
        <f>'[27]Staff On Desk Summary Log'!AY16</f>
        <v>2.8958333333333332E-2</v>
      </c>
      <c r="Q459" s="115">
        <f>'[27]Staff On Desk Summary Log'!AZ16</f>
        <v>1.4583333333333334E-2</v>
      </c>
      <c r="R459" s="115">
        <f>'[27]Staff On Desk Summary Log'!BA16</f>
        <v>4.9583333333333333E-2</v>
      </c>
      <c r="S459" s="115"/>
      <c r="T459" s="115">
        <f>'[27]Staff On Desk Summary Log'!BC16</f>
        <v>9.1666666666666667E-3</v>
      </c>
      <c r="U459" s="115"/>
      <c r="V459" s="115">
        <f>'[27]Staff On Desk Summary Log'!BE16</f>
        <v>4.7916666666666663E-3</v>
      </c>
      <c r="W459" s="115"/>
      <c r="X459" s="115">
        <f>'[27]Staff On Desk Summary Log'!BG16</f>
        <v>3.7499999999999999E-3</v>
      </c>
      <c r="Y459" s="134">
        <f>'[27]Staff On Desk Summary Log'!BH16</f>
        <v>3.7499999999999999E-3</v>
      </c>
      <c r="Z459" s="115">
        <f>'[27]Staff On Desk Summary Log'!BI16</f>
        <v>0</v>
      </c>
      <c r="AA459" s="115">
        <f>'[27]Staff On Desk Summary Log'!BJ16</f>
        <v>0.22458333333333333</v>
      </c>
    </row>
    <row r="462" spans="1:27" ht="210" x14ac:dyDescent="0.25">
      <c r="A462" s="63"/>
      <c r="B462" s="63"/>
      <c r="C462" s="114" t="str">
        <f>'[28]Staff On Desk Summary Log'!AJ1</f>
        <v>Hours open per week</v>
      </c>
      <c r="D462" s="114" t="str">
        <f>'[28]Staff On Desk Summary Log'!AK1</f>
        <v>Hrs open per yr</v>
      </c>
      <c r="E462" s="114" t="str">
        <f>'[28]Staff On Desk Summary Log'!AL1</f>
        <v>Mins open per week</v>
      </c>
      <c r="F462" s="63"/>
      <c r="G462" s="63"/>
      <c r="H462" s="63"/>
      <c r="I462" s="63"/>
      <c r="J462" s="63"/>
      <c r="K462" s="63"/>
      <c r="L462" s="63"/>
      <c r="M462" s="63"/>
      <c r="N462" s="63"/>
      <c r="O462" s="63"/>
      <c r="P462" s="63"/>
      <c r="Q462" s="63"/>
      <c r="R462" s="63"/>
      <c r="S462" s="63"/>
      <c r="T462" s="63"/>
      <c r="U462" s="63"/>
      <c r="V462" s="63"/>
      <c r="W462" s="63"/>
      <c r="X462" s="63"/>
      <c r="Y462" s="131"/>
      <c r="Z462" s="63"/>
      <c r="AA462" s="63"/>
    </row>
    <row r="463" spans="1:27" x14ac:dyDescent="0.25">
      <c r="A463" s="63"/>
      <c r="B463" s="63"/>
      <c r="C463" s="63">
        <f>'[28]Staff On Desk Summary Log'!AJ2</f>
        <v>42</v>
      </c>
      <c r="D463" s="63">
        <f>'[28]Staff On Desk Summary Log'!AK2</f>
        <v>2100</v>
      </c>
      <c r="E463" s="63">
        <f>'[28]Staff On Desk Summary Log'!AL2</f>
        <v>2520</v>
      </c>
      <c r="F463" s="63"/>
      <c r="G463" s="63"/>
      <c r="H463" s="63"/>
      <c r="I463" s="63"/>
      <c r="J463" s="63"/>
      <c r="K463" s="63"/>
      <c r="L463" s="63"/>
      <c r="M463" s="63"/>
      <c r="N463" s="63"/>
      <c r="O463" s="63"/>
      <c r="P463" s="63"/>
      <c r="Q463" s="63"/>
      <c r="R463" s="63"/>
      <c r="S463" s="63"/>
      <c r="T463" s="63"/>
      <c r="U463" s="63"/>
      <c r="V463" s="63"/>
      <c r="W463" s="63"/>
      <c r="X463" s="63"/>
      <c r="Y463" s="131"/>
      <c r="Z463" s="63"/>
      <c r="AA463" s="63"/>
    </row>
    <row r="464" spans="1:27" ht="225" x14ac:dyDescent="0.25">
      <c r="A464" s="44" t="str">
        <f>'[28]Staff On Desk Summary Log'!AH4</f>
        <v>SYL - On Desk Log</v>
      </c>
      <c r="B464" s="63"/>
      <c r="C464" s="114" t="str">
        <f>'[28]Staff On Desk Summary Log'!AJ4</f>
        <v>informational / directional</v>
      </c>
      <c r="D464" s="114"/>
      <c r="E464" s="114" t="str">
        <f>'[28]Staff On Desk Summary Log'!AL4</f>
        <v>reference</v>
      </c>
      <c r="F464" s="114"/>
      <c r="G464" s="114" t="str">
        <f>'[28]Staff On Desk Summary Log'!AN4</f>
        <v>technology</v>
      </c>
      <c r="H464" s="114"/>
      <c r="I464" s="114" t="str">
        <f>'[28]Staff On Desk Summary Log'!AP4</f>
        <v>library card</v>
      </c>
      <c r="J464" s="114"/>
      <c r="K464" s="114" t="str">
        <f>'[28]Staff On Desk Summary Log'!AR4</f>
        <v>checkin</v>
      </c>
      <c r="L464" s="114"/>
      <c r="M464" s="114" t="str">
        <f>'[28]Staff On Desk Summary Log'!AT4</f>
        <v>checkout/ renew at desk</v>
      </c>
      <c r="N464" s="114"/>
      <c r="O464" s="114" t="str">
        <f>'[28]Staff On Desk Summary Log'!AX4</f>
        <v>fine/fee</v>
      </c>
      <c r="P464" s="114"/>
      <c r="Q464" s="114" t="str">
        <f>'[28]Staff On Desk Summary Log'!AZ4</f>
        <v>print management</v>
      </c>
      <c r="R464" s="114" t="str">
        <f>'[28]Staff On Desk Summary Log'!BA4</f>
        <v>check email/spl@</v>
      </c>
      <c r="S464" s="114" t="str">
        <f>'[28]Staff On Desk Summary Log'!BB4</f>
        <v>lend laptop</v>
      </c>
      <c r="T464" s="114"/>
      <c r="U464" s="114" t="str">
        <f>'[28]Staff On Desk Summary Log'!BD4</f>
        <v>self check</v>
      </c>
      <c r="V464" s="114"/>
      <c r="W464" s="114" t="str">
        <f>'[28]Staff On Desk Summary Log'!BF4</f>
        <v>weeding</v>
      </c>
      <c r="X464" s="114"/>
      <c r="Y464" s="132" t="str">
        <f>'[28]Staff On Desk Summary Log'!BH4</f>
        <v>opening procedures and desk set up</v>
      </c>
      <c r="Z464" s="63" t="str">
        <f>'[28]Staff On Desk Summary Log'!BI4</f>
        <v>closing procedures</v>
      </c>
      <c r="AA464" s="63" t="str">
        <f>'[28]Staff On Desk Summary Log'!BJ4</f>
        <v>other</v>
      </c>
    </row>
    <row r="465" spans="1:27" x14ac:dyDescent="0.25">
      <c r="A465" s="63" t="str">
        <f>'[28]Staff On Desk Summary Log'!AH5</f>
        <v>DAY</v>
      </c>
      <c r="B465" s="63" t="str">
        <f>'[28]Staff On Desk Summary Log'!AI5</f>
        <v>DATE</v>
      </c>
      <c r="C465" s="63" t="str">
        <f>'[28]Staff On Desk Summary Log'!AJ5</f>
        <v xml:space="preserve"># </v>
      </c>
      <c r="D465" s="63" t="str">
        <f>'[28]Staff On Desk Summary Log'!AK5</f>
        <v>avg time</v>
      </c>
      <c r="E465" s="63" t="str">
        <f>'[28]Staff On Desk Summary Log'!AL5</f>
        <v xml:space="preserve"># </v>
      </c>
      <c r="F465" s="63" t="str">
        <f>'[28]Staff On Desk Summary Log'!AM5</f>
        <v>avg time</v>
      </c>
      <c r="G465" s="63" t="str">
        <f>'[28]Staff On Desk Summary Log'!AN5</f>
        <v xml:space="preserve"># </v>
      </c>
      <c r="H465" s="63" t="str">
        <f>'[28]Staff On Desk Summary Log'!AO5</f>
        <v>avg time</v>
      </c>
      <c r="I465" s="63" t="str">
        <f>'[28]Staff On Desk Summary Log'!AP5</f>
        <v xml:space="preserve"># </v>
      </c>
      <c r="J465" s="63" t="str">
        <f>'[28]Staff On Desk Summary Log'!AQ5</f>
        <v>avg time</v>
      </c>
      <c r="K465" s="63" t="str">
        <f>'[28]Staff On Desk Summary Log'!AR5</f>
        <v xml:space="preserve"># </v>
      </c>
      <c r="L465" s="63" t="str">
        <f>'[28]Staff On Desk Summary Log'!AS5</f>
        <v>actual time</v>
      </c>
      <c r="M465" s="63" t="str">
        <f>'[28]Staff On Desk Summary Log'!AT5</f>
        <v xml:space="preserve"># </v>
      </c>
      <c r="N465" s="63" t="str">
        <f>'[28]Staff On Desk Summary Log'!AU5</f>
        <v>avg time</v>
      </c>
      <c r="O465" s="63" t="str">
        <f>'[28]Staff On Desk Summary Log'!AX5</f>
        <v xml:space="preserve"># </v>
      </c>
      <c r="P465" s="63" t="str">
        <f>'[28]Staff On Desk Summary Log'!AY5</f>
        <v>avg time</v>
      </c>
      <c r="Q465" s="63" t="str">
        <f>'[28]Staff On Desk Summary Log'!AZ5</f>
        <v xml:space="preserve"># </v>
      </c>
      <c r="R465" s="63" t="str">
        <f>'[28]Staff On Desk Summary Log'!BA5</f>
        <v>actual time</v>
      </c>
      <c r="S465" s="63" t="str">
        <f>'[28]Staff On Desk Summary Log'!BB5</f>
        <v xml:space="preserve"># </v>
      </c>
      <c r="T465" s="63" t="str">
        <f>'[28]Staff On Desk Summary Log'!BC5</f>
        <v>avg time</v>
      </c>
      <c r="U465" s="63" t="str">
        <f>'[28]Staff On Desk Summary Log'!BD5</f>
        <v xml:space="preserve"># </v>
      </c>
      <c r="V465" s="63" t="str">
        <f>'[28]Staff On Desk Summary Log'!BE5</f>
        <v>avg time</v>
      </c>
      <c r="W465" s="63" t="str">
        <f>'[28]Staff On Desk Summary Log'!BF5</f>
        <v xml:space="preserve"># </v>
      </c>
      <c r="X465" s="63" t="str">
        <f>'[28]Staff On Desk Summary Log'!BG5</f>
        <v>actual time</v>
      </c>
      <c r="Y465" s="131" t="str">
        <f>'[28]Staff On Desk Summary Log'!BH5</f>
        <v>avg time</v>
      </c>
      <c r="Z465" s="63" t="str">
        <f>'[28]Staff On Desk Summary Log'!BI5</f>
        <v>avg time</v>
      </c>
      <c r="AA465" s="63" t="str">
        <f>'[28]Staff On Desk Summary Log'!BJ5</f>
        <v>avg time</v>
      </c>
    </row>
    <row r="466" spans="1:27" x14ac:dyDescent="0.25">
      <c r="A466" s="63" t="str">
        <f>'[28]Staff On Desk Summary Log'!AH6</f>
        <v xml:space="preserve">Tuesday </v>
      </c>
      <c r="B466" s="63"/>
      <c r="C466" s="63">
        <f>'[28]Staff On Desk Summary Log'!AJ6</f>
        <v>74</v>
      </c>
      <c r="D466" s="63">
        <f>'[28]Staff On Desk Summary Log'!AK6</f>
        <v>68</v>
      </c>
      <c r="E466" s="63">
        <f>'[28]Staff On Desk Summary Log'!AL6</f>
        <v>32</v>
      </c>
      <c r="F466" s="63">
        <f>'[28]Staff On Desk Summary Log'!AM6</f>
        <v>125</v>
      </c>
      <c r="G466" s="63">
        <f>'[28]Staff On Desk Summary Log'!AN6</f>
        <v>36</v>
      </c>
      <c r="H466" s="63">
        <f>'[28]Staff On Desk Summary Log'!AO6</f>
        <v>115</v>
      </c>
      <c r="I466" s="63">
        <f>'[28]Staff On Desk Summary Log'!AP6</f>
        <v>49</v>
      </c>
      <c r="J466" s="63">
        <f>'[28]Staff On Desk Summary Log'!AQ6</f>
        <v>99</v>
      </c>
      <c r="K466" s="63">
        <f>'[28]Staff On Desk Summary Log'!AR6</f>
        <v>632</v>
      </c>
      <c r="L466" s="63">
        <f>'[28]Staff On Desk Summary Log'!AS6</f>
        <v>290.5</v>
      </c>
      <c r="M466" s="63">
        <f>'[28]Staff On Desk Summary Log'!AT6</f>
        <v>294</v>
      </c>
      <c r="N466" s="63">
        <f>'[28]Staff On Desk Summary Log'!AU6</f>
        <v>200</v>
      </c>
      <c r="O466" s="63">
        <f>'[28]Staff On Desk Summary Log'!AX6</f>
        <v>28</v>
      </c>
      <c r="P466" s="63">
        <f>'[28]Staff On Desk Summary Log'!AY6</f>
        <v>37</v>
      </c>
      <c r="Q466" s="63">
        <f>'[28]Staff On Desk Summary Log'!AZ6</f>
        <v>5</v>
      </c>
      <c r="R466" s="63">
        <f>'[28]Staff On Desk Summary Log'!BA6</f>
        <v>45</v>
      </c>
      <c r="S466" s="63">
        <f>'[28]Staff On Desk Summary Log'!BB6</f>
        <v>1</v>
      </c>
      <c r="T466" s="63">
        <f>'[28]Staff On Desk Summary Log'!BC6</f>
        <v>3</v>
      </c>
      <c r="U466" s="63">
        <f>'[28]Staff On Desk Summary Log'!BD6</f>
        <v>8</v>
      </c>
      <c r="V466" s="63">
        <f>'[28]Staff On Desk Summary Log'!BE6</f>
        <v>7</v>
      </c>
      <c r="W466" s="63">
        <f>'[28]Staff On Desk Summary Log'!BF6</f>
        <v>2</v>
      </c>
      <c r="X466" s="63">
        <f>'[28]Staff On Desk Summary Log'!BG6</f>
        <v>10</v>
      </c>
      <c r="Y466" s="131">
        <f>'[28]Staff On Desk Summary Log'!BH6</f>
        <v>15</v>
      </c>
      <c r="Z466" s="63">
        <f>'[28]Staff On Desk Summary Log'!BI6</f>
        <v>0</v>
      </c>
      <c r="AA466" s="63">
        <f>'[28]Staff On Desk Summary Log'!BJ6</f>
        <v>122</v>
      </c>
    </row>
    <row r="467" spans="1:27" x14ac:dyDescent="0.25">
      <c r="A467" s="63" t="str">
        <f>'[28]Staff On Desk Summary Log'!AH7</f>
        <v xml:space="preserve">Wednesday </v>
      </c>
      <c r="B467" s="63"/>
      <c r="C467" s="63">
        <f>'[28]Staff On Desk Summary Log'!AJ7</f>
        <v>60</v>
      </c>
      <c r="D467" s="63">
        <f>'[28]Staff On Desk Summary Log'!AK7</f>
        <v>63</v>
      </c>
      <c r="E467" s="63">
        <f>'[28]Staff On Desk Summary Log'!AL7</f>
        <v>30</v>
      </c>
      <c r="F467" s="63">
        <f>'[28]Staff On Desk Summary Log'!AM7</f>
        <v>74</v>
      </c>
      <c r="G467" s="63">
        <f>'[28]Staff On Desk Summary Log'!AN7</f>
        <v>32</v>
      </c>
      <c r="H467" s="63">
        <f>'[28]Staff On Desk Summary Log'!AO7</f>
        <v>78</v>
      </c>
      <c r="I467" s="63">
        <f>'[28]Staff On Desk Summary Log'!AP7</f>
        <v>30</v>
      </c>
      <c r="J467" s="63">
        <f>'[28]Staff On Desk Summary Log'!AQ7</f>
        <v>62</v>
      </c>
      <c r="K467" s="63">
        <f>'[28]Staff On Desk Summary Log'!AR7</f>
        <v>230</v>
      </c>
      <c r="L467" s="63">
        <f>'[28]Staff On Desk Summary Log'!AS7</f>
        <v>96</v>
      </c>
      <c r="M467" s="63">
        <f>'[28]Staff On Desk Summary Log'!AT7</f>
        <v>485</v>
      </c>
      <c r="N467" s="63">
        <f>'[28]Staff On Desk Summary Log'!AU7</f>
        <v>125</v>
      </c>
      <c r="O467" s="63">
        <f>'[28]Staff On Desk Summary Log'!AX7</f>
        <v>14</v>
      </c>
      <c r="P467" s="63">
        <f>'[28]Staff On Desk Summary Log'!AY7</f>
        <v>36</v>
      </c>
      <c r="Q467" s="63">
        <f>'[28]Staff On Desk Summary Log'!AZ7</f>
        <v>5</v>
      </c>
      <c r="R467" s="63">
        <f>'[28]Staff On Desk Summary Log'!BA7</f>
        <v>11</v>
      </c>
      <c r="S467" s="63">
        <f>'[28]Staff On Desk Summary Log'!BB7</f>
        <v>1</v>
      </c>
      <c r="T467" s="63">
        <f>'[28]Staff On Desk Summary Log'!BC7</f>
        <v>4</v>
      </c>
      <c r="U467" s="63">
        <f>'[28]Staff On Desk Summary Log'!BD7</f>
        <v>3</v>
      </c>
      <c r="V467" s="63">
        <f>'[28]Staff On Desk Summary Log'!BE7</f>
        <v>6</v>
      </c>
      <c r="W467" s="63">
        <f>'[28]Staff On Desk Summary Log'!BF7</f>
        <v>0</v>
      </c>
      <c r="X467" s="63">
        <f>'[28]Staff On Desk Summary Log'!BG7</f>
        <v>0</v>
      </c>
      <c r="Y467" s="131">
        <f>'[28]Staff On Desk Summary Log'!BH7</f>
        <v>10</v>
      </c>
      <c r="Z467" s="63">
        <f>'[28]Staff On Desk Summary Log'!BI7</f>
        <v>25</v>
      </c>
      <c r="AA467" s="63">
        <f>'[28]Staff On Desk Summary Log'!BJ7</f>
        <v>129</v>
      </c>
    </row>
    <row r="468" spans="1:27" x14ac:dyDescent="0.25">
      <c r="A468" s="63" t="str">
        <f>'[28]Staff On Desk Summary Log'!AH8</f>
        <v xml:space="preserve">Thursday </v>
      </c>
      <c r="B468" s="63"/>
      <c r="C468" s="63">
        <f>'[28]Staff On Desk Summary Log'!AJ8</f>
        <v>31</v>
      </c>
      <c r="D468" s="63">
        <f>'[28]Staff On Desk Summary Log'!AK8</f>
        <v>34.5</v>
      </c>
      <c r="E468" s="63">
        <f>'[28]Staff On Desk Summary Log'!AL8</f>
        <v>43</v>
      </c>
      <c r="F468" s="63">
        <f>'[28]Staff On Desk Summary Log'!AM8</f>
        <v>191.5</v>
      </c>
      <c r="G468" s="63">
        <f>'[28]Staff On Desk Summary Log'!AN8</f>
        <v>23</v>
      </c>
      <c r="H468" s="63">
        <f>'[28]Staff On Desk Summary Log'!AO8</f>
        <v>89</v>
      </c>
      <c r="I468" s="63">
        <f>'[28]Staff On Desk Summary Log'!AP8</f>
        <v>42</v>
      </c>
      <c r="J468" s="63">
        <f>'[28]Staff On Desk Summary Log'!AQ8</f>
        <v>106</v>
      </c>
      <c r="K468" s="63">
        <f>'[28]Staff On Desk Summary Log'!AR8</f>
        <v>456</v>
      </c>
      <c r="L468" s="63">
        <f>'[28]Staff On Desk Summary Log'!AS8</f>
        <v>175.5</v>
      </c>
      <c r="M468" s="63">
        <f>'[28]Staff On Desk Summary Log'!AT8</f>
        <v>172</v>
      </c>
      <c r="N468" s="63">
        <f>'[28]Staff On Desk Summary Log'!AU8</f>
        <v>124.5</v>
      </c>
      <c r="O468" s="63">
        <f>'[28]Staff On Desk Summary Log'!AX8</f>
        <v>8</v>
      </c>
      <c r="P468" s="63">
        <f>'[28]Staff On Desk Summary Log'!AY8</f>
        <v>11.3</v>
      </c>
      <c r="Q468" s="63">
        <f>'[28]Staff On Desk Summary Log'!AZ8</f>
        <v>12</v>
      </c>
      <c r="R468" s="63">
        <f>'[28]Staff On Desk Summary Log'!BA8</f>
        <v>15</v>
      </c>
      <c r="S468" s="63">
        <f>'[28]Staff On Desk Summary Log'!BB8</f>
        <v>7</v>
      </c>
      <c r="T468" s="63">
        <f>'[28]Staff On Desk Summary Log'!BC8</f>
        <v>23</v>
      </c>
      <c r="U468" s="63">
        <f>'[28]Staff On Desk Summary Log'!BD8</f>
        <v>3</v>
      </c>
      <c r="V468" s="63">
        <f>'[28]Staff On Desk Summary Log'!BE8</f>
        <v>8</v>
      </c>
      <c r="W468" s="63">
        <f>'[28]Staff On Desk Summary Log'!BF8</f>
        <v>0</v>
      </c>
      <c r="X468" s="63">
        <f>'[28]Staff On Desk Summary Log'!BG8</f>
        <v>0</v>
      </c>
      <c r="Y468" s="131">
        <f>'[28]Staff On Desk Summary Log'!BH8</f>
        <v>2</v>
      </c>
      <c r="Z468" s="101">
        <f>'[28]Staff On Desk Summary Log'!BI8</f>
        <v>13</v>
      </c>
      <c r="AA468" s="101">
        <f>'[28]Staff On Desk Summary Log'!BJ8</f>
        <v>218.2</v>
      </c>
    </row>
    <row r="469" spans="1:27" x14ac:dyDescent="0.25">
      <c r="A469" s="63" t="str">
        <f>'[28]Staff On Desk Summary Log'!AH9</f>
        <v xml:space="preserve">Friday </v>
      </c>
      <c r="B469" s="63"/>
      <c r="C469" s="63">
        <f>'[28]Staff On Desk Summary Log'!AJ9</f>
        <v>8</v>
      </c>
      <c r="D469" s="63">
        <f>'[28]Staff On Desk Summary Log'!AK9</f>
        <v>15</v>
      </c>
      <c r="E469" s="63">
        <f>'[28]Staff On Desk Summary Log'!AL9</f>
        <v>16</v>
      </c>
      <c r="F469" s="63">
        <f>'[28]Staff On Desk Summary Log'!AM9</f>
        <v>57.5</v>
      </c>
      <c r="G469" s="63">
        <f>'[28]Staff On Desk Summary Log'!AN9</f>
        <v>17</v>
      </c>
      <c r="H469" s="63">
        <f>'[28]Staff On Desk Summary Log'!AO9</f>
        <v>53</v>
      </c>
      <c r="I469" s="63">
        <f>'[28]Staff On Desk Summary Log'!AP9</f>
        <v>13</v>
      </c>
      <c r="J469" s="63">
        <f>'[28]Staff On Desk Summary Log'!AQ9</f>
        <v>45</v>
      </c>
      <c r="K469" s="63">
        <f>'[28]Staff On Desk Summary Log'!AR9</f>
        <v>301</v>
      </c>
      <c r="L469" s="63">
        <f>'[28]Staff On Desk Summary Log'!AS9</f>
        <v>142</v>
      </c>
      <c r="M469" s="63">
        <f>'[28]Staff On Desk Summary Log'!AT9</f>
        <v>175</v>
      </c>
      <c r="N469" s="63">
        <f>'[28]Staff On Desk Summary Log'!AU9</f>
        <v>94.5</v>
      </c>
      <c r="O469" s="63">
        <f>'[28]Staff On Desk Summary Log'!AX9</f>
        <v>8</v>
      </c>
      <c r="P469" s="63">
        <f>'[28]Staff On Desk Summary Log'!AY9</f>
        <v>6.8999999999999995</v>
      </c>
      <c r="Q469" s="63">
        <f>'[28]Staff On Desk Summary Log'!AZ9</f>
        <v>10</v>
      </c>
      <c r="R469" s="63">
        <f>'[28]Staff On Desk Summary Log'!BA9</f>
        <v>0</v>
      </c>
      <c r="S469" s="63">
        <f>'[28]Staff On Desk Summary Log'!BB9</f>
        <v>1</v>
      </c>
      <c r="T469" s="63">
        <f>'[28]Staff On Desk Summary Log'!BC9</f>
        <v>5</v>
      </c>
      <c r="U469" s="63">
        <f>'[28]Staff On Desk Summary Log'!BD9</f>
        <v>0</v>
      </c>
      <c r="V469" s="63">
        <f>'[28]Staff On Desk Summary Log'!BE9</f>
        <v>0</v>
      </c>
      <c r="W469" s="63">
        <f>'[28]Staff On Desk Summary Log'!BF9</f>
        <v>0</v>
      </c>
      <c r="X469" s="63">
        <f>'[28]Staff On Desk Summary Log'!BG9</f>
        <v>0</v>
      </c>
      <c r="Y469" s="131">
        <f>'[28]Staff On Desk Summary Log'!BH9</f>
        <v>0</v>
      </c>
      <c r="Z469" s="115">
        <f>'[28]Staff On Desk Summary Log'!BI9</f>
        <v>5</v>
      </c>
      <c r="AA469" s="101">
        <f>'[28]Staff On Desk Summary Log'!BJ9</f>
        <v>13</v>
      </c>
    </row>
    <row r="470" spans="1:27" x14ac:dyDescent="0.25">
      <c r="A470" s="63" t="str">
        <f>'[28]Staff On Desk Summary Log'!AH10</f>
        <v>Saturday</v>
      </c>
      <c r="B470" s="63"/>
      <c r="C470" s="63">
        <f>'[28]Staff On Desk Summary Log'!AJ10</f>
        <v>58</v>
      </c>
      <c r="D470" s="63">
        <f>'[28]Staff On Desk Summary Log'!AK10</f>
        <v>45.5</v>
      </c>
      <c r="E470" s="63">
        <f>'[28]Staff On Desk Summary Log'!AL10</f>
        <v>32</v>
      </c>
      <c r="F470" s="63">
        <f>'[28]Staff On Desk Summary Log'!AM10</f>
        <v>77</v>
      </c>
      <c r="G470" s="63">
        <f>'[28]Staff On Desk Summary Log'!AN10</f>
        <v>13</v>
      </c>
      <c r="H470" s="63">
        <f>'[28]Staff On Desk Summary Log'!AO10</f>
        <v>56</v>
      </c>
      <c r="I470" s="63">
        <f>'[28]Staff On Desk Summary Log'!AP10</f>
        <v>22</v>
      </c>
      <c r="J470" s="63">
        <f>'[28]Staff On Desk Summary Log'!AQ10</f>
        <v>57</v>
      </c>
      <c r="K470" s="63">
        <f>'[28]Staff On Desk Summary Log'!AR10</f>
        <v>69</v>
      </c>
      <c r="L470" s="63">
        <f>'[28]Staff On Desk Summary Log'!AS10</f>
        <v>31</v>
      </c>
      <c r="M470" s="63">
        <f>'[28]Staff On Desk Summary Log'!AT10</f>
        <v>299</v>
      </c>
      <c r="N470" s="63">
        <f>'[28]Staff On Desk Summary Log'!AU10</f>
        <v>69.8</v>
      </c>
      <c r="O470" s="63">
        <f>'[28]Staff On Desk Summary Log'!AX10</f>
        <v>9</v>
      </c>
      <c r="P470" s="63">
        <f>'[28]Staff On Desk Summary Log'!AY10</f>
        <v>21</v>
      </c>
      <c r="Q470" s="63">
        <f>'[28]Staff On Desk Summary Log'!AZ10</f>
        <v>3</v>
      </c>
      <c r="R470" s="63">
        <f>'[28]Staff On Desk Summary Log'!BA10</f>
        <v>12</v>
      </c>
      <c r="S470" s="63">
        <f>'[28]Staff On Desk Summary Log'!BB10</f>
        <v>4</v>
      </c>
      <c r="T470" s="63">
        <f>'[28]Staff On Desk Summary Log'!BC10</f>
        <v>10</v>
      </c>
      <c r="U470" s="63">
        <f>'[28]Staff On Desk Summary Log'!BD10</f>
        <v>0</v>
      </c>
      <c r="V470" s="63">
        <f>'[28]Staff On Desk Summary Log'!BE10</f>
        <v>0</v>
      </c>
      <c r="W470" s="63">
        <f>'[28]Staff On Desk Summary Log'!BF10</f>
        <v>0</v>
      </c>
      <c r="X470" s="63">
        <f>'[28]Staff On Desk Summary Log'!BG10</f>
        <v>0</v>
      </c>
      <c r="Y470" s="131">
        <f>'[28]Staff On Desk Summary Log'!BH10</f>
        <v>0</v>
      </c>
      <c r="Z470" s="63">
        <f>'[28]Staff On Desk Summary Log'!BI10</f>
        <v>30</v>
      </c>
      <c r="AA470" s="63">
        <f>'[28]Staff On Desk Summary Log'!BJ10</f>
        <v>36</v>
      </c>
    </row>
    <row r="471" spans="1:27" x14ac:dyDescent="0.25">
      <c r="A471" s="63"/>
      <c r="B471" s="63" t="str">
        <f>'[28]Staff On Desk Summary Log'!AI11</f>
        <v>SUM</v>
      </c>
      <c r="C471" s="63">
        <f>'[28]Staff On Desk Summary Log'!AJ11</f>
        <v>231</v>
      </c>
      <c r="D471" s="63">
        <f>'[28]Staff On Desk Summary Log'!AK11</f>
        <v>226</v>
      </c>
      <c r="E471" s="63">
        <f>'[28]Staff On Desk Summary Log'!AL11</f>
        <v>153</v>
      </c>
      <c r="F471" s="63">
        <f>'[28]Staff On Desk Summary Log'!AM11</f>
        <v>525</v>
      </c>
      <c r="G471" s="63">
        <f>'[28]Staff On Desk Summary Log'!AN11</f>
        <v>121</v>
      </c>
      <c r="H471" s="63">
        <f>'[28]Staff On Desk Summary Log'!AO11</f>
        <v>391</v>
      </c>
      <c r="I471" s="63">
        <f>'[28]Staff On Desk Summary Log'!AP11</f>
        <v>156</v>
      </c>
      <c r="J471" s="63">
        <f>'[28]Staff On Desk Summary Log'!AQ11</f>
        <v>369</v>
      </c>
      <c r="K471" s="63">
        <f>'[28]Staff On Desk Summary Log'!AR11</f>
        <v>1688</v>
      </c>
      <c r="L471" s="63">
        <f>'[28]Staff On Desk Summary Log'!AS11</f>
        <v>735</v>
      </c>
      <c r="M471" s="63">
        <f>'[28]Staff On Desk Summary Log'!AT11</f>
        <v>1425</v>
      </c>
      <c r="N471" s="63">
        <f>'[28]Staff On Desk Summary Log'!AU11</f>
        <v>613.79999999999995</v>
      </c>
      <c r="O471" s="63">
        <f>'[28]Staff On Desk Summary Log'!AX11</f>
        <v>67</v>
      </c>
      <c r="P471" s="63">
        <f>'[28]Staff On Desk Summary Log'!AY11</f>
        <v>112.2</v>
      </c>
      <c r="Q471" s="63">
        <f>'[28]Staff On Desk Summary Log'!AZ11</f>
        <v>35</v>
      </c>
      <c r="R471" s="63">
        <f>'[28]Staff On Desk Summary Log'!BA11</f>
        <v>83</v>
      </c>
      <c r="S471" s="63">
        <f>'[28]Staff On Desk Summary Log'!BB11</f>
        <v>14</v>
      </c>
      <c r="T471" s="63">
        <f>'[28]Staff On Desk Summary Log'!BC11</f>
        <v>45</v>
      </c>
      <c r="U471" s="63">
        <f>'[28]Staff On Desk Summary Log'!BD11</f>
        <v>14</v>
      </c>
      <c r="V471" s="63">
        <f>'[28]Staff On Desk Summary Log'!BE11</f>
        <v>21</v>
      </c>
      <c r="W471" s="63">
        <f>'[28]Staff On Desk Summary Log'!BF11</f>
        <v>2</v>
      </c>
      <c r="X471" s="63">
        <f>'[28]Staff On Desk Summary Log'!BG11</f>
        <v>10</v>
      </c>
      <c r="Y471" s="131">
        <f>'[28]Staff On Desk Summary Log'!BH11</f>
        <v>27</v>
      </c>
      <c r="Z471" s="63">
        <f>'[28]Staff On Desk Summary Log'!BI11</f>
        <v>73</v>
      </c>
      <c r="AA471" s="63">
        <f>'[28]Staff On Desk Summary Log'!BJ11</f>
        <v>518.20000000000005</v>
      </c>
    </row>
    <row r="472" spans="1:27" x14ac:dyDescent="0.25">
      <c r="A472" s="63"/>
      <c r="B472" s="63" t="str">
        <f>'[28]Staff On Desk Summary Log'!AI12</f>
        <v>AVG</v>
      </c>
      <c r="C472" s="63"/>
      <c r="D472" s="101">
        <f>'[28]Staff On Desk Summary Log'!AK12</f>
        <v>0.97835497835497831</v>
      </c>
      <c r="E472" s="101"/>
      <c r="F472" s="101">
        <f>'[28]Staff On Desk Summary Log'!AM12</f>
        <v>3.4313725490196076</v>
      </c>
      <c r="G472" s="101"/>
      <c r="H472" s="101">
        <f>'[28]Staff On Desk Summary Log'!AO12</f>
        <v>3.2314049586776861</v>
      </c>
      <c r="I472" s="101"/>
      <c r="J472" s="101">
        <f>'[28]Staff On Desk Summary Log'!AQ12</f>
        <v>2.3653846153846154</v>
      </c>
      <c r="K472" s="101"/>
      <c r="L472" s="101">
        <f>'[28]Staff On Desk Summary Log'!AS12</f>
        <v>0.43542654028436018</v>
      </c>
      <c r="M472" s="101"/>
      <c r="N472" s="101">
        <f>'[28]Staff On Desk Summary Log'!AU12</f>
        <v>0.43073684210526314</v>
      </c>
      <c r="O472" s="101"/>
      <c r="P472" s="101">
        <f>'[28]Staff On Desk Summary Log'!AY12</f>
        <v>1.6746268656716419</v>
      </c>
      <c r="Q472" s="101">
        <f>'[28]Staff On Desk Summary Log'!AZ12</f>
        <v>0</v>
      </c>
      <c r="R472" s="101">
        <f>'[28]Staff On Desk Summary Log'!BA12</f>
        <v>2.3714285714285714</v>
      </c>
      <c r="S472" s="101"/>
      <c r="T472" s="101">
        <f>'[28]Staff On Desk Summary Log'!BC12</f>
        <v>3.2142857142857144</v>
      </c>
      <c r="U472" s="101"/>
      <c r="V472" s="101">
        <f>'[28]Staff On Desk Summary Log'!BE12</f>
        <v>1.5</v>
      </c>
      <c r="W472" s="101"/>
      <c r="X472" s="101">
        <f>'[28]Staff On Desk Summary Log'!BG12</f>
        <v>5</v>
      </c>
      <c r="Y472" s="131"/>
      <c r="Z472" s="63">
        <f>'[28]Staff On Desk Summary Log'!BI12</f>
        <v>0</v>
      </c>
      <c r="AA472" s="63">
        <f>'[28]Staff On Desk Summary Log'!BJ12</f>
        <v>0</v>
      </c>
    </row>
    <row r="473" spans="1:27" ht="45" x14ac:dyDescent="0.25">
      <c r="A473" s="63"/>
      <c r="B473" s="114" t="str">
        <f>'[28]Staff On Desk Summary Log'!AI13</f>
        <v>% mins of all on-desk tasks per week</v>
      </c>
      <c r="C473" s="63"/>
      <c r="D473" s="115">
        <f>'[28]Staff On Desk Summary Log'!AK13</f>
        <v>8.9682539682539683E-2</v>
      </c>
      <c r="E473" s="115"/>
      <c r="F473" s="115">
        <f>'[28]Staff On Desk Summary Log'!AM13</f>
        <v>0.20833333333333334</v>
      </c>
      <c r="G473" s="115"/>
      <c r="H473" s="115">
        <f>'[28]Staff On Desk Summary Log'!AO13</f>
        <v>0.15515873015873016</v>
      </c>
      <c r="I473" s="115"/>
      <c r="J473" s="115">
        <f>'[28]Staff On Desk Summary Log'!AQ13</f>
        <v>0.14642857142857144</v>
      </c>
      <c r="K473" s="115"/>
      <c r="L473" s="115">
        <f>'[28]Staff On Desk Summary Log'!AS13</f>
        <v>0.29166666666666669</v>
      </c>
      <c r="M473" s="115"/>
      <c r="N473" s="115">
        <f>'[28]Staff On Desk Summary Log'!AU13</f>
        <v>0.24357142857142855</v>
      </c>
      <c r="O473" s="115"/>
      <c r="P473" s="115">
        <f>'[28]Staff On Desk Summary Log'!AY13</f>
        <v>4.4523809523809528E-2</v>
      </c>
      <c r="Q473" s="115">
        <f>'[28]Staff On Desk Summary Log'!AZ13</f>
        <v>1.3888888888888888E-2</v>
      </c>
      <c r="R473" s="115">
        <f>'[28]Staff On Desk Summary Log'!BA13</f>
        <v>3.2936507936507937E-2</v>
      </c>
      <c r="S473" s="115"/>
      <c r="T473" s="115">
        <f>'[28]Staff On Desk Summary Log'!BC13</f>
        <v>1.7857142857142856E-2</v>
      </c>
      <c r="U473" s="115"/>
      <c r="V473" s="115">
        <f>'[28]Staff On Desk Summary Log'!BE13</f>
        <v>8.3333333333333332E-3</v>
      </c>
      <c r="W473" s="115"/>
      <c r="X473" s="115">
        <f>'[28]Staff On Desk Summary Log'!BG13</f>
        <v>3.968253968253968E-3</v>
      </c>
      <c r="Y473" s="134">
        <f>'[28]Staff On Desk Summary Log'!BH13</f>
        <v>1.0714285714285714E-2</v>
      </c>
      <c r="Z473" s="115">
        <f>'[28]Staff On Desk Summary Log'!BI13</f>
        <v>2.8968253968253969E-2</v>
      </c>
      <c r="AA473" s="115">
        <f>'[28]Staff On Desk Summary Log'!BJ13</f>
        <v>0.20563492063492064</v>
      </c>
    </row>
    <row r="474" spans="1:27" x14ac:dyDescent="0.25">
      <c r="Z474" s="122"/>
      <c r="AA474" s="122"/>
    </row>
    <row r="475" spans="1:27" x14ac:dyDescent="0.25">
      <c r="Z475" s="105"/>
      <c r="AA475" s="105"/>
    </row>
    <row r="476" spans="1:27" ht="210" x14ac:dyDescent="0.25">
      <c r="A476" s="63"/>
      <c r="B476" s="63"/>
      <c r="C476" s="114" t="str">
        <f>'[29]Staff On Desk Summary Log'!AK1</f>
        <v>Hours open per week</v>
      </c>
      <c r="D476" s="114" t="str">
        <f>'[29]Staff On Desk Summary Log'!AL1</f>
        <v>Hrs open per yr</v>
      </c>
      <c r="E476" s="114" t="str">
        <f>'[29]Staff On Desk Summary Log'!AM1</f>
        <v>Mins open per week</v>
      </c>
      <c r="F476" s="63"/>
      <c r="G476" s="63"/>
      <c r="H476" s="63"/>
      <c r="I476" s="63"/>
      <c r="J476" s="63"/>
      <c r="K476" s="63"/>
      <c r="L476" s="63"/>
      <c r="M476" s="63"/>
      <c r="N476" s="63"/>
      <c r="O476" s="63"/>
      <c r="P476" s="63"/>
      <c r="Q476" s="63"/>
      <c r="R476" s="63"/>
      <c r="S476" s="63"/>
      <c r="T476" s="63"/>
      <c r="U476" s="63"/>
      <c r="V476" s="63"/>
      <c r="W476" s="63"/>
      <c r="X476" s="63"/>
      <c r="Y476" s="131"/>
      <c r="Z476" s="63"/>
      <c r="AA476" s="63"/>
    </row>
    <row r="477" spans="1:27" x14ac:dyDescent="0.25">
      <c r="A477" s="63"/>
      <c r="B477" s="63"/>
      <c r="C477" s="63">
        <f>'[29]Staff On Desk Summary Log'!AK2</f>
        <v>36</v>
      </c>
      <c r="D477" s="63">
        <f>'[29]Staff On Desk Summary Log'!AL2</f>
        <v>1800</v>
      </c>
      <c r="E477" s="63">
        <f>'[29]Staff On Desk Summary Log'!AM2</f>
        <v>2160</v>
      </c>
      <c r="F477" s="63"/>
      <c r="G477" s="63"/>
      <c r="H477" s="63"/>
      <c r="I477" s="63"/>
      <c r="J477" s="63"/>
      <c r="K477" s="63"/>
      <c r="L477" s="63"/>
      <c r="M477" s="63"/>
      <c r="N477" s="63"/>
      <c r="O477" s="63"/>
      <c r="P477" s="63"/>
      <c r="Q477" s="63"/>
      <c r="R477" s="63"/>
      <c r="S477" s="63"/>
      <c r="T477" s="63"/>
      <c r="U477" s="63"/>
      <c r="V477" s="63"/>
      <c r="W477" s="63"/>
      <c r="X477" s="63"/>
      <c r="Y477" s="131"/>
      <c r="Z477" s="63"/>
      <c r="AA477" s="63"/>
    </row>
    <row r="478" spans="1:27" ht="225" x14ac:dyDescent="0.25">
      <c r="A478" s="44" t="str">
        <f>'[29]Staff On Desk Summary Log'!AH4</f>
        <v>VAL - On Desk Log</v>
      </c>
      <c r="B478" s="63"/>
      <c r="C478" s="114" t="str">
        <f>'[29]Staff On Desk Summary Log'!AK4</f>
        <v>informational / directional</v>
      </c>
      <c r="D478" s="114" t="str">
        <f>'[29]Staff On Desk Summary Log'!AL4</f>
        <v>informational / directional</v>
      </c>
      <c r="E478" s="114" t="str">
        <f>'[29]Staff On Desk Summary Log'!AM4</f>
        <v>reference</v>
      </c>
      <c r="F478" s="114" t="str">
        <f>'[29]Staff On Desk Summary Log'!AN4</f>
        <v>reference</v>
      </c>
      <c r="G478" s="114" t="str">
        <f>'[29]Staff On Desk Summary Log'!AO4</f>
        <v>technology</v>
      </c>
      <c r="H478" s="114" t="str">
        <f>'[29]Staff On Desk Summary Log'!AP4</f>
        <v>technology</v>
      </c>
      <c r="I478" s="114" t="str">
        <f>'[29]Staff On Desk Summary Log'!AQ4</f>
        <v>library card</v>
      </c>
      <c r="J478" s="114" t="str">
        <f>'[29]Staff On Desk Summary Log'!AR4</f>
        <v>library card</v>
      </c>
      <c r="K478" s="114" t="str">
        <f>'[29]Staff On Desk Summary Log'!AS4</f>
        <v>checkin</v>
      </c>
      <c r="L478" s="114" t="str">
        <f>'[29]Staff On Desk Summary Log'!AT4</f>
        <v>checkin</v>
      </c>
      <c r="M478" s="114" t="str">
        <f>'[29]Staff On Desk Summary Log'!AU4</f>
        <v>checkout/ renew at desk</v>
      </c>
      <c r="N478" s="114" t="str">
        <f>'[29]Staff On Desk Summary Log'!AV4</f>
        <v>checkout/ renew at desk</v>
      </c>
      <c r="O478" s="114" t="str">
        <f>'[29]Staff On Desk Summary Log'!AY4</f>
        <v>fine/fee</v>
      </c>
      <c r="P478" s="114" t="str">
        <f>'[29]Staff On Desk Summary Log'!AZ4</f>
        <v>fine/fee</v>
      </c>
      <c r="Q478" s="114" t="str">
        <f>'[29]Staff On Desk Summary Log'!BA4</f>
        <v>print management</v>
      </c>
      <c r="R478" s="114" t="str">
        <f>'[29]Staff On Desk Summary Log'!BB4</f>
        <v>check email/spl@</v>
      </c>
      <c r="S478" s="114" t="str">
        <f>'[29]Staff On Desk Summary Log'!BC4</f>
        <v>lend laptop</v>
      </c>
      <c r="T478" s="114" t="str">
        <f>'[29]Staff On Desk Summary Log'!BD4</f>
        <v>lend laptop</v>
      </c>
      <c r="U478" s="114" t="str">
        <f>'[29]Staff On Desk Summary Log'!BE4</f>
        <v>self check</v>
      </c>
      <c r="V478" s="114" t="str">
        <f>'[29]Staff On Desk Summary Log'!BF4</f>
        <v>self check</v>
      </c>
      <c r="W478" s="114" t="str">
        <f>'[29]Staff On Desk Summary Log'!BG4</f>
        <v>weeding</v>
      </c>
      <c r="X478" s="114" t="str">
        <f>'[29]Staff On Desk Summary Log'!BH4</f>
        <v>weeding</v>
      </c>
      <c r="Y478" s="132" t="str">
        <f>'[29]Staff On Desk Summary Log'!BI4</f>
        <v>opening procedures and desk set up</v>
      </c>
      <c r="Z478" s="63" t="str">
        <f>'[29]Staff On Desk Summary Log'!BJ4</f>
        <v>closing procedures</v>
      </c>
      <c r="AA478" s="63" t="str">
        <f>'[29]Staff On Desk Summary Log'!BK4</f>
        <v>other</v>
      </c>
    </row>
    <row r="479" spans="1:27" x14ac:dyDescent="0.25">
      <c r="A479" s="63"/>
      <c r="B479" s="63"/>
      <c r="C479" s="63" t="str">
        <f>'[29]Staff On Desk Summary Log'!AK5</f>
        <v># of patrons</v>
      </c>
      <c r="D479" s="63" t="str">
        <f>'[29]Staff On Desk Summary Log'!AL5</f>
        <v>and the avg time</v>
      </c>
      <c r="E479" s="63" t="str">
        <f>'[29]Staff On Desk Summary Log'!AM5</f>
        <v># of patrons</v>
      </c>
      <c r="F479" s="63" t="str">
        <f>'[29]Staff On Desk Summary Log'!AN5</f>
        <v>and the avg time</v>
      </c>
      <c r="G479" s="63" t="str">
        <f>'[29]Staff On Desk Summary Log'!AO5</f>
        <v># of patrons</v>
      </c>
      <c r="H479" s="63" t="str">
        <f>'[29]Staff On Desk Summary Log'!AP5</f>
        <v>and the avg time</v>
      </c>
      <c r="I479" s="63" t="str">
        <f>'[29]Staff On Desk Summary Log'!AQ5</f>
        <v># of patrons</v>
      </c>
      <c r="J479" s="63" t="str">
        <f>'[29]Staff On Desk Summary Log'!AR5</f>
        <v>and the avg time</v>
      </c>
      <c r="K479" s="63" t="str">
        <f>'[29]Staff On Desk Summary Log'!AS5</f>
        <v># of items</v>
      </c>
      <c r="L479" s="63" t="str">
        <f>'[29]Staff On Desk Summary Log'!AT5</f>
        <v>and  actual time</v>
      </c>
      <c r="M479" s="63" t="str">
        <f>'[29]Staff On Desk Summary Log'!AU5</f>
        <v># of patrons</v>
      </c>
      <c r="N479" s="63" t="str">
        <f>'[29]Staff On Desk Summary Log'!AV5</f>
        <v>and the avg time</v>
      </c>
      <c r="O479" s="63" t="str">
        <f>'[29]Staff On Desk Summary Log'!AY5</f>
        <v># of patrons</v>
      </c>
      <c r="P479" s="63" t="str">
        <f>'[29]Staff On Desk Summary Log'!AZ5</f>
        <v>and the avg time</v>
      </c>
      <c r="Q479" s="63" t="str">
        <f>'[29]Staff On Desk Summary Log'!BA5</f>
        <v># of interactions</v>
      </c>
      <c r="R479" s="63" t="str">
        <f>'[29]Staff On Desk Summary Log'!BB5</f>
        <v>Actual time spent</v>
      </c>
      <c r="S479" s="63" t="str">
        <f>'[29]Staff On Desk Summary Log'!BC5</f>
        <v># of patrons</v>
      </c>
      <c r="T479" s="63" t="str">
        <f>'[29]Staff On Desk Summary Log'!BD5</f>
        <v>and the avg time</v>
      </c>
      <c r="U479" s="63" t="str">
        <f>'[29]Staff On Desk Summary Log'!BE5</f>
        <v># of patrons</v>
      </c>
      <c r="V479" s="63" t="str">
        <f>'[29]Staff On Desk Summary Log'!BF5</f>
        <v>and the avg time</v>
      </c>
      <c r="W479" s="63" t="str">
        <f>'[29]Staff On Desk Summary Log'!BG5</f>
        <v># of items</v>
      </c>
      <c r="X479" s="63" t="str">
        <f>'[29]Staff On Desk Summary Log'!BH5</f>
        <v>and  actual time</v>
      </c>
      <c r="Y479" s="131" t="str">
        <f>'[29]Staff On Desk Summary Log'!BI5</f>
        <v>Avg time (in mins)</v>
      </c>
      <c r="Z479" s="63" t="str">
        <f>'[29]Staff On Desk Summary Log'!BJ5</f>
        <v>Avg time (in mins)</v>
      </c>
      <c r="AA479" s="63" t="str">
        <f>'[29]Staff On Desk Summary Log'!BK5</f>
        <v>Avg time (in mins)</v>
      </c>
    </row>
    <row r="480" spans="1:27" x14ac:dyDescent="0.25">
      <c r="A480" s="63" t="str">
        <f>'[29]Staff On Desk Summary Log'!AH6</f>
        <v>DAY</v>
      </c>
      <c r="B480" s="63" t="str">
        <f>'[29]Staff On Desk Summary Log'!AI6</f>
        <v>DATE</v>
      </c>
      <c r="C480" s="63">
        <f>'[29]Staff On Desk Summary Log'!AK6</f>
        <v>0</v>
      </c>
      <c r="D480" s="63">
        <f>'[29]Staff On Desk Summary Log'!AL6</f>
        <v>0</v>
      </c>
      <c r="E480" s="63">
        <f>'[29]Staff On Desk Summary Log'!AM6</f>
        <v>0</v>
      </c>
      <c r="F480" s="63">
        <f>'[29]Staff On Desk Summary Log'!AN6</f>
        <v>0</v>
      </c>
      <c r="G480" s="63">
        <f>'[29]Staff On Desk Summary Log'!AO6</f>
        <v>0</v>
      </c>
      <c r="H480" s="63">
        <f>'[29]Staff On Desk Summary Log'!AP6</f>
        <v>0</v>
      </c>
      <c r="I480" s="63">
        <f>'[29]Staff On Desk Summary Log'!AQ6</f>
        <v>0</v>
      </c>
      <c r="J480" s="63">
        <f>'[29]Staff On Desk Summary Log'!AR6</f>
        <v>0</v>
      </c>
      <c r="K480" s="63">
        <f>'[29]Staff On Desk Summary Log'!AS6</f>
        <v>0</v>
      </c>
      <c r="L480" s="63">
        <f>'[29]Staff On Desk Summary Log'!AT6</f>
        <v>0</v>
      </c>
      <c r="M480" s="63">
        <f>'[29]Staff On Desk Summary Log'!AU6</f>
        <v>0</v>
      </c>
      <c r="N480" s="63">
        <f>'[29]Staff On Desk Summary Log'!AV6</f>
        <v>0</v>
      </c>
      <c r="O480" s="63">
        <f>'[29]Staff On Desk Summary Log'!AY6</f>
        <v>0</v>
      </c>
      <c r="P480" s="63">
        <f>'[29]Staff On Desk Summary Log'!AZ6</f>
        <v>0</v>
      </c>
      <c r="Q480" s="63">
        <f>'[29]Staff On Desk Summary Log'!BA6</f>
        <v>0</v>
      </c>
      <c r="R480" s="63">
        <f>'[29]Staff On Desk Summary Log'!BB6</f>
        <v>0</v>
      </c>
      <c r="S480" s="63">
        <f>'[29]Staff On Desk Summary Log'!BC6</f>
        <v>0</v>
      </c>
      <c r="T480" s="63">
        <f>'[29]Staff On Desk Summary Log'!BD6</f>
        <v>0</v>
      </c>
      <c r="U480" s="63">
        <f>'[29]Staff On Desk Summary Log'!BE6</f>
        <v>0</v>
      </c>
      <c r="V480" s="63">
        <f>'[29]Staff On Desk Summary Log'!BF6</f>
        <v>0</v>
      </c>
      <c r="W480" s="63">
        <f>'[29]Staff On Desk Summary Log'!BG6</f>
        <v>0</v>
      </c>
      <c r="X480" s="63">
        <f>'[29]Staff On Desk Summary Log'!BH6</f>
        <v>0</v>
      </c>
      <c r="Y480" s="131">
        <f>'[29]Staff On Desk Summary Log'!BI6</f>
        <v>0</v>
      </c>
      <c r="Z480" s="63">
        <f>'[29]Staff On Desk Summary Log'!BJ6</f>
        <v>0</v>
      </c>
      <c r="AA480" s="63">
        <f>'[29]Staff On Desk Summary Log'!BK6</f>
        <v>0</v>
      </c>
    </row>
    <row r="481" spans="1:27" x14ac:dyDescent="0.25">
      <c r="A481" s="63" t="str">
        <f>'[29]Staff On Desk Summary Log'!AH7</f>
        <v xml:space="preserve">Tuesday </v>
      </c>
      <c r="B481" s="63"/>
      <c r="C481" s="63">
        <f>'[29]Staff On Desk Summary Log'!AK7</f>
        <v>101</v>
      </c>
      <c r="D481" s="63">
        <f>'[29]Staff On Desk Summary Log'!AL7</f>
        <v>140</v>
      </c>
      <c r="E481" s="63">
        <f>'[29]Staff On Desk Summary Log'!AM7</f>
        <v>33</v>
      </c>
      <c r="F481" s="63">
        <f>'[29]Staff On Desk Summary Log'!AN7</f>
        <v>59</v>
      </c>
      <c r="G481" s="63">
        <f>'[29]Staff On Desk Summary Log'!AO7</f>
        <v>46</v>
      </c>
      <c r="H481" s="63">
        <f>'[29]Staff On Desk Summary Log'!AP7</f>
        <v>60</v>
      </c>
      <c r="I481" s="63">
        <f>'[29]Staff On Desk Summary Log'!AQ7</f>
        <v>44</v>
      </c>
      <c r="J481" s="63">
        <f>'[29]Staff On Desk Summary Log'!AR7</f>
        <v>107</v>
      </c>
      <c r="K481" s="63">
        <f>'[29]Staff On Desk Summary Log'!AS7</f>
        <v>246</v>
      </c>
      <c r="L481" s="63">
        <f>'[29]Staff On Desk Summary Log'!AT7</f>
        <v>106</v>
      </c>
      <c r="M481" s="63">
        <f>'[29]Staff On Desk Summary Log'!AU7</f>
        <v>181</v>
      </c>
      <c r="N481" s="63">
        <f>'[29]Staff On Desk Summary Log'!AV7</f>
        <v>186.5</v>
      </c>
      <c r="O481" s="63">
        <f>'[29]Staff On Desk Summary Log'!AY7</f>
        <v>20</v>
      </c>
      <c r="P481" s="63">
        <f>'[29]Staff On Desk Summary Log'!AZ7</f>
        <v>39</v>
      </c>
      <c r="Q481" s="63">
        <f>'[29]Staff On Desk Summary Log'!BA7</f>
        <v>15</v>
      </c>
      <c r="R481" s="63">
        <f>'[29]Staff On Desk Summary Log'!BB7</f>
        <v>5</v>
      </c>
      <c r="S481" s="63">
        <f>'[29]Staff On Desk Summary Log'!BC7</f>
        <v>0</v>
      </c>
      <c r="T481" s="63">
        <f>'[29]Staff On Desk Summary Log'!BD7</f>
        <v>10</v>
      </c>
      <c r="U481" s="63">
        <f>'[29]Staff On Desk Summary Log'!BE7</f>
        <v>21</v>
      </c>
      <c r="V481" s="63">
        <f>'[29]Staff On Desk Summary Log'!BF7</f>
        <v>23</v>
      </c>
      <c r="W481" s="63">
        <f>'[29]Staff On Desk Summary Log'!BG7</f>
        <v>0</v>
      </c>
      <c r="X481" s="63">
        <f>'[29]Staff On Desk Summary Log'!BH7</f>
        <v>0</v>
      </c>
      <c r="Y481" s="131">
        <f>'[29]Staff On Desk Summary Log'!BI7</f>
        <v>10</v>
      </c>
      <c r="Z481" s="63">
        <f>'[29]Staff On Desk Summary Log'!BJ7</f>
        <v>35</v>
      </c>
      <c r="AA481" s="63">
        <f>'[29]Staff On Desk Summary Log'!BK7</f>
        <v>534</v>
      </c>
    </row>
    <row r="482" spans="1:27" x14ac:dyDescent="0.25">
      <c r="A482" s="63" t="str">
        <f>'[29]Staff On Desk Summary Log'!AH8</f>
        <v xml:space="preserve">Wednesday </v>
      </c>
      <c r="B482" s="63"/>
      <c r="C482" s="63">
        <f>'[29]Staff On Desk Summary Log'!AK8</f>
        <v>51</v>
      </c>
      <c r="D482" s="63">
        <f>'[29]Staff On Desk Summary Log'!AL8</f>
        <v>81</v>
      </c>
      <c r="E482" s="63">
        <f>'[29]Staff On Desk Summary Log'!AM8</f>
        <v>42</v>
      </c>
      <c r="F482" s="63">
        <f>'[29]Staff On Desk Summary Log'!AN8</f>
        <v>129</v>
      </c>
      <c r="G482" s="63">
        <f>'[29]Staff On Desk Summary Log'!AO8</f>
        <v>23</v>
      </c>
      <c r="H482" s="63">
        <f>'[29]Staff On Desk Summary Log'!AP8</f>
        <v>32</v>
      </c>
      <c r="I482" s="63">
        <f>'[29]Staff On Desk Summary Log'!AQ8</f>
        <v>44</v>
      </c>
      <c r="J482" s="63">
        <f>'[29]Staff On Desk Summary Log'!AR8</f>
        <v>150.5</v>
      </c>
      <c r="K482" s="63">
        <f>'[29]Staff On Desk Summary Log'!AS8</f>
        <v>171</v>
      </c>
      <c r="L482" s="63">
        <f>'[29]Staff On Desk Summary Log'!AT8</f>
        <v>79</v>
      </c>
      <c r="M482" s="63">
        <f>'[29]Staff On Desk Summary Log'!AU8</f>
        <v>294</v>
      </c>
      <c r="N482" s="63">
        <f>'[29]Staff On Desk Summary Log'!AV8</f>
        <v>428.5</v>
      </c>
      <c r="O482" s="63">
        <f>'[29]Staff On Desk Summary Log'!AY8</f>
        <v>8</v>
      </c>
      <c r="P482" s="63">
        <f>'[29]Staff On Desk Summary Log'!AZ8</f>
        <v>28</v>
      </c>
      <c r="Q482" s="63">
        <f>'[29]Staff On Desk Summary Log'!BA8</f>
        <v>10</v>
      </c>
      <c r="R482" s="63">
        <f>'[29]Staff On Desk Summary Log'!BB8</f>
        <v>15</v>
      </c>
      <c r="S482" s="63">
        <f>'[29]Staff On Desk Summary Log'!BC8</f>
        <v>0</v>
      </c>
      <c r="T482" s="63">
        <f>'[29]Staff On Desk Summary Log'!BD8</f>
        <v>0</v>
      </c>
      <c r="U482" s="63">
        <f>'[29]Staff On Desk Summary Log'!BE8</f>
        <v>11</v>
      </c>
      <c r="V482" s="63">
        <f>'[29]Staff On Desk Summary Log'!BF8</f>
        <v>0</v>
      </c>
      <c r="W482" s="63">
        <f>'[29]Staff On Desk Summary Log'!BG8</f>
        <v>0</v>
      </c>
      <c r="X482" s="63">
        <f>'[29]Staff On Desk Summary Log'!BH8</f>
        <v>0</v>
      </c>
      <c r="Y482" s="131">
        <f>'[29]Staff On Desk Summary Log'!BI8</f>
        <v>15</v>
      </c>
      <c r="Z482" s="63">
        <f>'[29]Staff On Desk Summary Log'!BJ8</f>
        <v>10</v>
      </c>
      <c r="AA482" s="63">
        <f>'[29]Staff On Desk Summary Log'!BK8</f>
        <v>242</v>
      </c>
    </row>
    <row r="483" spans="1:27" x14ac:dyDescent="0.25">
      <c r="A483" s="63" t="str">
        <f>'[29]Staff On Desk Summary Log'!AH9</f>
        <v xml:space="preserve">Thursday </v>
      </c>
      <c r="B483" s="63"/>
      <c r="C483" s="63">
        <f>'[29]Staff On Desk Summary Log'!AK9</f>
        <v>93</v>
      </c>
      <c r="D483" s="63">
        <f>'[29]Staff On Desk Summary Log'!AL9</f>
        <v>200</v>
      </c>
      <c r="E483" s="63">
        <f>'[29]Staff On Desk Summary Log'!AM9</f>
        <v>19</v>
      </c>
      <c r="F483" s="63">
        <f>'[29]Staff On Desk Summary Log'!AN9</f>
        <v>73</v>
      </c>
      <c r="G483" s="63">
        <f>'[29]Staff On Desk Summary Log'!AO9</f>
        <v>23</v>
      </c>
      <c r="H483" s="63">
        <f>'[29]Staff On Desk Summary Log'!AP9</f>
        <v>16</v>
      </c>
      <c r="I483" s="63">
        <f>'[29]Staff On Desk Summary Log'!AQ9</f>
        <v>43</v>
      </c>
      <c r="J483" s="63">
        <f>'[29]Staff On Desk Summary Log'!AR9</f>
        <v>159</v>
      </c>
      <c r="K483" s="63">
        <f>'[29]Staff On Desk Summary Log'!AS9</f>
        <v>309</v>
      </c>
      <c r="L483" s="63">
        <f>'[29]Staff On Desk Summary Log'!AT9</f>
        <v>174</v>
      </c>
      <c r="M483" s="63">
        <f>'[29]Staff On Desk Summary Log'!AU9</f>
        <v>185</v>
      </c>
      <c r="N483" s="63">
        <f>'[29]Staff On Desk Summary Log'!AV9</f>
        <v>353.5</v>
      </c>
      <c r="O483" s="63">
        <f>'[29]Staff On Desk Summary Log'!AY9</f>
        <v>11</v>
      </c>
      <c r="P483" s="63">
        <f>'[29]Staff On Desk Summary Log'!AZ9</f>
        <v>26.5</v>
      </c>
      <c r="Q483" s="63">
        <f>'[29]Staff On Desk Summary Log'!BA9</f>
        <v>12</v>
      </c>
      <c r="R483" s="63">
        <f>'[29]Staff On Desk Summary Log'!BB9</f>
        <v>20</v>
      </c>
      <c r="S483" s="63">
        <f>'[29]Staff On Desk Summary Log'!BC9</f>
        <v>0</v>
      </c>
      <c r="T483" s="63">
        <f>'[29]Staff On Desk Summary Log'!BD9</f>
        <v>0</v>
      </c>
      <c r="U483" s="63">
        <f>'[29]Staff On Desk Summary Log'!BE9</f>
        <v>7</v>
      </c>
      <c r="V483" s="63">
        <f>'[29]Staff On Desk Summary Log'!BF9</f>
        <v>15</v>
      </c>
      <c r="W483" s="63">
        <f>'[29]Staff On Desk Summary Log'!BG9</f>
        <v>0</v>
      </c>
      <c r="X483" s="63">
        <f>'[29]Staff On Desk Summary Log'!BH9</f>
        <v>0</v>
      </c>
      <c r="Y483" s="131">
        <f>'[29]Staff On Desk Summary Log'!BI9</f>
        <v>5</v>
      </c>
      <c r="Z483" s="115">
        <f>'[29]Staff On Desk Summary Log'!BJ9</f>
        <v>0</v>
      </c>
      <c r="AA483" s="101">
        <f>'[29]Staff On Desk Summary Log'!BK9</f>
        <v>320</v>
      </c>
    </row>
    <row r="484" spans="1:27" x14ac:dyDescent="0.25">
      <c r="A484" s="63" t="str">
        <f>'[29]Staff On Desk Summary Log'!AH10</f>
        <v xml:space="preserve">Friday </v>
      </c>
      <c r="B484" s="63"/>
      <c r="C484" s="63">
        <f>'[29]Staff On Desk Summary Log'!AK10</f>
        <v>40</v>
      </c>
      <c r="D484" s="63">
        <f>'[29]Staff On Desk Summary Log'!AL10</f>
        <v>87.5</v>
      </c>
      <c r="E484" s="63">
        <f>'[29]Staff On Desk Summary Log'!AM10</f>
        <v>17</v>
      </c>
      <c r="F484" s="63">
        <f>'[29]Staff On Desk Summary Log'!AN10</f>
        <v>64</v>
      </c>
      <c r="G484" s="63">
        <f>'[29]Staff On Desk Summary Log'!AO10</f>
        <v>17</v>
      </c>
      <c r="H484" s="63">
        <f>'[29]Staff On Desk Summary Log'!AP10</f>
        <v>13</v>
      </c>
      <c r="I484" s="63">
        <f>'[29]Staff On Desk Summary Log'!AQ10</f>
        <v>52.5</v>
      </c>
      <c r="J484" s="63">
        <f>'[29]Staff On Desk Summary Log'!AR10</f>
        <v>169.5</v>
      </c>
      <c r="K484" s="63">
        <f>'[29]Staff On Desk Summary Log'!AS10</f>
        <v>170</v>
      </c>
      <c r="L484" s="63">
        <f>'[29]Staff On Desk Summary Log'!AT10</f>
        <v>95.5</v>
      </c>
      <c r="M484" s="63">
        <f>'[29]Staff On Desk Summary Log'!AU10</f>
        <v>144</v>
      </c>
      <c r="N484" s="63">
        <f>'[29]Staff On Desk Summary Log'!AV10</f>
        <v>358.5</v>
      </c>
      <c r="O484" s="63">
        <f>'[29]Staff On Desk Summary Log'!AY10</f>
        <v>10</v>
      </c>
      <c r="P484" s="63">
        <f>'[29]Staff On Desk Summary Log'!AZ10</f>
        <v>32.5</v>
      </c>
      <c r="Q484" s="63">
        <f>'[29]Staff On Desk Summary Log'!BA10</f>
        <v>12</v>
      </c>
      <c r="R484" s="63">
        <f>'[29]Staff On Desk Summary Log'!BB10</f>
        <v>12</v>
      </c>
      <c r="S484" s="63">
        <f>'[29]Staff On Desk Summary Log'!BC10</f>
        <v>0</v>
      </c>
      <c r="T484" s="63">
        <f>'[29]Staff On Desk Summary Log'!BD10</f>
        <v>0</v>
      </c>
      <c r="U484" s="63">
        <f>'[29]Staff On Desk Summary Log'!BE10</f>
        <v>12</v>
      </c>
      <c r="V484" s="63">
        <f>'[29]Staff On Desk Summary Log'!BF10</f>
        <v>36</v>
      </c>
      <c r="W484" s="63">
        <f>'[29]Staff On Desk Summary Log'!BG10</f>
        <v>0</v>
      </c>
      <c r="X484" s="63">
        <f>'[29]Staff On Desk Summary Log'!BH10</f>
        <v>0</v>
      </c>
      <c r="Y484" s="131">
        <f>'[29]Staff On Desk Summary Log'!BI10</f>
        <v>35</v>
      </c>
      <c r="Z484" s="63">
        <f>'[29]Staff On Desk Summary Log'!BJ10</f>
        <v>15</v>
      </c>
      <c r="AA484" s="63">
        <f>'[29]Staff On Desk Summary Log'!BK10</f>
        <v>241</v>
      </c>
    </row>
    <row r="485" spans="1:27" x14ac:dyDescent="0.25">
      <c r="A485" s="63" t="str">
        <f>'[29]Staff On Desk Summary Log'!AH11</f>
        <v xml:space="preserve">Saturday </v>
      </c>
      <c r="B485" s="63"/>
      <c r="C485" s="63">
        <f>'[29]Staff On Desk Summary Log'!AK11</f>
        <v>77</v>
      </c>
      <c r="D485" s="63">
        <f>'[29]Staff On Desk Summary Log'!AL11</f>
        <v>121</v>
      </c>
      <c r="E485" s="63">
        <f>'[29]Staff On Desk Summary Log'!AM11</f>
        <v>20</v>
      </c>
      <c r="F485" s="63">
        <f>'[29]Staff On Desk Summary Log'!AN11</f>
        <v>34</v>
      </c>
      <c r="G485" s="63">
        <f>'[29]Staff On Desk Summary Log'!AO11</f>
        <v>15</v>
      </c>
      <c r="H485" s="63">
        <f>'[29]Staff On Desk Summary Log'!AP11</f>
        <v>15</v>
      </c>
      <c r="I485" s="63">
        <f>'[29]Staff On Desk Summary Log'!AQ11</f>
        <v>56</v>
      </c>
      <c r="J485" s="63">
        <f>'[29]Staff On Desk Summary Log'!AR11</f>
        <v>165.5</v>
      </c>
      <c r="K485" s="63">
        <f>'[29]Staff On Desk Summary Log'!AS11</f>
        <v>156</v>
      </c>
      <c r="L485" s="63">
        <f>'[29]Staff On Desk Summary Log'!AT11</f>
        <v>149</v>
      </c>
      <c r="M485" s="63">
        <f>'[29]Staff On Desk Summary Log'!AU11</f>
        <v>245</v>
      </c>
      <c r="N485" s="63">
        <f>'[29]Staff On Desk Summary Log'!AV11</f>
        <v>484</v>
      </c>
      <c r="O485" s="63">
        <f>'[29]Staff On Desk Summary Log'!AY11</f>
        <v>12</v>
      </c>
      <c r="P485" s="63">
        <f>'[29]Staff On Desk Summary Log'!AZ11</f>
        <v>24.5</v>
      </c>
      <c r="Q485" s="63">
        <f>'[29]Staff On Desk Summary Log'!BA11</f>
        <v>4</v>
      </c>
      <c r="R485" s="63">
        <f>'[29]Staff On Desk Summary Log'!BB11</f>
        <v>35</v>
      </c>
      <c r="S485" s="63">
        <f>'[29]Staff On Desk Summary Log'!BC11</f>
        <v>0</v>
      </c>
      <c r="T485" s="63">
        <f>'[29]Staff On Desk Summary Log'!BD11</f>
        <v>0</v>
      </c>
      <c r="U485" s="63">
        <f>'[29]Staff On Desk Summary Log'!BE11</f>
        <v>13</v>
      </c>
      <c r="V485" s="63">
        <f>'[29]Staff On Desk Summary Log'!BF11</f>
        <v>35</v>
      </c>
      <c r="W485" s="63">
        <f>'[29]Staff On Desk Summary Log'!BG11</f>
        <v>0</v>
      </c>
      <c r="X485" s="63">
        <f>'[29]Staff On Desk Summary Log'!BH11</f>
        <v>0</v>
      </c>
      <c r="Y485" s="131">
        <f>'[29]Staff On Desk Summary Log'!BI11</f>
        <v>35</v>
      </c>
      <c r="Z485" s="63">
        <f>'[29]Staff On Desk Summary Log'!BJ11</f>
        <v>20</v>
      </c>
      <c r="AA485" s="63">
        <f>'[29]Staff On Desk Summary Log'!BK11</f>
        <v>206</v>
      </c>
    </row>
    <row r="486" spans="1:27" x14ac:dyDescent="0.25">
      <c r="A486" s="63"/>
      <c r="B486" s="63" t="str">
        <f>'[29]Staff On Desk Summary Log'!AI15</f>
        <v>SUM</v>
      </c>
      <c r="C486" s="63">
        <f>'[29]Staff On Desk Summary Log'!AK15</f>
        <v>362</v>
      </c>
      <c r="D486" s="63">
        <f>'[29]Staff On Desk Summary Log'!AL15</f>
        <v>629.5</v>
      </c>
      <c r="E486" s="63">
        <f>'[29]Staff On Desk Summary Log'!AM15</f>
        <v>131</v>
      </c>
      <c r="F486" s="63">
        <f>'[29]Staff On Desk Summary Log'!AN15</f>
        <v>359</v>
      </c>
      <c r="G486" s="63">
        <f>'[29]Staff On Desk Summary Log'!AO15</f>
        <v>124</v>
      </c>
      <c r="H486" s="63">
        <f>'[29]Staff On Desk Summary Log'!AP15</f>
        <v>136</v>
      </c>
      <c r="I486" s="63">
        <f>'[29]Staff On Desk Summary Log'!AQ15</f>
        <v>239.5</v>
      </c>
      <c r="J486" s="63">
        <f>'[29]Staff On Desk Summary Log'!AR15</f>
        <v>751.5</v>
      </c>
      <c r="K486" s="63">
        <f>'[29]Staff On Desk Summary Log'!AS15</f>
        <v>1052</v>
      </c>
      <c r="L486" s="63">
        <f>'[29]Staff On Desk Summary Log'!AT15</f>
        <v>603.5</v>
      </c>
      <c r="M486" s="63">
        <f>'[29]Staff On Desk Summary Log'!AU15</f>
        <v>1049</v>
      </c>
      <c r="N486" s="63">
        <f>'[29]Staff On Desk Summary Log'!AV15</f>
        <v>1811</v>
      </c>
      <c r="O486" s="63">
        <f>'[29]Staff On Desk Summary Log'!AY15</f>
        <v>61</v>
      </c>
      <c r="P486" s="63">
        <f>'[29]Staff On Desk Summary Log'!AZ15</f>
        <v>150.5</v>
      </c>
      <c r="Q486" s="63">
        <f>'[29]Staff On Desk Summary Log'!BA15</f>
        <v>53</v>
      </c>
      <c r="R486" s="63">
        <f>'[29]Staff On Desk Summary Log'!BB15</f>
        <v>87</v>
      </c>
      <c r="S486" s="63">
        <f>'[29]Staff On Desk Summary Log'!BC15</f>
        <v>0</v>
      </c>
      <c r="T486" s="63">
        <f>'[29]Staff On Desk Summary Log'!BD15</f>
        <v>10</v>
      </c>
      <c r="U486" s="63">
        <f>'[29]Staff On Desk Summary Log'!BE15</f>
        <v>64</v>
      </c>
      <c r="V486" s="63">
        <f>'[29]Staff On Desk Summary Log'!BF15</f>
        <v>109</v>
      </c>
      <c r="W486" s="63">
        <f>'[29]Staff On Desk Summary Log'!BG15</f>
        <v>0</v>
      </c>
      <c r="X486" s="63">
        <f>'[29]Staff On Desk Summary Log'!BH15</f>
        <v>0</v>
      </c>
      <c r="Y486" s="131">
        <f>'[29]Staff On Desk Summary Log'!BI15</f>
        <v>100</v>
      </c>
      <c r="Z486" s="63">
        <f>'[29]Staff On Desk Summary Log'!BJ15</f>
        <v>80</v>
      </c>
      <c r="AA486" s="63">
        <f>'[29]Staff On Desk Summary Log'!BK15</f>
        <v>1543</v>
      </c>
    </row>
    <row r="487" spans="1:27" x14ac:dyDescent="0.25">
      <c r="A487" s="63"/>
      <c r="B487" s="63" t="str">
        <f>'[29]Staff On Desk Summary Log'!AI16</f>
        <v>Avg</v>
      </c>
      <c r="C487" s="63"/>
      <c r="D487" s="101">
        <f>'[29]Staff On Desk Summary Log'!AL16</f>
        <v>1.738950276243094</v>
      </c>
      <c r="E487" s="101"/>
      <c r="F487" s="101">
        <f>'[29]Staff On Desk Summary Log'!AN16</f>
        <v>2.7404580152671754</v>
      </c>
      <c r="G487" s="101"/>
      <c r="H487" s="101">
        <f>'[29]Staff On Desk Summary Log'!AP16</f>
        <v>1.096774193548387</v>
      </c>
      <c r="I487" s="101"/>
      <c r="J487" s="101">
        <f>'[29]Staff On Desk Summary Log'!AR16</f>
        <v>3.1377870563674319</v>
      </c>
      <c r="K487" s="101"/>
      <c r="L487" s="101">
        <f>'[29]Staff On Desk Summary Log'!AT16</f>
        <v>0.5736692015209125</v>
      </c>
      <c r="M487" s="101"/>
      <c r="N487" s="101">
        <f>'[29]Staff On Desk Summary Log'!AV16</f>
        <v>1.7264061010486178</v>
      </c>
      <c r="O487" s="101"/>
      <c r="P487" s="101">
        <f>'[29]Staff On Desk Summary Log'!AZ16</f>
        <v>2.4672131147540983</v>
      </c>
      <c r="Q487" s="101">
        <f>'[29]Staff On Desk Summary Log'!BA16</f>
        <v>0</v>
      </c>
      <c r="R487" s="101">
        <f>'[29]Staff On Desk Summary Log'!BB16</f>
        <v>1.6415094339622642</v>
      </c>
      <c r="S487" s="101"/>
      <c r="T487" s="101"/>
      <c r="U487" s="101"/>
      <c r="V487" s="101">
        <f>'[29]Staff On Desk Summary Log'!BF16</f>
        <v>1.703125</v>
      </c>
      <c r="W487" s="101"/>
      <c r="X487" s="101"/>
      <c r="Y487" s="133">
        <f>'[29]Staff On Desk Summary Log'!BI16</f>
        <v>11.111111111111111</v>
      </c>
      <c r="Z487" s="63">
        <f>'[29]Staff On Desk Summary Log'!BJ16</f>
        <v>8.8888888888888893</v>
      </c>
      <c r="AA487" s="63">
        <f>'[29]Staff On Desk Summary Log'!BK16</f>
        <v>0</v>
      </c>
    </row>
    <row r="488" spans="1:27" ht="45" x14ac:dyDescent="0.25">
      <c r="A488" s="63"/>
      <c r="B488" s="114" t="str">
        <f>'[29]Staff On Desk Summary Log'!AI17</f>
        <v>% mins of all on-desk tasks per week</v>
      </c>
      <c r="C488" s="63"/>
      <c r="D488" s="115">
        <f>'[29]Staff On Desk Summary Log'!AL17</f>
        <v>0.29143518518518519</v>
      </c>
      <c r="E488" s="115"/>
      <c r="F488" s="115">
        <f>'[29]Staff On Desk Summary Log'!AN17</f>
        <v>0.16620370370370371</v>
      </c>
      <c r="G488" s="115"/>
      <c r="H488" s="115">
        <f>'[29]Staff On Desk Summary Log'!AP17</f>
        <v>6.2962962962962957E-2</v>
      </c>
      <c r="I488" s="115"/>
      <c r="J488" s="115">
        <f>'[29]Staff On Desk Summary Log'!AR17</f>
        <v>0.34791666666666665</v>
      </c>
      <c r="K488" s="115"/>
      <c r="L488" s="115">
        <f>'[29]Staff On Desk Summary Log'!AT17</f>
        <v>0.27939814814814817</v>
      </c>
      <c r="M488" s="115"/>
      <c r="N488" s="115">
        <f>'[29]Staff On Desk Summary Log'!AV17</f>
        <v>0.83842592592592591</v>
      </c>
      <c r="O488" s="115"/>
      <c r="P488" s="115">
        <f>'[29]Staff On Desk Summary Log'!AZ17</f>
        <v>6.9675925925925933E-2</v>
      </c>
      <c r="Q488" s="115">
        <f>'[29]Staff On Desk Summary Log'!BA17</f>
        <v>2.4537037037037038E-2</v>
      </c>
      <c r="R488" s="115">
        <f>'[29]Staff On Desk Summary Log'!BB17</f>
        <v>4.027777777777778E-2</v>
      </c>
      <c r="S488" s="115"/>
      <c r="T488" s="115">
        <f>'[29]Staff On Desk Summary Log'!BD17</f>
        <v>4.6296296296296294E-3</v>
      </c>
      <c r="U488" s="115">
        <f>'[29]Staff On Desk Summary Log'!BE17</f>
        <v>0</v>
      </c>
      <c r="V488" s="115">
        <f>'[29]Staff On Desk Summary Log'!BF17</f>
        <v>5.0462962962962966E-2</v>
      </c>
      <c r="W488" s="115"/>
      <c r="X488" s="115"/>
      <c r="Y488" s="134">
        <f>'[29]Staff On Desk Summary Log'!BI17</f>
        <v>4.6296296296296294E-2</v>
      </c>
      <c r="Z488" s="115">
        <f>'[29]Staff On Desk Summary Log'!BJ17</f>
        <v>3.7037037037037035E-2</v>
      </c>
      <c r="AA488" s="115">
        <f>'[29]Staff On Desk Summary Log'!BK17</f>
        <v>0.7143518518518519</v>
      </c>
    </row>
    <row r="491" spans="1:27" ht="210" x14ac:dyDescent="0.25">
      <c r="A491" s="63"/>
      <c r="B491" s="63"/>
      <c r="C491" s="114" t="str">
        <f>'[30]Staff On Desk Summary Log'!AM1</f>
        <v>Hours open per week</v>
      </c>
      <c r="D491" s="114" t="str">
        <f>'[30]Staff On Desk Summary Log'!AN1</f>
        <v>Hrs open per yr</v>
      </c>
      <c r="E491" s="114" t="str">
        <f>'[30]Staff On Desk Summary Log'!AO1</f>
        <v>Mins open per week</v>
      </c>
      <c r="F491" s="63"/>
      <c r="G491" s="63"/>
      <c r="H491" s="63"/>
      <c r="I491" s="63"/>
      <c r="J491" s="63"/>
      <c r="K491" s="63"/>
      <c r="L491" s="63"/>
      <c r="M491" s="63"/>
      <c r="N491" s="63"/>
      <c r="O491" s="63"/>
      <c r="P491" s="63"/>
      <c r="Q491" s="63"/>
      <c r="R491" s="63"/>
      <c r="S491" s="63"/>
      <c r="T491" s="63"/>
      <c r="U491" s="63"/>
      <c r="V491" s="63"/>
      <c r="W491" s="63"/>
      <c r="X491" s="63"/>
      <c r="Y491" s="63"/>
      <c r="Z491" s="63"/>
      <c r="AA491" s="63"/>
    </row>
    <row r="492" spans="1:27" x14ac:dyDescent="0.25">
      <c r="A492" s="63"/>
      <c r="B492" s="63"/>
      <c r="C492" s="63">
        <f>'[30]Staff On Desk Summary Log'!AM2</f>
        <v>25</v>
      </c>
      <c r="D492" s="63">
        <f>'[30]Staff On Desk Summary Log'!AN2</f>
        <v>1250</v>
      </c>
      <c r="E492" s="63">
        <f>'[30]Staff On Desk Summary Log'!AO2</f>
        <v>1500</v>
      </c>
      <c r="F492" s="63"/>
      <c r="G492" s="63"/>
      <c r="H492" s="63"/>
      <c r="I492" s="63"/>
      <c r="J492" s="63"/>
      <c r="K492" s="63"/>
      <c r="L492" s="63"/>
      <c r="M492" s="63"/>
      <c r="N492" s="63"/>
      <c r="O492" s="63"/>
      <c r="P492" s="63"/>
      <c r="Q492" s="63"/>
      <c r="R492" s="63"/>
      <c r="S492" s="63"/>
      <c r="T492" s="63"/>
      <c r="U492" s="63"/>
      <c r="V492" s="63"/>
      <c r="W492" s="63"/>
      <c r="X492" s="63"/>
      <c r="Y492" s="63"/>
      <c r="Z492" s="63"/>
      <c r="AA492" s="63"/>
    </row>
    <row r="493" spans="1:27" ht="225" x14ac:dyDescent="0.25">
      <c r="A493" s="44" t="s">
        <v>106</v>
      </c>
      <c r="B493" s="63"/>
      <c r="C493" s="114" t="str">
        <f>'[30]Staff On Desk Summary Log'!AM4</f>
        <v>informational / directional</v>
      </c>
      <c r="D493" s="114"/>
      <c r="E493" s="114" t="str">
        <f>'[30]Staff On Desk Summary Log'!AO4</f>
        <v>reference</v>
      </c>
      <c r="F493" s="114"/>
      <c r="G493" s="114" t="str">
        <f>'[30]Staff On Desk Summary Log'!AQ4</f>
        <v>technology</v>
      </c>
      <c r="H493" s="114"/>
      <c r="I493" s="114" t="str">
        <f>'[30]Staff On Desk Summary Log'!AS4</f>
        <v>library card</v>
      </c>
      <c r="J493" s="114"/>
      <c r="K493" s="114" t="str">
        <f>'[30]Staff On Desk Summary Log'!AU4</f>
        <v>checkin</v>
      </c>
      <c r="L493" s="114"/>
      <c r="M493" s="114" t="str">
        <f>'[30]Staff On Desk Summary Log'!AW4</f>
        <v>checkout/ renew at desk</v>
      </c>
      <c r="N493" s="114"/>
      <c r="O493" s="114" t="str">
        <f>'[30]Staff On Desk Summary Log'!AY4</f>
        <v>fine/fee</v>
      </c>
      <c r="P493" s="114"/>
      <c r="Q493" s="114" t="str">
        <f>'[30]Staff On Desk Summary Log'!BC4</f>
        <v>print management</v>
      </c>
      <c r="R493" s="114" t="str">
        <f>'[30]Staff On Desk Summary Log'!BD4</f>
        <v>check email/spl@</v>
      </c>
      <c r="S493" s="114" t="str">
        <f>'[30]Staff On Desk Summary Log'!BE4</f>
        <v>lend laptop</v>
      </c>
      <c r="T493" s="114"/>
      <c r="U493" s="114" t="str">
        <f>'[30]Staff On Desk Summary Log'!BG4</f>
        <v>self check</v>
      </c>
      <c r="V493" s="114"/>
      <c r="W493" s="114" t="str">
        <f>'[30]Staff On Desk Summary Log'!BI4</f>
        <v>weeding</v>
      </c>
      <c r="X493" s="114"/>
      <c r="Y493" s="114" t="str">
        <f>'[30]Staff On Desk Summary Log'!BK4</f>
        <v>opening procedures and desk set up</v>
      </c>
      <c r="Z493" s="63" t="str">
        <f>'[30]Staff On Desk Summary Log'!BL4</f>
        <v>closing procedures</v>
      </c>
      <c r="AA493" s="63" t="str">
        <f>'[30]Staff On Desk Summary Log'!BM4</f>
        <v>other</v>
      </c>
    </row>
    <row r="494" spans="1:27" x14ac:dyDescent="0.25">
      <c r="A494" s="63" t="str">
        <f>'[30]Staff On Desk Summary Log'!AJ5</f>
        <v>DAY</v>
      </c>
      <c r="B494" s="63" t="str">
        <f>'[30]Staff On Desk Summary Log'!AK5</f>
        <v>DATE</v>
      </c>
      <c r="C494" s="63" t="str">
        <f>'[30]Staff On Desk Summary Log'!AM5</f>
        <v xml:space="preserve"># </v>
      </c>
      <c r="D494" s="63" t="str">
        <f>'[30]Staff On Desk Summary Log'!AN5</f>
        <v>avg time</v>
      </c>
      <c r="E494" s="63" t="str">
        <f>'[30]Staff On Desk Summary Log'!AO5</f>
        <v xml:space="preserve"># </v>
      </c>
      <c r="F494" s="63" t="str">
        <f>'[30]Staff On Desk Summary Log'!AP5</f>
        <v>avg time</v>
      </c>
      <c r="G494" s="63" t="str">
        <f>'[30]Staff On Desk Summary Log'!AQ5</f>
        <v xml:space="preserve"># </v>
      </c>
      <c r="H494" s="63" t="str">
        <f>'[30]Staff On Desk Summary Log'!AR5</f>
        <v>avg time</v>
      </c>
      <c r="I494" s="63" t="str">
        <f>'[30]Staff On Desk Summary Log'!AS5</f>
        <v xml:space="preserve"># </v>
      </c>
      <c r="J494" s="63" t="str">
        <f>'[30]Staff On Desk Summary Log'!AT5</f>
        <v>avg time</v>
      </c>
      <c r="K494" s="63" t="str">
        <f>'[30]Staff On Desk Summary Log'!AU5</f>
        <v xml:space="preserve"># </v>
      </c>
      <c r="L494" s="63" t="str">
        <f>'[30]Staff On Desk Summary Log'!AV5</f>
        <v>actual time</v>
      </c>
      <c r="M494" s="63" t="str">
        <f>'[30]Staff On Desk Summary Log'!AW5</f>
        <v xml:space="preserve"># </v>
      </c>
      <c r="N494" s="63" t="str">
        <f>'[30]Staff On Desk Summary Log'!AX5</f>
        <v>avg time</v>
      </c>
      <c r="O494" s="63" t="str">
        <f>'[30]Staff On Desk Summary Log'!AY5</f>
        <v xml:space="preserve"># </v>
      </c>
      <c r="P494" s="63" t="str">
        <f>'[30]Staff On Desk Summary Log'!AZ5</f>
        <v>avg time</v>
      </c>
      <c r="Q494" s="63" t="str">
        <f>'[30]Staff On Desk Summary Log'!BC5</f>
        <v xml:space="preserve"># </v>
      </c>
      <c r="R494" s="63" t="str">
        <f>'[30]Staff On Desk Summary Log'!BD5</f>
        <v>actual time</v>
      </c>
      <c r="S494" s="63" t="str">
        <f>'[30]Staff On Desk Summary Log'!BE5</f>
        <v xml:space="preserve"># </v>
      </c>
      <c r="T494" s="63" t="str">
        <f>'[30]Staff On Desk Summary Log'!BF5</f>
        <v>avg time</v>
      </c>
      <c r="U494" s="63" t="str">
        <f>'[30]Staff On Desk Summary Log'!BG5</f>
        <v xml:space="preserve"># </v>
      </c>
      <c r="V494" s="63" t="str">
        <f>'[30]Staff On Desk Summary Log'!BH5</f>
        <v>avg time</v>
      </c>
      <c r="W494" s="63" t="str">
        <f>'[30]Staff On Desk Summary Log'!BI5</f>
        <v xml:space="preserve"># </v>
      </c>
      <c r="X494" s="63" t="str">
        <f>'[30]Staff On Desk Summary Log'!BJ5</f>
        <v>actual time</v>
      </c>
      <c r="Y494" s="63" t="str">
        <f>'[30]Staff On Desk Summary Log'!BK5</f>
        <v>avg time</v>
      </c>
      <c r="Z494" s="63" t="str">
        <f>'[30]Staff On Desk Summary Log'!BL5</f>
        <v>avg time</v>
      </c>
      <c r="AA494" s="63" t="str">
        <f>'[30]Staff On Desk Summary Log'!BM5</f>
        <v>avg time</v>
      </c>
    </row>
    <row r="495" spans="1:27" x14ac:dyDescent="0.25">
      <c r="A495" s="63" t="str">
        <f>'[30]Staff On Desk Summary Log'!AJ7</f>
        <v>Tuesday</v>
      </c>
      <c r="B495" s="63"/>
      <c r="C495" s="63">
        <f>'[30]Staff On Desk Summary Log'!AM7</f>
        <v>4</v>
      </c>
      <c r="D495" s="63">
        <f>'[30]Staff On Desk Summary Log'!AN7</f>
        <v>6</v>
      </c>
      <c r="E495" s="63">
        <f>'[30]Staff On Desk Summary Log'!AO7</f>
        <v>4</v>
      </c>
      <c r="F495" s="63">
        <f>'[30]Staff On Desk Summary Log'!AP7</f>
        <v>6</v>
      </c>
      <c r="G495" s="63">
        <f>'[30]Staff On Desk Summary Log'!AQ7</f>
        <v>3</v>
      </c>
      <c r="H495" s="63">
        <f>'[30]Staff On Desk Summary Log'!AR7</f>
        <v>30</v>
      </c>
      <c r="I495" s="63">
        <f>'[30]Staff On Desk Summary Log'!AS7</f>
        <v>1</v>
      </c>
      <c r="J495" s="63">
        <f>'[30]Staff On Desk Summary Log'!AT7</f>
        <v>5</v>
      </c>
      <c r="K495" s="63">
        <f>'[30]Staff On Desk Summary Log'!AU7</f>
        <v>109</v>
      </c>
      <c r="L495" s="63">
        <f>'[30]Staff On Desk Summary Log'!AV7</f>
        <v>104</v>
      </c>
      <c r="M495" s="63">
        <f>'[30]Staff On Desk Summary Log'!AW7</f>
        <v>31</v>
      </c>
      <c r="N495" s="63">
        <f>'[30]Staff On Desk Summary Log'!AX7</f>
        <v>101</v>
      </c>
      <c r="O495" s="63">
        <f>'[30]Staff On Desk Summary Log'!AY7</f>
        <v>2</v>
      </c>
      <c r="P495" s="63">
        <f>'[30]Staff On Desk Summary Log'!AZ7</f>
        <v>4</v>
      </c>
      <c r="Q495" s="63">
        <f>'[30]Staff On Desk Summary Log'!BC7</f>
        <v>0</v>
      </c>
      <c r="R495" s="63">
        <f>'[30]Staff On Desk Summary Log'!BD7</f>
        <v>10</v>
      </c>
      <c r="S495" s="63">
        <f>'[30]Staff On Desk Summary Log'!BE7</f>
        <v>0</v>
      </c>
      <c r="T495" s="63">
        <f>'[30]Staff On Desk Summary Log'!BF7</f>
        <v>0</v>
      </c>
      <c r="U495" s="63">
        <f>'[30]Staff On Desk Summary Log'!BG7</f>
        <v>0</v>
      </c>
      <c r="V495" s="63">
        <f>'[30]Staff On Desk Summary Log'!BH7</f>
        <v>0</v>
      </c>
      <c r="W495" s="63">
        <f>'[30]Staff On Desk Summary Log'!BI7</f>
        <v>0</v>
      </c>
      <c r="X495" s="63">
        <f>'[30]Staff On Desk Summary Log'!BJ7</f>
        <v>0</v>
      </c>
      <c r="Y495" s="63">
        <f>'[30]Staff On Desk Summary Log'!BK7</f>
        <v>4</v>
      </c>
      <c r="Z495" s="63">
        <f>'[30]Staff On Desk Summary Log'!BL7</f>
        <v>0</v>
      </c>
      <c r="AA495" s="63">
        <f>'[30]Staff On Desk Summary Log'!BM7</f>
        <v>27</v>
      </c>
    </row>
    <row r="496" spans="1:27" x14ac:dyDescent="0.25">
      <c r="A496" s="63" t="str">
        <f>'[30]Staff On Desk Summary Log'!AJ8</f>
        <v>Wednesday</v>
      </c>
      <c r="B496" s="63"/>
      <c r="C496" s="63">
        <f>'[30]Staff On Desk Summary Log'!AM8</f>
        <v>3</v>
      </c>
      <c r="D496" s="63">
        <f>'[30]Staff On Desk Summary Log'!AN8</f>
        <v>5</v>
      </c>
      <c r="E496" s="63">
        <f>'[30]Staff On Desk Summary Log'!AO8</f>
        <v>7</v>
      </c>
      <c r="F496" s="63">
        <f>'[30]Staff On Desk Summary Log'!AP8</f>
        <v>27</v>
      </c>
      <c r="G496" s="63">
        <f>'[30]Staff On Desk Summary Log'!AQ8</f>
        <v>1</v>
      </c>
      <c r="H496" s="63">
        <f>'[30]Staff On Desk Summary Log'!AR8</f>
        <v>10</v>
      </c>
      <c r="I496" s="63">
        <f>'[30]Staff On Desk Summary Log'!AS8</f>
        <v>0</v>
      </c>
      <c r="J496" s="63">
        <f>'[30]Staff On Desk Summary Log'!AT8</f>
        <v>0</v>
      </c>
      <c r="K496" s="63">
        <f>'[30]Staff On Desk Summary Log'!AU8</f>
        <v>9</v>
      </c>
      <c r="L496" s="63">
        <f>'[30]Staff On Desk Summary Log'!AV8</f>
        <v>5</v>
      </c>
      <c r="M496" s="63">
        <f>'[30]Staff On Desk Summary Log'!AW8</f>
        <v>9</v>
      </c>
      <c r="N496" s="63">
        <f>'[30]Staff On Desk Summary Log'!AX8</f>
        <v>5</v>
      </c>
      <c r="O496" s="63">
        <f>'[30]Staff On Desk Summary Log'!AY8</f>
        <v>0</v>
      </c>
      <c r="P496" s="63">
        <f>'[30]Staff On Desk Summary Log'!AZ8</f>
        <v>0</v>
      </c>
      <c r="Q496" s="63">
        <f>'[30]Staff On Desk Summary Log'!BC8</f>
        <v>1</v>
      </c>
      <c r="R496" s="63">
        <f>'[30]Staff On Desk Summary Log'!BD8</f>
        <v>85</v>
      </c>
      <c r="S496" s="63">
        <f>'[30]Staff On Desk Summary Log'!BE8</f>
        <v>0</v>
      </c>
      <c r="T496" s="63">
        <f>'[30]Staff On Desk Summary Log'!BF8</f>
        <v>0</v>
      </c>
      <c r="U496" s="63">
        <f>'[30]Staff On Desk Summary Log'!BG8</f>
        <v>0</v>
      </c>
      <c r="V496" s="63">
        <f>'[30]Staff On Desk Summary Log'!BH8</f>
        <v>0</v>
      </c>
      <c r="W496" s="63">
        <f>'[30]Staff On Desk Summary Log'!BI8</f>
        <v>0</v>
      </c>
      <c r="X496" s="63">
        <f>'[30]Staff On Desk Summary Log'!BJ8</f>
        <v>0</v>
      </c>
      <c r="Y496" s="63">
        <f>'[30]Staff On Desk Summary Log'!BK8</f>
        <v>0</v>
      </c>
      <c r="Z496" s="63">
        <f>'[30]Staff On Desk Summary Log'!BL8</f>
        <v>10</v>
      </c>
      <c r="AA496" s="63">
        <f>'[30]Staff On Desk Summary Log'!BM8</f>
        <v>55</v>
      </c>
    </row>
    <row r="497" spans="1:27" x14ac:dyDescent="0.25">
      <c r="A497" s="63" t="str">
        <f>'[30]Staff On Desk Summary Log'!AJ9</f>
        <v>Thursday</v>
      </c>
      <c r="B497" s="63"/>
      <c r="C497" s="63">
        <f>'[30]Staff On Desk Summary Log'!AM9</f>
        <v>1</v>
      </c>
      <c r="D497" s="63">
        <f>'[30]Staff On Desk Summary Log'!AN9</f>
        <v>5</v>
      </c>
      <c r="E497" s="63">
        <f>'[30]Staff On Desk Summary Log'!AO9</f>
        <v>1</v>
      </c>
      <c r="F497" s="63">
        <f>'[30]Staff On Desk Summary Log'!AP9</f>
        <v>10</v>
      </c>
      <c r="G497" s="63">
        <f>'[30]Staff On Desk Summary Log'!AQ9</f>
        <v>0</v>
      </c>
      <c r="H497" s="63">
        <f>'[30]Staff On Desk Summary Log'!AR9</f>
        <v>0</v>
      </c>
      <c r="I497" s="63">
        <f>'[30]Staff On Desk Summary Log'!AS9</f>
        <v>0</v>
      </c>
      <c r="J497" s="63">
        <f>'[30]Staff On Desk Summary Log'!AT9</f>
        <v>0</v>
      </c>
      <c r="K497" s="63">
        <f>'[30]Staff On Desk Summary Log'!AU9</f>
        <v>88</v>
      </c>
      <c r="L497" s="63">
        <f>'[30]Staff On Desk Summary Log'!AV9</f>
        <v>10</v>
      </c>
      <c r="M497" s="63">
        <f>'[30]Staff On Desk Summary Log'!AW9</f>
        <v>40</v>
      </c>
      <c r="N497" s="63">
        <f>'[30]Staff On Desk Summary Log'!AX9</f>
        <v>54</v>
      </c>
      <c r="O497" s="63">
        <f>'[30]Staff On Desk Summary Log'!AY9</f>
        <v>2</v>
      </c>
      <c r="P497" s="63">
        <f>'[30]Staff On Desk Summary Log'!AZ9</f>
        <v>2</v>
      </c>
      <c r="Q497" s="63">
        <f>'[30]Staff On Desk Summary Log'!BC9</f>
        <v>0</v>
      </c>
      <c r="R497" s="63">
        <f>'[30]Staff On Desk Summary Log'!BD9</f>
        <v>0</v>
      </c>
      <c r="S497" s="63">
        <f>'[30]Staff On Desk Summary Log'!BE9</f>
        <v>0</v>
      </c>
      <c r="T497" s="63">
        <f>'[30]Staff On Desk Summary Log'!BF9</f>
        <v>0</v>
      </c>
      <c r="U497" s="63">
        <f>'[30]Staff On Desk Summary Log'!BG9</f>
        <v>0</v>
      </c>
      <c r="V497" s="63">
        <f>'[30]Staff On Desk Summary Log'!BH9</f>
        <v>0</v>
      </c>
      <c r="W497" s="63">
        <f>'[30]Staff On Desk Summary Log'!BI9</f>
        <v>0</v>
      </c>
      <c r="X497" s="63">
        <f>'[30]Staff On Desk Summary Log'!BJ9</f>
        <v>30</v>
      </c>
      <c r="Y497" s="63">
        <f>'[30]Staff On Desk Summary Log'!BK9</f>
        <v>5</v>
      </c>
      <c r="Z497" s="63">
        <f>'[30]Staff On Desk Summary Log'!BL9</f>
        <v>0</v>
      </c>
      <c r="AA497" s="63">
        <f>'[30]Staff On Desk Summary Log'!BM9</f>
        <v>65</v>
      </c>
    </row>
    <row r="498" spans="1:27" x14ac:dyDescent="0.25">
      <c r="A498" s="63" t="str">
        <f>'[30]Staff On Desk Summary Log'!AJ10</f>
        <v>Friday</v>
      </c>
      <c r="B498" s="63"/>
      <c r="C498" s="63">
        <f>'[30]Staff On Desk Summary Log'!AM10</f>
        <v>3</v>
      </c>
      <c r="D498" s="63">
        <f>'[30]Staff On Desk Summary Log'!AN10</f>
        <v>1</v>
      </c>
      <c r="E498" s="63">
        <f>'[30]Staff On Desk Summary Log'!AO10</f>
        <v>5</v>
      </c>
      <c r="F498" s="63">
        <f>'[30]Staff On Desk Summary Log'!AP10</f>
        <v>1</v>
      </c>
      <c r="G498" s="63">
        <f>'[30]Staff On Desk Summary Log'!AQ10</f>
        <v>0</v>
      </c>
      <c r="H498" s="63">
        <f>'[30]Staff On Desk Summary Log'!AR10</f>
        <v>0</v>
      </c>
      <c r="I498" s="63">
        <f>'[30]Staff On Desk Summary Log'!AS10</f>
        <v>0</v>
      </c>
      <c r="J498" s="63">
        <f>'[30]Staff On Desk Summary Log'!AT10</f>
        <v>0</v>
      </c>
      <c r="K498" s="63">
        <f>'[30]Staff On Desk Summary Log'!AU10</f>
        <v>45</v>
      </c>
      <c r="L498" s="63">
        <f>'[30]Staff On Desk Summary Log'!AV10</f>
        <v>23</v>
      </c>
      <c r="M498" s="63">
        <f>'[30]Staff On Desk Summary Log'!AW10</f>
        <v>44</v>
      </c>
      <c r="N498" s="63">
        <f>'[30]Staff On Desk Summary Log'!AX10</f>
        <v>9</v>
      </c>
      <c r="O498" s="63">
        <f>'[30]Staff On Desk Summary Log'!AY10</f>
        <v>0</v>
      </c>
      <c r="P498" s="63">
        <f>'[30]Staff On Desk Summary Log'!AZ10</f>
        <v>0</v>
      </c>
      <c r="Q498" s="63">
        <f>'[30]Staff On Desk Summary Log'!BC10</f>
        <v>0</v>
      </c>
      <c r="R498" s="63">
        <f>'[30]Staff On Desk Summary Log'!BD10</f>
        <v>90</v>
      </c>
      <c r="S498" s="63">
        <f>'[30]Staff On Desk Summary Log'!BE10</f>
        <v>0</v>
      </c>
      <c r="T498" s="63">
        <f>'[30]Staff On Desk Summary Log'!BF10</f>
        <v>0</v>
      </c>
      <c r="U498" s="63">
        <f>'[30]Staff On Desk Summary Log'!BG10</f>
        <v>0</v>
      </c>
      <c r="V498" s="63">
        <f>'[30]Staff On Desk Summary Log'!BH10</f>
        <v>0</v>
      </c>
      <c r="W498" s="63">
        <f>'[30]Staff On Desk Summary Log'!BI10</f>
        <v>0</v>
      </c>
      <c r="X498" s="63">
        <f>'[30]Staff On Desk Summary Log'!BJ10</f>
        <v>0</v>
      </c>
      <c r="Y498" s="63">
        <f>'[30]Staff On Desk Summary Log'!BK10</f>
        <v>10</v>
      </c>
      <c r="Z498" s="63">
        <f>'[30]Staff On Desk Summary Log'!BL10</f>
        <v>10</v>
      </c>
      <c r="AA498" s="63">
        <f>'[30]Staff On Desk Summary Log'!BM10</f>
        <v>30</v>
      </c>
    </row>
    <row r="499" spans="1:27" x14ac:dyDescent="0.25">
      <c r="A499" s="63" t="str">
        <f>'[30]Staff On Desk Summary Log'!AJ11</f>
        <v>Saturday</v>
      </c>
      <c r="B499" s="63"/>
      <c r="C499" s="63">
        <f>'[30]Staff On Desk Summary Log'!AM11</f>
        <v>10</v>
      </c>
      <c r="D499" s="63">
        <f>'[30]Staff On Desk Summary Log'!AN11</f>
        <v>27</v>
      </c>
      <c r="E499" s="63">
        <f>'[30]Staff On Desk Summary Log'!AO11</f>
        <v>0</v>
      </c>
      <c r="F499" s="63">
        <f>'[30]Staff On Desk Summary Log'!AP11</f>
        <v>0</v>
      </c>
      <c r="G499" s="63">
        <f>'[30]Staff On Desk Summary Log'!AQ11</f>
        <v>0</v>
      </c>
      <c r="H499" s="63">
        <f>'[30]Staff On Desk Summary Log'!AR11</f>
        <v>0</v>
      </c>
      <c r="I499" s="63">
        <f>'[30]Staff On Desk Summary Log'!AS11</f>
        <v>3</v>
      </c>
      <c r="J499" s="63">
        <f>'[30]Staff On Desk Summary Log'!AT11</f>
        <v>10</v>
      </c>
      <c r="K499" s="63">
        <f>'[30]Staff On Desk Summary Log'!AU11</f>
        <v>3</v>
      </c>
      <c r="L499" s="63">
        <f>'[30]Staff On Desk Summary Log'!AV11</f>
        <v>1</v>
      </c>
      <c r="M499" s="63">
        <f>'[30]Staff On Desk Summary Log'!AW11</f>
        <v>12</v>
      </c>
      <c r="N499" s="63">
        <f>'[30]Staff On Desk Summary Log'!AX11</f>
        <v>7</v>
      </c>
      <c r="O499" s="63">
        <f>'[30]Staff On Desk Summary Log'!AY11</f>
        <v>0</v>
      </c>
      <c r="P499" s="63">
        <f>'[30]Staff On Desk Summary Log'!AZ11</f>
        <v>0</v>
      </c>
      <c r="Q499" s="63">
        <f>'[30]Staff On Desk Summary Log'!BC11</f>
        <v>0</v>
      </c>
      <c r="R499" s="63">
        <f>'[30]Staff On Desk Summary Log'!BD11</f>
        <v>110</v>
      </c>
      <c r="S499" s="63">
        <f>'[30]Staff On Desk Summary Log'!BE11</f>
        <v>0</v>
      </c>
      <c r="T499" s="63">
        <f>'[30]Staff On Desk Summary Log'!BF11</f>
        <v>0</v>
      </c>
      <c r="U499" s="63">
        <f>'[30]Staff On Desk Summary Log'!BG11</f>
        <v>0</v>
      </c>
      <c r="V499" s="63">
        <f>'[30]Staff On Desk Summary Log'!BH11</f>
        <v>0</v>
      </c>
      <c r="W499" s="63">
        <f>'[30]Staff On Desk Summary Log'!BI11</f>
        <v>0</v>
      </c>
      <c r="X499" s="63">
        <f>'[30]Staff On Desk Summary Log'!BJ11</f>
        <v>20</v>
      </c>
      <c r="Y499" s="63">
        <f>'[30]Staff On Desk Summary Log'!BK11</f>
        <v>5</v>
      </c>
      <c r="Z499" s="63">
        <f>'[30]Staff On Desk Summary Log'!BL11</f>
        <v>10</v>
      </c>
      <c r="AA499" s="63">
        <f>'[30]Staff On Desk Summary Log'!BM11</f>
        <v>95</v>
      </c>
    </row>
    <row r="500" spans="1:27" x14ac:dyDescent="0.25">
      <c r="A500" s="63"/>
      <c r="B500" s="63" t="str">
        <f>'[30]Staff On Desk Summary Log'!AK12</f>
        <v>SUM</v>
      </c>
      <c r="C500" s="63">
        <f>'[30]Staff On Desk Summary Log'!AM12</f>
        <v>21</v>
      </c>
      <c r="D500" s="63">
        <f>'[30]Staff On Desk Summary Log'!AN12</f>
        <v>44</v>
      </c>
      <c r="E500" s="63">
        <f>'[30]Staff On Desk Summary Log'!AO12</f>
        <v>17</v>
      </c>
      <c r="F500" s="63">
        <f>'[30]Staff On Desk Summary Log'!AP12</f>
        <v>44</v>
      </c>
      <c r="G500" s="63">
        <f>'[30]Staff On Desk Summary Log'!AQ12</f>
        <v>4</v>
      </c>
      <c r="H500" s="63">
        <f>'[30]Staff On Desk Summary Log'!AR12</f>
        <v>40</v>
      </c>
      <c r="I500" s="63">
        <f>'[30]Staff On Desk Summary Log'!AS12</f>
        <v>4</v>
      </c>
      <c r="J500" s="63">
        <f>'[30]Staff On Desk Summary Log'!AT12</f>
        <v>15</v>
      </c>
      <c r="K500" s="63">
        <f>'[30]Staff On Desk Summary Log'!AU12</f>
        <v>254</v>
      </c>
      <c r="L500" s="63">
        <f>'[30]Staff On Desk Summary Log'!AV12</f>
        <v>143</v>
      </c>
      <c r="M500" s="63">
        <f>'[30]Staff On Desk Summary Log'!AW12</f>
        <v>136</v>
      </c>
      <c r="N500" s="63">
        <f>'[30]Staff On Desk Summary Log'!AX12</f>
        <v>176</v>
      </c>
      <c r="O500" s="63">
        <f>'[30]Staff On Desk Summary Log'!AY12</f>
        <v>4</v>
      </c>
      <c r="P500" s="63">
        <f>'[30]Staff On Desk Summary Log'!AZ12</f>
        <v>6</v>
      </c>
      <c r="Q500" s="63">
        <f>'[30]Staff On Desk Summary Log'!BC12</f>
        <v>1</v>
      </c>
      <c r="R500" s="63">
        <f>'[30]Staff On Desk Summary Log'!BD12</f>
        <v>295</v>
      </c>
      <c r="S500" s="63">
        <f>'[30]Staff On Desk Summary Log'!BE12</f>
        <v>0</v>
      </c>
      <c r="T500" s="63">
        <f>'[30]Staff On Desk Summary Log'!BF12</f>
        <v>0</v>
      </c>
      <c r="U500" s="63">
        <f>'[30]Staff On Desk Summary Log'!BG12</f>
        <v>0</v>
      </c>
      <c r="V500" s="63">
        <f>'[30]Staff On Desk Summary Log'!BH12</f>
        <v>0</v>
      </c>
      <c r="W500" s="63">
        <f>'[30]Staff On Desk Summary Log'!BI12</f>
        <v>0</v>
      </c>
      <c r="X500" s="63">
        <f>'[30]Staff On Desk Summary Log'!BJ12</f>
        <v>50</v>
      </c>
      <c r="Y500" s="63">
        <f>'[30]Staff On Desk Summary Log'!BK12</f>
        <v>24</v>
      </c>
      <c r="Z500" s="63">
        <f>'[30]Staff On Desk Summary Log'!BL12</f>
        <v>30</v>
      </c>
      <c r="AA500" s="63">
        <f>'[30]Staff On Desk Summary Log'!BM12</f>
        <v>272</v>
      </c>
    </row>
    <row r="501" spans="1:27" x14ac:dyDescent="0.25">
      <c r="A501" s="63"/>
      <c r="B501" s="63" t="str">
        <f>'[30]Staff On Desk Summary Log'!AK13</f>
        <v>AVG</v>
      </c>
      <c r="C501" s="63"/>
      <c r="D501" s="101">
        <f>'[30]Staff On Desk Summary Log'!AN13</f>
        <v>2.0952380952380953</v>
      </c>
      <c r="E501" s="101"/>
      <c r="F501" s="101">
        <f>'[30]Staff On Desk Summary Log'!AP13</f>
        <v>2.5882352941176472</v>
      </c>
      <c r="G501" s="101"/>
      <c r="H501" s="101">
        <f>'[30]Staff On Desk Summary Log'!AR13</f>
        <v>10</v>
      </c>
      <c r="I501" s="101"/>
      <c r="J501" s="101">
        <f>'[30]Staff On Desk Summary Log'!AT13</f>
        <v>3.75</v>
      </c>
      <c r="K501" s="101"/>
      <c r="L501" s="101">
        <f>'[30]Staff On Desk Summary Log'!AV13</f>
        <v>0.56299212598425197</v>
      </c>
      <c r="M501" s="101"/>
      <c r="N501" s="101">
        <f>'[30]Staff On Desk Summary Log'!AX13</f>
        <v>1.2941176470588236</v>
      </c>
      <c r="O501" s="101"/>
      <c r="P501" s="101">
        <f>'[30]Staff On Desk Summary Log'!AZ13</f>
        <v>1.5</v>
      </c>
      <c r="Q501" s="63"/>
      <c r="R501" s="63"/>
      <c r="S501" s="63"/>
      <c r="T501" s="63"/>
      <c r="U501" s="63"/>
      <c r="V501" s="63"/>
      <c r="W501" s="63"/>
      <c r="X501" s="63"/>
      <c r="Y501" s="63"/>
      <c r="Z501" s="63">
        <f>'[30]Staff On Desk Summary Log'!BL13</f>
        <v>0</v>
      </c>
      <c r="AA501" s="63">
        <f>'[30]Staff On Desk Summary Log'!BM13</f>
        <v>0</v>
      </c>
    </row>
    <row r="502" spans="1:27" ht="45" x14ac:dyDescent="0.25">
      <c r="A502" s="63"/>
      <c r="B502" s="114" t="str">
        <f>'[30]Staff On Desk Summary Log'!AK14</f>
        <v>% mins of all on-desk tasks per week</v>
      </c>
      <c r="C502" s="63"/>
      <c r="D502" s="115">
        <f>'[30]Staff On Desk Summary Log'!AN14</f>
        <v>2.9333333333333333E-2</v>
      </c>
      <c r="E502" s="115"/>
      <c r="F502" s="115">
        <f>'[30]Staff On Desk Summary Log'!AP14</f>
        <v>2.9333333333333333E-2</v>
      </c>
      <c r="G502" s="115"/>
      <c r="H502" s="115">
        <f>'[30]Staff On Desk Summary Log'!AR14</f>
        <v>2.6666666666666668E-2</v>
      </c>
      <c r="I502" s="115"/>
      <c r="J502" s="115">
        <f>'[30]Staff On Desk Summary Log'!AT14</f>
        <v>0.01</v>
      </c>
      <c r="K502" s="115">
        <f>'[30]Staff On Desk Summary Log'!AU14</f>
        <v>0</v>
      </c>
      <c r="L502" s="115">
        <f>'[30]Staff On Desk Summary Log'!AV14</f>
        <v>9.5333333333333339E-2</v>
      </c>
      <c r="M502" s="115"/>
      <c r="N502" s="115">
        <f>'[30]Staff On Desk Summary Log'!AX14</f>
        <v>0.11733333333333333</v>
      </c>
      <c r="O502" s="115"/>
      <c r="P502" s="115">
        <f>'[30]Staff On Desk Summary Log'!AZ14</f>
        <v>4.0000000000000001E-3</v>
      </c>
      <c r="Q502" s="115">
        <f>'[30]Staff On Desk Summary Log'!BC14</f>
        <v>6.6666666666666664E-4</v>
      </c>
      <c r="R502" s="115">
        <f>'[30]Staff On Desk Summary Log'!BD14</f>
        <v>0.19666666666666666</v>
      </c>
      <c r="S502" s="115"/>
      <c r="T502" s="115"/>
      <c r="U502" s="115"/>
      <c r="V502" s="115"/>
      <c r="W502" s="115"/>
      <c r="X502" s="115">
        <f>'[30]Staff On Desk Summary Log'!BJ14</f>
        <v>3.3333333333333333E-2</v>
      </c>
      <c r="Y502" s="115">
        <f>'[30]Staff On Desk Summary Log'!BK14</f>
        <v>1.6E-2</v>
      </c>
      <c r="Z502" s="115">
        <f>'[30]Staff On Desk Summary Log'!BL14</f>
        <v>0.02</v>
      </c>
      <c r="AA502" s="115">
        <f>'[30]Staff On Desk Summary Log'!BM14</f>
        <v>0.18133333333333335</v>
      </c>
    </row>
  </sheetData>
  <mergeCells count="2">
    <mergeCell ref="A120:B120"/>
    <mergeCell ref="C1:X1"/>
  </mergeCells>
  <pageMargins left="0.7" right="0.7" top="0.75" bottom="0.75" header="0.3" footer="0.3"/>
  <pageSetup paperSize="5" scale="7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1"/>
  <sheetViews>
    <sheetView zoomScaleNormal="100" workbookViewId="0">
      <selection activeCell="AA2" sqref="AA2"/>
    </sheetView>
  </sheetViews>
  <sheetFormatPr defaultRowHeight="15" x14ac:dyDescent="0.25"/>
  <cols>
    <col min="1" max="1" width="4.28515625" customWidth="1"/>
    <col min="2" max="2" width="14.5703125" bestFit="1" customWidth="1"/>
    <col min="3" max="3" width="12" bestFit="1" customWidth="1"/>
    <col min="4" max="4" width="4.140625" customWidth="1"/>
    <col min="6" max="6" width="5.140625" customWidth="1"/>
    <col min="8" max="8" width="3.5703125" customWidth="1"/>
    <col min="10" max="10" width="3.7109375" customWidth="1"/>
    <col min="12" max="12" width="2.140625" customWidth="1"/>
    <col min="14" max="14" width="2.85546875" customWidth="1"/>
    <col min="18" max="18" width="2.140625" customWidth="1"/>
    <col min="20" max="20" width="2.5703125" customWidth="1"/>
    <col min="22" max="22" width="2.85546875" customWidth="1"/>
    <col min="27" max="27" width="12.140625" bestFit="1" customWidth="1"/>
  </cols>
  <sheetData>
    <row r="1" spans="1:27" x14ac:dyDescent="0.25">
      <c r="D1" s="26" t="s">
        <v>146</v>
      </c>
      <c r="AA1" t="s">
        <v>197</v>
      </c>
    </row>
    <row r="2" spans="1:27" ht="75" x14ac:dyDescent="0.25">
      <c r="B2" s="27" t="s">
        <v>117</v>
      </c>
      <c r="C2" s="27" t="s">
        <v>173</v>
      </c>
      <c r="D2" s="27"/>
      <c r="E2" s="27" t="s">
        <v>174</v>
      </c>
      <c r="F2" s="27"/>
      <c r="G2" s="27" t="s">
        <v>175</v>
      </c>
      <c r="H2" s="27"/>
      <c r="I2" s="27" t="s">
        <v>176</v>
      </c>
      <c r="J2" s="27"/>
      <c r="K2" s="27" t="s">
        <v>177</v>
      </c>
      <c r="L2" s="27"/>
      <c r="M2" s="27" t="s">
        <v>178</v>
      </c>
      <c r="N2" s="27"/>
      <c r="O2" s="27" t="s">
        <v>179</v>
      </c>
      <c r="P2" s="27" t="s">
        <v>180</v>
      </c>
      <c r="Q2" s="27" t="s">
        <v>181</v>
      </c>
      <c r="R2" s="27"/>
      <c r="S2" s="27" t="s">
        <v>182</v>
      </c>
      <c r="T2" s="27"/>
      <c r="U2" s="27" t="s">
        <v>183</v>
      </c>
      <c r="V2" s="27"/>
      <c r="W2" s="27" t="s">
        <v>184</v>
      </c>
      <c r="X2" s="27" t="s">
        <v>185</v>
      </c>
      <c r="Y2" s="27" t="s">
        <v>186</v>
      </c>
      <c r="Z2" s="27" t="s">
        <v>187</v>
      </c>
      <c r="AA2" s="178" t="s">
        <v>5</v>
      </c>
    </row>
    <row r="3" spans="1:27" ht="15" customHeight="1" x14ac:dyDescent="0.25">
      <c r="A3" s="214" t="s">
        <v>193</v>
      </c>
      <c r="B3" s="168" t="s">
        <v>123</v>
      </c>
      <c r="C3" s="169">
        <v>3.2000000000000001E-2</v>
      </c>
      <c r="D3" s="169"/>
      <c r="E3" s="169">
        <v>5.9333333333333335E-2</v>
      </c>
      <c r="F3" s="169"/>
      <c r="G3" s="169">
        <v>3.7999999999999999E-2</v>
      </c>
      <c r="H3" s="169"/>
      <c r="I3" s="169">
        <v>6.0000000000000001E-3</v>
      </c>
      <c r="J3" s="169"/>
      <c r="K3" s="169">
        <v>2.3E-2</v>
      </c>
      <c r="L3" s="169"/>
      <c r="M3" s="169">
        <v>2.5000000000000001E-2</v>
      </c>
      <c r="N3" s="169"/>
      <c r="O3" s="169">
        <v>2.0666666666666667E-2</v>
      </c>
      <c r="P3" s="169">
        <v>6.6666666666666664E-4</v>
      </c>
      <c r="Q3" s="169">
        <v>7.6666666666666661E-2</v>
      </c>
      <c r="R3" s="169"/>
      <c r="S3" s="169">
        <v>0</v>
      </c>
      <c r="T3" s="169"/>
      <c r="U3" s="169">
        <v>1.3333333333333333E-3</v>
      </c>
      <c r="V3" s="169"/>
      <c r="W3" s="169">
        <v>6.6666666666666671E-3</v>
      </c>
      <c r="X3" s="169">
        <v>0.03</v>
      </c>
      <c r="Y3" s="169">
        <v>1.3333333333333334E-2</v>
      </c>
      <c r="Z3" s="169">
        <v>0.17466666666666666</v>
      </c>
      <c r="AA3" s="177">
        <v>20259</v>
      </c>
    </row>
    <row r="4" spans="1:27" x14ac:dyDescent="0.25">
      <c r="A4" s="214"/>
      <c r="B4" s="168" t="s">
        <v>143</v>
      </c>
      <c r="C4" s="169">
        <v>2.9333333333333333E-2</v>
      </c>
      <c r="D4" s="169"/>
      <c r="E4" s="169">
        <v>2.9333333333333333E-2</v>
      </c>
      <c r="F4" s="169"/>
      <c r="G4" s="169">
        <v>2.6666666666666668E-2</v>
      </c>
      <c r="H4" s="169"/>
      <c r="I4" s="169">
        <v>0.01</v>
      </c>
      <c r="J4" s="169"/>
      <c r="K4" s="169">
        <v>9.5333333333333339E-2</v>
      </c>
      <c r="L4" s="169"/>
      <c r="M4" s="169">
        <v>0.11733333333333333</v>
      </c>
      <c r="N4" s="169"/>
      <c r="O4" s="169">
        <v>4.0000000000000001E-3</v>
      </c>
      <c r="P4" s="169">
        <v>6.6666666666666664E-4</v>
      </c>
      <c r="Q4" s="169">
        <v>0.19666666666666666</v>
      </c>
      <c r="R4" s="169"/>
      <c r="S4" s="169">
        <v>0</v>
      </c>
      <c r="T4" s="169"/>
      <c r="U4" s="169">
        <v>0</v>
      </c>
      <c r="V4" s="169"/>
      <c r="W4" s="169">
        <v>3.3333333333333333E-2</v>
      </c>
      <c r="X4" s="169">
        <v>1.6E-2</v>
      </c>
      <c r="Y4" s="169">
        <v>0.02</v>
      </c>
      <c r="Z4" s="169">
        <v>0.18133333333333335</v>
      </c>
      <c r="AA4" s="177">
        <v>22735</v>
      </c>
    </row>
    <row r="5" spans="1:27" x14ac:dyDescent="0.25">
      <c r="A5" s="214"/>
      <c r="B5" s="168" t="s">
        <v>129</v>
      </c>
      <c r="C5" s="169">
        <v>7.3749999999999996E-2</v>
      </c>
      <c r="D5" s="169"/>
      <c r="E5" s="169">
        <v>4.583333333333333E-2</v>
      </c>
      <c r="F5" s="169"/>
      <c r="G5" s="169">
        <v>5.8333333333333336E-3</v>
      </c>
      <c r="H5" s="169"/>
      <c r="I5" s="169">
        <v>1.9166666666666665E-2</v>
      </c>
      <c r="J5" s="169"/>
      <c r="K5" s="169">
        <v>5.9166666666666666E-2</v>
      </c>
      <c r="L5" s="169"/>
      <c r="M5" s="169">
        <v>8.0833333333333326E-2</v>
      </c>
      <c r="N5" s="169"/>
      <c r="O5" s="169">
        <v>1.3333333333333334E-2</v>
      </c>
      <c r="P5" s="169">
        <v>1.1666666666666667E-2</v>
      </c>
      <c r="Q5" s="169">
        <v>0.22083333333333333</v>
      </c>
      <c r="R5" s="169"/>
      <c r="S5" s="169">
        <v>8.3333333333333332E-3</v>
      </c>
      <c r="T5" s="169"/>
      <c r="U5" s="169">
        <v>2.4166666666666666E-2</v>
      </c>
      <c r="V5" s="169"/>
      <c r="W5" s="169">
        <v>0</v>
      </c>
      <c r="X5" s="169">
        <v>6.6666666666666666E-2</v>
      </c>
      <c r="Y5" s="169">
        <v>4.1666666666666664E-2</v>
      </c>
      <c r="Z5" s="169">
        <v>0.34916666666666668</v>
      </c>
      <c r="AA5" s="177">
        <v>28235</v>
      </c>
    </row>
    <row r="6" spans="1:27" x14ac:dyDescent="0.25">
      <c r="A6" s="214"/>
      <c r="B6" s="168" t="s">
        <v>138</v>
      </c>
      <c r="C6" s="169">
        <v>9.2361111111111116E-2</v>
      </c>
      <c r="D6" s="169"/>
      <c r="E6" s="169">
        <v>9.3981481481481485E-2</v>
      </c>
      <c r="F6" s="169"/>
      <c r="G6" s="169">
        <v>0.1224537037037037</v>
      </c>
      <c r="H6" s="169"/>
      <c r="I6" s="169">
        <v>0.10648148148148148</v>
      </c>
      <c r="J6" s="169"/>
      <c r="K6" s="169">
        <v>3.3796296296296297E-2</v>
      </c>
      <c r="L6" s="169"/>
      <c r="M6" s="169">
        <v>0.13402777777777777</v>
      </c>
      <c r="N6" s="169"/>
      <c r="O6" s="169">
        <v>2.6851851851851852E-2</v>
      </c>
      <c r="P6" s="169">
        <v>9.7222222222222224E-3</v>
      </c>
      <c r="Q6" s="169">
        <v>5.6944444444444443E-2</v>
      </c>
      <c r="R6" s="169"/>
      <c r="S6" s="169">
        <v>0</v>
      </c>
      <c r="T6" s="169"/>
      <c r="U6" s="169">
        <v>2.0833333333333332E-2</v>
      </c>
      <c r="V6" s="169"/>
      <c r="W6" s="169">
        <v>0</v>
      </c>
      <c r="X6" s="169">
        <v>2.2685185185185187E-2</v>
      </c>
      <c r="Y6" s="169">
        <v>0</v>
      </c>
      <c r="Z6" s="169">
        <v>0.22458333333333333</v>
      </c>
      <c r="AA6" s="177">
        <v>45080</v>
      </c>
    </row>
    <row r="7" spans="1:27" x14ac:dyDescent="0.25">
      <c r="A7" s="214"/>
      <c r="B7" s="168" t="s">
        <v>124</v>
      </c>
      <c r="C7" s="169">
        <v>0.13009259259259259</v>
      </c>
      <c r="D7" s="169"/>
      <c r="E7" s="169">
        <v>3.7037037037037035E-2</v>
      </c>
      <c r="F7" s="169"/>
      <c r="G7" s="169">
        <v>6.9907407407407404E-2</v>
      </c>
      <c r="H7" s="169"/>
      <c r="I7" s="169">
        <v>0.13518518518518519</v>
      </c>
      <c r="J7" s="169"/>
      <c r="K7" s="169">
        <v>0.34768518518518521</v>
      </c>
      <c r="L7" s="169"/>
      <c r="M7" s="169">
        <v>0.16527777777777777</v>
      </c>
      <c r="N7" s="169"/>
      <c r="O7" s="169">
        <v>1.3888888888888888E-2</v>
      </c>
      <c r="P7" s="169">
        <v>1.3425925925925926E-2</v>
      </c>
      <c r="Q7" s="169">
        <v>6.6203703703703709E-2</v>
      </c>
      <c r="R7" s="169"/>
      <c r="S7" s="169">
        <v>0</v>
      </c>
      <c r="T7" s="169"/>
      <c r="U7" s="169">
        <v>6.4814814814814813E-3</v>
      </c>
      <c r="V7" s="169"/>
      <c r="W7" s="169">
        <v>9.2592592592592587E-3</v>
      </c>
      <c r="X7" s="169">
        <v>3.9351851851851853E-2</v>
      </c>
      <c r="Y7" s="169">
        <v>6.9444444444444448E-2</v>
      </c>
      <c r="Z7" s="169">
        <v>0.39166666666666666</v>
      </c>
      <c r="AA7" s="177">
        <v>48007</v>
      </c>
    </row>
    <row r="8" spans="1:27" x14ac:dyDescent="0.25">
      <c r="A8" s="214"/>
      <c r="B8" s="168" t="s">
        <v>135</v>
      </c>
      <c r="C8" s="169">
        <v>4.5052083333333333E-2</v>
      </c>
      <c r="D8" s="169"/>
      <c r="E8" s="169">
        <v>0.13984374999999999</v>
      </c>
      <c r="F8" s="169"/>
      <c r="G8" s="169">
        <v>8.1770833333333334E-2</v>
      </c>
      <c r="H8" s="169"/>
      <c r="I8" s="169">
        <v>9.7916666666666666E-2</v>
      </c>
      <c r="J8" s="169"/>
      <c r="K8" s="169">
        <v>0.18177083333333333</v>
      </c>
      <c r="L8" s="169"/>
      <c r="M8" s="169">
        <v>0.1125</v>
      </c>
      <c r="N8" s="169"/>
      <c r="O8" s="169">
        <v>2.0312500000000001E-2</v>
      </c>
      <c r="P8" s="169">
        <v>6.7708333333333336E-3</v>
      </c>
      <c r="Q8" s="169">
        <v>7.5520833333333329E-2</v>
      </c>
      <c r="R8" s="169"/>
      <c r="S8" s="169">
        <v>2.8125000000000001E-2</v>
      </c>
      <c r="T8" s="169"/>
      <c r="U8" s="169">
        <v>8.8541666666666664E-3</v>
      </c>
      <c r="V8" s="169"/>
      <c r="W8" s="169">
        <v>5.2083333333333336E-2</v>
      </c>
      <c r="X8" s="169">
        <v>3.3854166666666664E-2</v>
      </c>
      <c r="Y8" s="169">
        <v>5.8333333333333334E-2</v>
      </c>
      <c r="Z8" s="169">
        <v>0.60468750000000004</v>
      </c>
      <c r="AA8" s="177">
        <v>60912</v>
      </c>
    </row>
    <row r="9" spans="1:27" x14ac:dyDescent="0.25">
      <c r="A9" s="214"/>
      <c r="B9" s="168" t="s">
        <v>131</v>
      </c>
      <c r="C9" s="169">
        <v>9.4444444444444442E-2</v>
      </c>
      <c r="D9" s="169"/>
      <c r="E9" s="169">
        <v>0.11064814814814815</v>
      </c>
      <c r="F9" s="169"/>
      <c r="G9" s="169">
        <v>2.5308641975308644E-3</v>
      </c>
      <c r="H9" s="169"/>
      <c r="I9" s="169">
        <v>3.7499999999999999E-2</v>
      </c>
      <c r="J9" s="169"/>
      <c r="K9" s="169">
        <v>0.24537037037037038</v>
      </c>
      <c r="L9" s="169"/>
      <c r="M9" s="169">
        <v>0.11898148148148148</v>
      </c>
      <c r="N9" s="169"/>
      <c r="O9" s="169">
        <v>3.1481481481481478E-2</v>
      </c>
      <c r="P9" s="169">
        <v>4.1666666666666666E-3</v>
      </c>
      <c r="Q9" s="169">
        <v>5.4166666666666669E-2</v>
      </c>
      <c r="R9" s="169"/>
      <c r="S9" s="169">
        <v>2.824074074074074E-2</v>
      </c>
      <c r="T9" s="169"/>
      <c r="U9" s="169">
        <v>3.7962962962962962E-2</v>
      </c>
      <c r="V9" s="169"/>
      <c r="W9" s="169">
        <v>5.092592592592593E-3</v>
      </c>
      <c r="X9" s="169">
        <v>1.7592592592592594E-2</v>
      </c>
      <c r="Y9" s="169">
        <v>2.3148148148148147E-2</v>
      </c>
      <c r="Z9" s="169">
        <v>9.8611111111111108E-2</v>
      </c>
      <c r="AA9" s="177">
        <v>88685</v>
      </c>
    </row>
    <row r="10" spans="1:27" ht="15" customHeight="1" x14ac:dyDescent="0.25">
      <c r="A10" s="214" t="s">
        <v>194</v>
      </c>
      <c r="B10" s="174" t="s">
        <v>136</v>
      </c>
      <c r="C10" s="175">
        <v>2.2222222222222223E-2</v>
      </c>
      <c r="D10" s="175"/>
      <c r="E10" s="175">
        <v>4.4999999999999998E-2</v>
      </c>
      <c r="F10" s="175"/>
      <c r="G10" s="175">
        <v>4.3888888888888887E-2</v>
      </c>
      <c r="H10" s="175"/>
      <c r="I10" s="175">
        <v>6.3333333333333339E-2</v>
      </c>
      <c r="J10" s="175"/>
      <c r="K10" s="175">
        <v>0.14277777777777778</v>
      </c>
      <c r="L10" s="175"/>
      <c r="M10" s="175">
        <v>0.2338888888888889</v>
      </c>
      <c r="N10" s="175"/>
      <c r="O10" s="175">
        <v>5.0555555555555555E-2</v>
      </c>
      <c r="P10" s="175">
        <v>7.7777777777777776E-3</v>
      </c>
      <c r="Q10" s="175">
        <v>9.166666666666666E-2</v>
      </c>
      <c r="R10" s="175"/>
      <c r="S10" s="175">
        <v>0</v>
      </c>
      <c r="T10" s="175"/>
      <c r="U10" s="175">
        <v>6.1111111111111114E-3</v>
      </c>
      <c r="V10" s="175"/>
      <c r="W10" s="175">
        <v>0</v>
      </c>
      <c r="X10" s="175">
        <v>0</v>
      </c>
      <c r="Y10" s="175">
        <v>6.1111111111111109E-2</v>
      </c>
      <c r="Z10" s="175">
        <v>7.8888888888888883E-2</v>
      </c>
      <c r="AA10" s="176">
        <v>101994</v>
      </c>
    </row>
    <row r="11" spans="1:27" x14ac:dyDescent="0.25">
      <c r="A11" s="214"/>
      <c r="B11" s="174" t="s">
        <v>130</v>
      </c>
      <c r="C11" s="175">
        <v>0.16298611111111111</v>
      </c>
      <c r="D11" s="175"/>
      <c r="E11" s="175">
        <v>0.19907407407407407</v>
      </c>
      <c r="F11" s="175"/>
      <c r="G11" s="175">
        <v>0.10046296296296296</v>
      </c>
      <c r="H11" s="175"/>
      <c r="I11" s="175">
        <v>0.11828703703703704</v>
      </c>
      <c r="J11" s="175"/>
      <c r="K11" s="175">
        <v>6.699074074074074E-2</v>
      </c>
      <c r="L11" s="175"/>
      <c r="M11" s="175">
        <v>0.21712962962962962</v>
      </c>
      <c r="N11" s="175"/>
      <c r="O11" s="175">
        <v>3.888888888888889E-2</v>
      </c>
      <c r="P11" s="175">
        <v>1.7592592592592594E-2</v>
      </c>
      <c r="Q11" s="175">
        <v>3.8425925925925926E-2</v>
      </c>
      <c r="R11" s="175"/>
      <c r="S11" s="175">
        <v>6.4814814814814813E-3</v>
      </c>
      <c r="T11" s="175"/>
      <c r="U11" s="175">
        <v>1.0648148148148148E-2</v>
      </c>
      <c r="V11" s="175"/>
      <c r="W11" s="175">
        <v>0</v>
      </c>
      <c r="X11" s="175">
        <v>0</v>
      </c>
      <c r="Y11" s="175">
        <v>1.6203703703703703E-2</v>
      </c>
      <c r="Z11" s="175">
        <v>0.51587962962962963</v>
      </c>
      <c r="AA11" s="176">
        <v>103775</v>
      </c>
    </row>
    <row r="12" spans="1:27" x14ac:dyDescent="0.25">
      <c r="A12" s="214"/>
      <c r="B12" s="174" t="s">
        <v>128</v>
      </c>
      <c r="C12" s="175">
        <v>0.3037037037037037</v>
      </c>
      <c r="D12" s="175"/>
      <c r="E12" s="175">
        <v>0.13703703703703704</v>
      </c>
      <c r="F12" s="175"/>
      <c r="G12" s="175">
        <v>4.6064814814814815E-2</v>
      </c>
      <c r="H12" s="175"/>
      <c r="I12" s="175">
        <v>0.15254629629629629</v>
      </c>
      <c r="J12" s="175"/>
      <c r="K12" s="175">
        <v>0</v>
      </c>
      <c r="L12" s="175"/>
      <c r="M12" s="175">
        <v>0</v>
      </c>
      <c r="N12" s="175"/>
      <c r="O12" s="175">
        <v>4.9074074074074076E-2</v>
      </c>
      <c r="P12" s="175">
        <v>1.8055555555555554E-2</v>
      </c>
      <c r="Q12" s="175">
        <v>1.8981481481481481E-2</v>
      </c>
      <c r="R12" s="175"/>
      <c r="S12" s="175">
        <v>0</v>
      </c>
      <c r="T12" s="175"/>
      <c r="U12" s="175">
        <v>6.9444444444444441E-3</v>
      </c>
      <c r="V12" s="175"/>
      <c r="W12" s="175">
        <v>1.1574074074074073E-2</v>
      </c>
      <c r="X12" s="175">
        <v>1.2500000000000001E-2</v>
      </c>
      <c r="Y12" s="175">
        <v>2.0833333333333332E-2</v>
      </c>
      <c r="Z12" s="175">
        <v>0.22638888888888889</v>
      </c>
      <c r="AA12" s="176">
        <v>129119</v>
      </c>
    </row>
    <row r="13" spans="1:27" x14ac:dyDescent="0.25">
      <c r="A13" s="214"/>
      <c r="B13" s="174" t="s">
        <v>132</v>
      </c>
      <c r="C13" s="175">
        <v>8.2685185185185181E-2</v>
      </c>
      <c r="D13" s="175"/>
      <c r="E13" s="175">
        <v>0.10833333333333334</v>
      </c>
      <c r="F13" s="175"/>
      <c r="G13" s="175">
        <v>6.1250000000000006E-2</v>
      </c>
      <c r="H13" s="175"/>
      <c r="I13" s="175">
        <v>4.583333333333333E-2</v>
      </c>
      <c r="J13" s="175"/>
      <c r="K13" s="175">
        <v>0.1839351851851852</v>
      </c>
      <c r="L13" s="175"/>
      <c r="M13" s="175">
        <v>0.17282407407407407</v>
      </c>
      <c r="N13" s="175"/>
      <c r="O13" s="175">
        <v>3.2546296296296295E-2</v>
      </c>
      <c r="P13" s="175">
        <v>4.6296296296296298E-4</v>
      </c>
      <c r="Q13" s="175">
        <v>7.1759259259259259E-2</v>
      </c>
      <c r="R13" s="175"/>
      <c r="S13" s="175">
        <v>4.6296296296296294E-3</v>
      </c>
      <c r="T13" s="175"/>
      <c r="U13" s="175">
        <v>1.3657407407407408E-2</v>
      </c>
      <c r="V13" s="175"/>
      <c r="W13" s="175">
        <v>4.0509259259259259E-2</v>
      </c>
      <c r="X13" s="175">
        <v>4.1666666666666664E-2</v>
      </c>
      <c r="Y13" s="175">
        <v>1.3888888888888888E-2</v>
      </c>
      <c r="Z13" s="175">
        <v>0.14027777777777778</v>
      </c>
      <c r="AA13" s="176">
        <v>139979</v>
      </c>
    </row>
    <row r="14" spans="1:27" x14ac:dyDescent="0.25">
      <c r="A14" s="214"/>
      <c r="B14" s="174" t="s">
        <v>144</v>
      </c>
      <c r="C14" s="175">
        <v>4.9166666666666664E-2</v>
      </c>
      <c r="D14" s="175"/>
      <c r="E14" s="175">
        <v>0.143125</v>
      </c>
      <c r="F14" s="175"/>
      <c r="G14" s="175">
        <v>6.5625000000000003E-2</v>
      </c>
      <c r="H14" s="175"/>
      <c r="I14" s="175">
        <v>0.104375</v>
      </c>
      <c r="J14" s="175"/>
      <c r="K14" s="175">
        <v>0.16354166666666667</v>
      </c>
      <c r="L14" s="175"/>
      <c r="M14" s="175">
        <v>0.13604166666666667</v>
      </c>
      <c r="N14" s="175"/>
      <c r="O14" s="175">
        <v>2.8958333333333332E-2</v>
      </c>
      <c r="P14" s="175">
        <v>1.4583333333333334E-2</v>
      </c>
      <c r="Q14" s="175">
        <v>4.9583333333333333E-2</v>
      </c>
      <c r="R14" s="175"/>
      <c r="S14" s="175">
        <v>9.1666666666666667E-3</v>
      </c>
      <c r="T14" s="175"/>
      <c r="U14" s="175">
        <v>4.7916666666666663E-3</v>
      </c>
      <c r="V14" s="175"/>
      <c r="W14" s="175">
        <v>3.7499999999999999E-3</v>
      </c>
      <c r="X14" s="175">
        <v>3.7499999999999999E-3</v>
      </c>
      <c r="Y14" s="175">
        <v>0</v>
      </c>
      <c r="Z14" s="175">
        <v>0.22458333333333333</v>
      </c>
      <c r="AA14" s="176">
        <v>154278</v>
      </c>
    </row>
    <row r="15" spans="1:27" x14ac:dyDescent="0.25">
      <c r="A15" s="214"/>
      <c r="B15" s="174" t="s">
        <v>121</v>
      </c>
      <c r="C15" s="175">
        <v>3.425925925925926E-2</v>
      </c>
      <c r="D15" s="175"/>
      <c r="E15" s="175">
        <v>9.0277777777777776E-2</v>
      </c>
      <c r="F15" s="175"/>
      <c r="G15" s="175">
        <v>9.6759259259259253E-2</v>
      </c>
      <c r="H15" s="175"/>
      <c r="I15" s="175">
        <v>5.648148148148148E-2</v>
      </c>
      <c r="J15" s="175"/>
      <c r="K15" s="175">
        <v>4.8611111111111112E-2</v>
      </c>
      <c r="L15" s="175"/>
      <c r="M15" s="175">
        <v>8.4259259259259256E-2</v>
      </c>
      <c r="N15" s="175"/>
      <c r="O15" s="175">
        <v>4.0972222222222222E-2</v>
      </c>
      <c r="P15" s="175">
        <v>1.0648148148148148E-2</v>
      </c>
      <c r="Q15" s="175">
        <v>4.9537037037037039E-2</v>
      </c>
      <c r="R15" s="175"/>
      <c r="S15" s="175">
        <v>3.3333333333333333E-2</v>
      </c>
      <c r="T15" s="175"/>
      <c r="U15" s="175">
        <v>2.0370370370370372E-2</v>
      </c>
      <c r="V15" s="175"/>
      <c r="W15" s="175">
        <v>1.5740740740740739E-2</v>
      </c>
      <c r="X15" s="175">
        <v>2.3148148148148147E-2</v>
      </c>
      <c r="Y15" s="175">
        <v>1.0648148148148148E-2</v>
      </c>
      <c r="Z15" s="175">
        <v>0.29120370370370369</v>
      </c>
      <c r="AA15" s="176">
        <v>160811</v>
      </c>
    </row>
    <row r="16" spans="1:27" x14ac:dyDescent="0.25">
      <c r="A16" s="214"/>
      <c r="B16" s="174" t="s">
        <v>118</v>
      </c>
      <c r="C16" s="175">
        <v>1.6458333333333332E-2</v>
      </c>
      <c r="D16" s="175"/>
      <c r="E16" s="175">
        <v>4.2777777777777783E-2</v>
      </c>
      <c r="F16" s="175"/>
      <c r="G16" s="175">
        <v>4.6354166666666669E-2</v>
      </c>
      <c r="H16" s="175"/>
      <c r="I16" s="175">
        <v>2.5624999999999998E-2</v>
      </c>
      <c r="J16" s="175"/>
      <c r="K16" s="175">
        <v>5.5291666666666663E-2</v>
      </c>
      <c r="L16" s="175"/>
      <c r="M16" s="175">
        <v>3.1074999999999998E-2</v>
      </c>
      <c r="N16" s="175"/>
      <c r="O16" s="175">
        <v>1.4791666666666667E-2</v>
      </c>
      <c r="P16" s="175">
        <v>2.75E-2</v>
      </c>
      <c r="Q16" s="175">
        <v>2.2916666666666665E-2</v>
      </c>
      <c r="R16" s="175"/>
      <c r="S16" s="175">
        <v>0</v>
      </c>
      <c r="T16" s="175"/>
      <c r="U16" s="175">
        <v>0</v>
      </c>
      <c r="V16" s="175"/>
      <c r="W16" s="175">
        <v>0</v>
      </c>
      <c r="X16" s="175">
        <v>0</v>
      </c>
      <c r="Y16" s="175">
        <v>4.1666666666666666E-3</v>
      </c>
      <c r="Z16" s="175">
        <v>9.7374999999999989E-2</v>
      </c>
      <c r="AA16" s="176">
        <v>171157</v>
      </c>
    </row>
    <row r="17" spans="1:27" x14ac:dyDescent="0.25">
      <c r="A17" s="214"/>
      <c r="B17" s="174" t="s">
        <v>140</v>
      </c>
      <c r="C17" s="175">
        <v>7.4768518518518512E-2</v>
      </c>
      <c r="D17" s="175"/>
      <c r="E17" s="175">
        <v>0.18402777777777779</v>
      </c>
      <c r="F17" s="175"/>
      <c r="G17" s="175">
        <v>8.611111111111111E-2</v>
      </c>
      <c r="H17" s="175"/>
      <c r="I17" s="175">
        <v>0.14212962962962963</v>
      </c>
      <c r="J17" s="175"/>
      <c r="K17" s="175">
        <v>0.10023148148148148</v>
      </c>
      <c r="L17" s="175"/>
      <c r="M17" s="175">
        <v>7.7314814814814808E-2</v>
      </c>
      <c r="N17" s="175"/>
      <c r="O17" s="175">
        <v>6.5277777777777782E-2</v>
      </c>
      <c r="P17" s="175">
        <v>1.8518518518518517E-2</v>
      </c>
      <c r="Q17" s="175">
        <v>9.7222222222222224E-3</v>
      </c>
      <c r="R17" s="175"/>
      <c r="S17" s="175">
        <v>8.7962962962962968E-3</v>
      </c>
      <c r="T17" s="175"/>
      <c r="U17" s="175">
        <v>4.0740740740740744E-2</v>
      </c>
      <c r="V17" s="175"/>
      <c r="W17" s="175">
        <v>3.2407407407407406E-3</v>
      </c>
      <c r="X17" s="175">
        <v>4.6296296296296294E-3</v>
      </c>
      <c r="Y17" s="175">
        <v>0.12268518518518519</v>
      </c>
      <c r="Z17" s="175">
        <v>0.49074074074074076</v>
      </c>
      <c r="AA17" s="176">
        <v>174972</v>
      </c>
    </row>
    <row r="18" spans="1:27" x14ac:dyDescent="0.25">
      <c r="A18" s="214"/>
      <c r="B18" s="174" t="s">
        <v>139</v>
      </c>
      <c r="C18" s="175">
        <v>0.11717592592592592</v>
      </c>
      <c r="D18" s="175"/>
      <c r="E18" s="175">
        <v>0.14907407407407408</v>
      </c>
      <c r="F18" s="175"/>
      <c r="G18" s="175">
        <v>7.9861111111111105E-2</v>
      </c>
      <c r="H18" s="175"/>
      <c r="I18" s="175">
        <v>8.0324074074074076E-2</v>
      </c>
      <c r="J18" s="175"/>
      <c r="K18" s="175">
        <v>0.10282407407407407</v>
      </c>
      <c r="L18" s="175"/>
      <c r="M18" s="175">
        <v>0.16018518518518518</v>
      </c>
      <c r="N18" s="175"/>
      <c r="O18" s="175">
        <v>4.1666666666666664E-2</v>
      </c>
      <c r="P18" s="175">
        <v>1.2962962962962963E-2</v>
      </c>
      <c r="Q18" s="175">
        <v>9.1203703703703703E-2</v>
      </c>
      <c r="R18" s="175"/>
      <c r="S18" s="175">
        <v>9.2592592592592587E-3</v>
      </c>
      <c r="T18" s="175"/>
      <c r="U18" s="175">
        <v>1.3888888888888888E-2</v>
      </c>
      <c r="V18" s="175"/>
      <c r="W18" s="175">
        <v>0</v>
      </c>
      <c r="X18" s="175">
        <v>1.1574074074074073E-2</v>
      </c>
      <c r="Y18" s="175">
        <v>0.05</v>
      </c>
      <c r="Z18" s="175">
        <v>0.4060185185185185</v>
      </c>
      <c r="AA18" s="176">
        <v>179392</v>
      </c>
    </row>
    <row r="19" spans="1:27" ht="15" customHeight="1" x14ac:dyDescent="0.25">
      <c r="A19" s="214" t="s">
        <v>195</v>
      </c>
      <c r="B19" s="171" t="s">
        <v>134</v>
      </c>
      <c r="C19" s="172">
        <v>0.26527777777777778</v>
      </c>
      <c r="D19" s="172"/>
      <c r="E19" s="172">
        <v>4.1203703703703701E-2</v>
      </c>
      <c r="F19" s="172"/>
      <c r="G19" s="172">
        <v>7.8703703703703706E-2</v>
      </c>
      <c r="H19" s="172"/>
      <c r="I19" s="172">
        <v>9.5370370370370369E-2</v>
      </c>
      <c r="J19" s="172"/>
      <c r="K19" s="172">
        <v>3.6574074074074071E-2</v>
      </c>
      <c r="L19" s="172"/>
      <c r="M19" s="172">
        <v>7.3611111111111113E-2</v>
      </c>
      <c r="N19" s="172"/>
      <c r="O19" s="172">
        <v>5.1388888888888887E-2</v>
      </c>
      <c r="P19" s="172">
        <v>6.4814814814814813E-3</v>
      </c>
      <c r="Q19" s="172">
        <v>0.1037037037037037</v>
      </c>
      <c r="R19" s="172"/>
      <c r="S19" s="172">
        <v>0</v>
      </c>
      <c r="T19" s="172"/>
      <c r="U19" s="172">
        <v>1.8518518518518517E-2</v>
      </c>
      <c r="V19" s="172"/>
      <c r="W19" s="172">
        <v>7.8703703703703696E-3</v>
      </c>
      <c r="X19" s="172">
        <v>4.3981481481481483E-2</v>
      </c>
      <c r="Y19" s="172">
        <v>1.712962962962963E-2</v>
      </c>
      <c r="Z19" s="172">
        <v>0.30694444444444446</v>
      </c>
      <c r="AA19" s="173">
        <v>225245</v>
      </c>
    </row>
    <row r="20" spans="1:27" x14ac:dyDescent="0.25">
      <c r="A20" s="214"/>
      <c r="B20" s="171" t="s">
        <v>126</v>
      </c>
      <c r="C20" s="172">
        <v>0.11375</v>
      </c>
      <c r="D20" s="172"/>
      <c r="E20" s="172">
        <v>0.13510416666666666</v>
      </c>
      <c r="F20" s="172"/>
      <c r="G20" s="172">
        <v>9.1249999999999998E-2</v>
      </c>
      <c r="H20" s="172"/>
      <c r="I20" s="172">
        <v>4.791666666666667E-2</v>
      </c>
      <c r="J20" s="172"/>
      <c r="K20" s="172">
        <v>0.23441666666666669</v>
      </c>
      <c r="L20" s="172"/>
      <c r="M20" s="172">
        <v>0.16666666666666666</v>
      </c>
      <c r="N20" s="172"/>
      <c r="O20" s="172">
        <v>3.4791666666666665E-2</v>
      </c>
      <c r="P20" s="172">
        <v>7.4999999999999997E-3</v>
      </c>
      <c r="Q20" s="172">
        <v>7.5416666666666674E-2</v>
      </c>
      <c r="R20" s="172"/>
      <c r="S20" s="172">
        <v>1.6666666666666668E-3</v>
      </c>
      <c r="T20" s="172"/>
      <c r="U20" s="172">
        <v>2.0833333333333333E-3</v>
      </c>
      <c r="V20" s="172"/>
      <c r="W20" s="172">
        <v>0</v>
      </c>
      <c r="X20" s="172" t="s">
        <v>150</v>
      </c>
      <c r="Y20" s="172">
        <v>2.8125000000000001E-2</v>
      </c>
      <c r="Z20" s="172">
        <v>0.26041666666666669</v>
      </c>
      <c r="AA20" s="173">
        <v>246166</v>
      </c>
    </row>
    <row r="21" spans="1:27" x14ac:dyDescent="0.25">
      <c r="A21" s="214"/>
      <c r="B21" s="171" t="s">
        <v>133</v>
      </c>
      <c r="C21" s="172">
        <v>0.38354166666666667</v>
      </c>
      <c r="D21" s="172"/>
      <c r="E21" s="172">
        <v>0.26916666666666667</v>
      </c>
      <c r="F21" s="172"/>
      <c r="G21" s="172">
        <v>0.11333333333333333</v>
      </c>
      <c r="H21" s="172"/>
      <c r="I21" s="172">
        <v>0.22375</v>
      </c>
      <c r="J21" s="172"/>
      <c r="K21" s="172">
        <v>0.14333333333333334</v>
      </c>
      <c r="L21" s="172"/>
      <c r="M21" s="172">
        <v>0.30895833333333333</v>
      </c>
      <c r="N21" s="172"/>
      <c r="O21" s="172">
        <v>8.6249999999999993E-2</v>
      </c>
      <c r="P21" s="172">
        <v>2.1250000000000002E-2</v>
      </c>
      <c r="Q21" s="172">
        <v>2.0416666666666666E-2</v>
      </c>
      <c r="R21" s="172"/>
      <c r="S21" s="172">
        <v>2.5000000000000001E-3</v>
      </c>
      <c r="T21" s="172"/>
      <c r="U21" s="172">
        <v>1.5416666666666667E-2</v>
      </c>
      <c r="V21" s="172"/>
      <c r="W21" s="172">
        <v>3.5000000000000003E-2</v>
      </c>
      <c r="X21" s="172">
        <v>7.083333333333333E-3</v>
      </c>
      <c r="Y21" s="172">
        <v>1.6666666666666666E-2</v>
      </c>
      <c r="Z21" s="172">
        <v>0.52208333333333334</v>
      </c>
      <c r="AA21" s="173">
        <v>247578</v>
      </c>
    </row>
    <row r="22" spans="1:27" x14ac:dyDescent="0.25">
      <c r="A22" s="214"/>
      <c r="B22" s="171" t="s">
        <v>141</v>
      </c>
      <c r="C22" s="172">
        <v>8.9682539682539683E-2</v>
      </c>
      <c r="D22" s="172"/>
      <c r="E22" s="172">
        <v>0.20833333333333334</v>
      </c>
      <c r="F22" s="172"/>
      <c r="G22" s="172">
        <v>0.15515873015873016</v>
      </c>
      <c r="H22" s="172"/>
      <c r="I22" s="172">
        <v>0.14642857142857144</v>
      </c>
      <c r="J22" s="172"/>
      <c r="K22" s="172">
        <v>0.29166666666666669</v>
      </c>
      <c r="L22" s="172"/>
      <c r="M22" s="172">
        <v>0.24357142857142855</v>
      </c>
      <c r="N22" s="172"/>
      <c r="O22" s="172">
        <v>4.4523809523809528E-2</v>
      </c>
      <c r="P22" s="172">
        <v>1.3888888888888888E-2</v>
      </c>
      <c r="Q22" s="172">
        <v>3.2936507936507937E-2</v>
      </c>
      <c r="R22" s="172"/>
      <c r="S22" s="172">
        <v>1.7857142857142856E-2</v>
      </c>
      <c r="T22" s="172"/>
      <c r="U22" s="172">
        <v>8.3333333333333332E-3</v>
      </c>
      <c r="V22" s="172"/>
      <c r="W22" s="172">
        <v>3.968253968253968E-3</v>
      </c>
      <c r="X22" s="172">
        <v>1.0714285714285714E-2</v>
      </c>
      <c r="Y22" s="172">
        <v>2.8968253968253969E-2</v>
      </c>
      <c r="Z22" s="172">
        <v>0.20563492063492064</v>
      </c>
      <c r="AA22" s="173">
        <v>270500</v>
      </c>
    </row>
    <row r="23" spans="1:27" x14ac:dyDescent="0.25">
      <c r="A23" s="214"/>
      <c r="B23" s="171" t="s">
        <v>122</v>
      </c>
      <c r="C23" s="172">
        <v>8.8425925925925922E-2</v>
      </c>
      <c r="D23" s="172"/>
      <c r="E23" s="172">
        <v>0.14212962962962963</v>
      </c>
      <c r="F23" s="172"/>
      <c r="G23" s="172">
        <v>9.6296296296296297E-2</v>
      </c>
      <c r="H23" s="172"/>
      <c r="I23" s="172">
        <v>6.2962962962962957E-2</v>
      </c>
      <c r="J23" s="172"/>
      <c r="K23" s="172">
        <v>0.27777777777777779</v>
      </c>
      <c r="L23" s="172"/>
      <c r="M23" s="172">
        <v>0.1875</v>
      </c>
      <c r="N23" s="172"/>
      <c r="O23" s="172">
        <v>6.0416666666666667E-2</v>
      </c>
      <c r="P23" s="172">
        <v>1.7592592592592594E-2</v>
      </c>
      <c r="Q23" s="172">
        <v>4.3981481481481483E-2</v>
      </c>
      <c r="R23" s="172"/>
      <c r="S23" s="172">
        <v>2.7777777777777779E-3</v>
      </c>
      <c r="T23" s="172"/>
      <c r="U23" s="172">
        <v>0</v>
      </c>
      <c r="V23" s="172"/>
      <c r="W23" s="172">
        <v>0</v>
      </c>
      <c r="X23" s="172">
        <v>1.6203703703703703E-2</v>
      </c>
      <c r="Y23" s="172">
        <v>3.3796296296296297E-2</v>
      </c>
      <c r="Z23" s="172">
        <v>0.33819444444444446</v>
      </c>
      <c r="AA23" s="173">
        <v>279126</v>
      </c>
    </row>
    <row r="24" spans="1:27" x14ac:dyDescent="0.25">
      <c r="A24" s="214"/>
      <c r="B24" s="171" t="s">
        <v>125</v>
      </c>
      <c r="C24" s="172">
        <v>8.3750000000000005E-2</v>
      </c>
      <c r="D24" s="172"/>
      <c r="E24" s="172">
        <v>0.11874999999999999</v>
      </c>
      <c r="F24" s="172"/>
      <c r="G24" s="172">
        <v>4.3749999999999997E-2</v>
      </c>
      <c r="H24" s="172"/>
      <c r="I24" s="172">
        <v>8.7083333333333332E-2</v>
      </c>
      <c r="J24" s="172"/>
      <c r="K24" s="172">
        <v>2.2499999999999999E-2</v>
      </c>
      <c r="L24" s="172"/>
      <c r="M24" s="172">
        <v>0.11177083333333333</v>
      </c>
      <c r="N24" s="172"/>
      <c r="O24" s="172">
        <v>2.9583333333333333E-2</v>
      </c>
      <c r="P24" s="172">
        <v>1.7083333333333332E-2</v>
      </c>
      <c r="Q24" s="172">
        <v>4.4999999999999998E-2</v>
      </c>
      <c r="R24" s="172"/>
      <c r="S24" s="172">
        <v>0</v>
      </c>
      <c r="T24" s="172"/>
      <c r="U24" s="172">
        <v>9.1666666666666667E-3</v>
      </c>
      <c r="V24" s="172"/>
      <c r="W24" s="172">
        <v>2.0833333333333333E-3</v>
      </c>
      <c r="X24" s="172">
        <v>5.4166666666666669E-2</v>
      </c>
      <c r="Y24" s="172">
        <v>4.2500000000000003E-2</v>
      </c>
      <c r="Z24" s="172">
        <v>0.24604166666666666</v>
      </c>
      <c r="AA24" s="173">
        <v>282531</v>
      </c>
    </row>
    <row r="25" spans="1:27" x14ac:dyDescent="0.25">
      <c r="A25" s="214"/>
      <c r="B25" s="171" t="s">
        <v>142</v>
      </c>
      <c r="C25" s="172">
        <v>0.29143518518518519</v>
      </c>
      <c r="D25" s="172"/>
      <c r="E25" s="172">
        <v>0.16620370370370371</v>
      </c>
      <c r="F25" s="172"/>
      <c r="G25" s="172">
        <v>6.2962962962962957E-2</v>
      </c>
      <c r="H25" s="172"/>
      <c r="I25" s="172">
        <v>0.34791666666666665</v>
      </c>
      <c r="J25" s="172"/>
      <c r="K25" s="172">
        <v>0.27939814814814817</v>
      </c>
      <c r="L25" s="172"/>
      <c r="M25" s="172">
        <v>0.83842592592592591</v>
      </c>
      <c r="N25" s="172"/>
      <c r="O25" s="172">
        <v>6.9675925925925933E-2</v>
      </c>
      <c r="P25" s="172">
        <v>2.4537037037037038E-2</v>
      </c>
      <c r="Q25" s="172">
        <v>4.027777777777778E-2</v>
      </c>
      <c r="R25" s="172"/>
      <c r="S25" s="172">
        <v>4.6296296296296294E-3</v>
      </c>
      <c r="T25" s="172"/>
      <c r="U25" s="172">
        <v>5.0462962962962966E-2</v>
      </c>
      <c r="V25" s="172"/>
      <c r="W25" s="172">
        <v>0</v>
      </c>
      <c r="X25" s="172">
        <v>4.6296296296296294E-2</v>
      </c>
      <c r="Y25" s="172">
        <v>3.7037037037037035E-2</v>
      </c>
      <c r="Z25" s="172">
        <v>0.7143518518518519</v>
      </c>
      <c r="AA25" s="173">
        <v>286167</v>
      </c>
    </row>
    <row r="26" spans="1:27" x14ac:dyDescent="0.25">
      <c r="A26" s="214"/>
      <c r="B26" s="171" t="s">
        <v>137</v>
      </c>
      <c r="C26" s="172">
        <v>7.2316666666666668E-2</v>
      </c>
      <c r="D26" s="172"/>
      <c r="E26" s="172">
        <v>0.19783333333333333</v>
      </c>
      <c r="F26" s="172"/>
      <c r="G26" s="172">
        <v>0.12341666666666666</v>
      </c>
      <c r="H26" s="172"/>
      <c r="I26" s="172">
        <v>0.13337500000000002</v>
      </c>
      <c r="J26" s="172"/>
      <c r="K26" s="172">
        <v>0.14208333333333331</v>
      </c>
      <c r="L26" s="172"/>
      <c r="M26" s="172">
        <v>0.203875</v>
      </c>
      <c r="N26" s="172"/>
      <c r="O26" s="172">
        <v>7.1312500000000001E-2</v>
      </c>
      <c r="P26" s="172">
        <v>2.2083333333333333E-2</v>
      </c>
      <c r="Q26" s="172">
        <v>8.6249999999999993E-2</v>
      </c>
      <c r="R26" s="172"/>
      <c r="S26" s="172">
        <v>0</v>
      </c>
      <c r="T26" s="172"/>
      <c r="U26" s="172">
        <v>1.7083333333333332E-2</v>
      </c>
      <c r="V26" s="172"/>
      <c r="W26" s="172">
        <v>9.1666666666666667E-3</v>
      </c>
      <c r="X26" s="172">
        <v>1.9583333333333335E-2</v>
      </c>
      <c r="Y26" s="172">
        <v>3.0833333333333334E-2</v>
      </c>
      <c r="Z26" s="172">
        <v>0.22960416666666664</v>
      </c>
      <c r="AA26" s="173">
        <v>289211</v>
      </c>
    </row>
    <row r="27" spans="1:27" ht="15" customHeight="1" x14ac:dyDescent="0.25">
      <c r="A27" s="214" t="s">
        <v>196</v>
      </c>
      <c r="B27" s="179" t="s">
        <v>119</v>
      </c>
      <c r="C27" s="180">
        <v>0.11395833333333333</v>
      </c>
      <c r="D27" s="180"/>
      <c r="E27" s="180">
        <v>0.33333333333333331</v>
      </c>
      <c r="F27" s="180"/>
      <c r="G27" s="180">
        <v>9.7708333333333328E-2</v>
      </c>
      <c r="H27" s="180"/>
      <c r="I27" s="180">
        <v>0.15020833333333333</v>
      </c>
      <c r="J27" s="180"/>
      <c r="K27" s="180">
        <v>0.10333333333333333</v>
      </c>
      <c r="L27" s="180"/>
      <c r="M27" s="180">
        <v>0.21958333333333332</v>
      </c>
      <c r="N27" s="180"/>
      <c r="O27" s="180">
        <v>4.4374999999999998E-2</v>
      </c>
      <c r="P27" s="180">
        <v>1.2500000000000001E-2</v>
      </c>
      <c r="Q27" s="180">
        <v>0.16500000000000001</v>
      </c>
      <c r="R27" s="180"/>
      <c r="S27" s="180">
        <v>1.375E-2</v>
      </c>
      <c r="T27" s="180"/>
      <c r="U27" s="180">
        <v>5.7291666666666664E-2</v>
      </c>
      <c r="V27" s="180"/>
      <c r="W27" s="180">
        <v>1.8333333333333333E-2</v>
      </c>
      <c r="X27" s="180">
        <v>5.0000000000000001E-3</v>
      </c>
      <c r="Y27" s="180">
        <v>2.5833333333333333E-2</v>
      </c>
      <c r="Z27" s="180">
        <v>0.45270833333333332</v>
      </c>
      <c r="AA27" s="181">
        <v>297690</v>
      </c>
    </row>
    <row r="28" spans="1:27" x14ac:dyDescent="0.25">
      <c r="A28" s="214"/>
      <c r="B28" s="179" t="s">
        <v>145</v>
      </c>
      <c r="C28" s="180">
        <v>0.69734848484848477</v>
      </c>
      <c r="D28" s="180"/>
      <c r="E28" s="180">
        <v>0.75568181818181823</v>
      </c>
      <c r="F28" s="180"/>
      <c r="G28" s="180">
        <v>0.28030303030303028</v>
      </c>
      <c r="H28" s="180"/>
      <c r="I28" s="180">
        <v>0.29507575757575755</v>
      </c>
      <c r="J28" s="180"/>
      <c r="K28" s="180">
        <v>0.1337121212121212</v>
      </c>
      <c r="L28" s="180"/>
      <c r="M28" s="180">
        <v>0.28219696969696967</v>
      </c>
      <c r="N28" s="180"/>
      <c r="O28" s="180">
        <v>9.8863636363636376E-2</v>
      </c>
      <c r="P28" s="180">
        <v>2.3106060606060609E-2</v>
      </c>
      <c r="Q28" s="180">
        <v>0.65075757575757576</v>
      </c>
      <c r="R28" s="180"/>
      <c r="S28" s="180">
        <v>1.3257575757575758E-2</v>
      </c>
      <c r="T28" s="180"/>
      <c r="U28" s="180">
        <v>2.0075757575757577E-2</v>
      </c>
      <c r="V28" s="180"/>
      <c r="W28" s="180">
        <v>0.2337121212121212</v>
      </c>
      <c r="X28" s="180">
        <v>5.4545454545454543E-2</v>
      </c>
      <c r="Y28" s="180">
        <v>9.7727272727272732E-2</v>
      </c>
      <c r="Z28" s="180">
        <v>2.7924242424242425</v>
      </c>
      <c r="AA28" s="181">
        <v>304535</v>
      </c>
    </row>
    <row r="29" spans="1:27" x14ac:dyDescent="0.25">
      <c r="A29" s="214"/>
      <c r="B29" s="179" t="s">
        <v>127</v>
      </c>
      <c r="C29" s="180">
        <v>3.6291666666666667E-2</v>
      </c>
      <c r="D29" s="180"/>
      <c r="E29" s="180">
        <v>4.7500000000000001E-2</v>
      </c>
      <c r="F29" s="180"/>
      <c r="G29" s="180">
        <v>2.4166666666666666E-2</v>
      </c>
      <c r="H29" s="180"/>
      <c r="I29" s="180">
        <v>2.1312499999999998E-2</v>
      </c>
      <c r="J29" s="180"/>
      <c r="K29" s="180">
        <v>1.0416666666666666E-2</v>
      </c>
      <c r="L29" s="180"/>
      <c r="M29" s="180">
        <v>3.6666666666666667E-2</v>
      </c>
      <c r="N29" s="180"/>
      <c r="O29" s="180">
        <v>7.1250000000000003E-3</v>
      </c>
      <c r="P29" s="180">
        <v>0</v>
      </c>
      <c r="Q29" s="180">
        <v>0.04</v>
      </c>
      <c r="R29" s="180"/>
      <c r="S29" s="180">
        <v>0</v>
      </c>
      <c r="T29" s="180"/>
      <c r="U29" s="180">
        <v>4.1666666666666666E-3</v>
      </c>
      <c r="V29" s="180"/>
      <c r="W29" s="180">
        <v>1.2500000000000001E-2</v>
      </c>
      <c r="X29" s="180">
        <v>6.2500000000000003E-3</v>
      </c>
      <c r="Y29" s="180">
        <v>5.1249999999999997E-2</v>
      </c>
      <c r="Z29" s="180">
        <v>0.10375</v>
      </c>
      <c r="AA29" s="181">
        <v>308830</v>
      </c>
    </row>
    <row r="30" spans="1:27" x14ac:dyDescent="0.25">
      <c r="A30" s="214"/>
      <c r="B30" s="179" t="s">
        <v>120</v>
      </c>
      <c r="C30" s="180">
        <v>0.12725925925925927</v>
      </c>
      <c r="D30" s="180"/>
      <c r="E30" s="180">
        <v>0.15244444444444447</v>
      </c>
      <c r="F30" s="180"/>
      <c r="G30" s="180">
        <v>0.11962962962962963</v>
      </c>
      <c r="H30" s="180"/>
      <c r="I30" s="180">
        <v>9.9000000000000005E-2</v>
      </c>
      <c r="J30" s="180"/>
      <c r="K30" s="180">
        <v>8.3388888888888887E-2</v>
      </c>
      <c r="L30" s="180"/>
      <c r="M30" s="180">
        <v>0.2005925925925926</v>
      </c>
      <c r="N30" s="180"/>
      <c r="O30" s="180">
        <v>6.7296296296296299E-2</v>
      </c>
      <c r="P30" s="180">
        <v>3.7777777777777778E-2</v>
      </c>
      <c r="Q30" s="180">
        <v>6.3333333333333339E-2</v>
      </c>
      <c r="R30" s="180"/>
      <c r="S30" s="180">
        <v>0</v>
      </c>
      <c r="T30" s="180"/>
      <c r="U30" s="180">
        <v>4.6851851851851853E-2</v>
      </c>
      <c r="V30" s="180"/>
      <c r="W30" s="180">
        <v>1.8148148148148149E-2</v>
      </c>
      <c r="X30" s="180">
        <v>1.7037037037037038E-2</v>
      </c>
      <c r="Y30" s="180">
        <v>1.1111111111111112E-2</v>
      </c>
      <c r="Z30" s="180">
        <v>0.18481481481481482</v>
      </c>
      <c r="AA30" s="181">
        <v>396789</v>
      </c>
    </row>
    <row r="32" spans="1:27" x14ac:dyDescent="0.25">
      <c r="B32" s="170" t="s">
        <v>188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2:27" x14ac:dyDescent="0.25">
      <c r="B33" s="166" t="s">
        <v>58</v>
      </c>
      <c r="C33" s="167">
        <v>1.6458333333333332E-2</v>
      </c>
      <c r="D33" s="167"/>
      <c r="E33" s="167">
        <v>2.9333333333333333E-2</v>
      </c>
      <c r="F33" s="167"/>
      <c r="G33" s="167">
        <v>2.5308641975308644E-3</v>
      </c>
      <c r="H33" s="167"/>
      <c r="I33" s="167">
        <v>6.0000000000000001E-3</v>
      </c>
      <c r="J33" s="167"/>
      <c r="K33" s="167">
        <v>0</v>
      </c>
      <c r="L33" s="167"/>
      <c r="M33" s="167">
        <v>0</v>
      </c>
      <c r="N33" s="167"/>
      <c r="O33" s="167">
        <v>4.0000000000000001E-3</v>
      </c>
      <c r="P33" s="167">
        <v>0</v>
      </c>
      <c r="Q33" s="167">
        <v>9.7222222222222224E-3</v>
      </c>
      <c r="R33" s="167"/>
      <c r="S33" s="167">
        <v>0</v>
      </c>
      <c r="T33" s="167"/>
      <c r="U33" s="167">
        <v>0</v>
      </c>
      <c r="V33" s="167"/>
      <c r="W33" s="167">
        <v>0</v>
      </c>
      <c r="X33" s="167">
        <v>0</v>
      </c>
      <c r="Y33" s="167">
        <v>0</v>
      </c>
      <c r="Z33" s="167">
        <v>7.8888888888888883E-2</v>
      </c>
      <c r="AA33" s="190">
        <v>20259</v>
      </c>
    </row>
    <row r="34" spans="2:27" x14ac:dyDescent="0.25">
      <c r="B34" s="166" t="s">
        <v>59</v>
      </c>
      <c r="C34" s="167">
        <v>0.13298203559833024</v>
      </c>
      <c r="D34" s="167"/>
      <c r="E34" s="167">
        <v>0.14937219291125542</v>
      </c>
      <c r="F34" s="167"/>
      <c r="G34" s="167">
        <v>8.0722124161112255E-2</v>
      </c>
      <c r="H34" s="167"/>
      <c r="I34" s="167">
        <v>0.10398519098295884</v>
      </c>
      <c r="J34" s="167"/>
      <c r="K34" s="167">
        <v>0.12889026424963923</v>
      </c>
      <c r="L34" s="167"/>
      <c r="M34" s="167">
        <v>0.16928896726619944</v>
      </c>
      <c r="N34" s="167"/>
      <c r="O34" s="167">
        <v>4.1388175977461687E-2</v>
      </c>
      <c r="P34" s="167">
        <v>1.3535285894660895E-2</v>
      </c>
      <c r="Q34" s="167">
        <v>9.1352583015529468E-2</v>
      </c>
      <c r="R34" s="167"/>
      <c r="S34" s="167">
        <v>6.8858761939119065E-3</v>
      </c>
      <c r="T34" s="167"/>
      <c r="U34" s="167">
        <v>1.6651267135642137E-2</v>
      </c>
      <c r="V34" s="167"/>
      <c r="W34" s="167">
        <v>1.8644008108293818E-2</v>
      </c>
      <c r="X34" s="167">
        <v>2.2380761984928652E-2</v>
      </c>
      <c r="Y34" s="167">
        <v>3.3801460609496334E-2</v>
      </c>
      <c r="Z34" s="167">
        <v>0.38760859444788015</v>
      </c>
      <c r="AA34" s="190">
        <v>180851.71428571429</v>
      </c>
    </row>
    <row r="35" spans="2:27" x14ac:dyDescent="0.25">
      <c r="B35" s="166" t="s">
        <v>60</v>
      </c>
      <c r="C35" s="167">
        <v>0.69734848484848477</v>
      </c>
      <c r="D35" s="167"/>
      <c r="E35" s="167">
        <v>0.75568181818181823</v>
      </c>
      <c r="F35" s="167"/>
      <c r="G35" s="167">
        <v>0.28030303030303028</v>
      </c>
      <c r="H35" s="167"/>
      <c r="I35" s="167">
        <v>0.34791666666666665</v>
      </c>
      <c r="J35" s="167"/>
      <c r="K35" s="167">
        <v>0.34768518518518521</v>
      </c>
      <c r="L35" s="167"/>
      <c r="M35" s="167">
        <v>0.83842592592592591</v>
      </c>
      <c r="N35" s="167"/>
      <c r="O35" s="167">
        <v>9.8863636363636376E-2</v>
      </c>
      <c r="P35" s="167">
        <v>3.7777777777777778E-2</v>
      </c>
      <c r="Q35" s="167">
        <v>0.65075757575757576</v>
      </c>
      <c r="R35" s="167"/>
      <c r="S35" s="167">
        <v>3.3333333333333333E-2</v>
      </c>
      <c r="T35" s="167"/>
      <c r="U35" s="167">
        <v>5.7291666666666664E-2</v>
      </c>
      <c r="V35" s="167"/>
      <c r="W35" s="167">
        <v>0.2337121212121212</v>
      </c>
      <c r="X35" s="167">
        <v>6.6666666666666666E-2</v>
      </c>
      <c r="Y35" s="167">
        <v>0.12268518518518519</v>
      </c>
      <c r="Z35" s="167">
        <v>2.7924242424242425</v>
      </c>
      <c r="AA35" s="190">
        <v>396789</v>
      </c>
    </row>
    <row r="36" spans="2:27" x14ac:dyDescent="0.25">
      <c r="B36" s="166" t="s">
        <v>61</v>
      </c>
      <c r="C36" s="167">
        <v>8.9054232804232802E-2</v>
      </c>
      <c r="D36" s="167"/>
      <c r="E36" s="167">
        <v>0.13607060185185185</v>
      </c>
      <c r="F36" s="167"/>
      <c r="G36" s="167">
        <v>7.9282407407407413E-2</v>
      </c>
      <c r="H36" s="167"/>
      <c r="I36" s="167">
        <v>9.6643518518518517E-2</v>
      </c>
      <c r="J36" s="167"/>
      <c r="K36" s="167">
        <v>0.1030787037037037</v>
      </c>
      <c r="L36" s="167"/>
      <c r="M36" s="167">
        <v>0.14811342592592591</v>
      </c>
      <c r="N36" s="167"/>
      <c r="O36" s="167">
        <v>3.9930555555555552E-2</v>
      </c>
      <c r="P36" s="167">
        <v>1.3194444444444444E-2</v>
      </c>
      <c r="Q36" s="167">
        <v>6.0138888888888895E-2</v>
      </c>
      <c r="R36" s="167"/>
      <c r="S36" s="167">
        <v>2.638888888888889E-3</v>
      </c>
      <c r="T36" s="167"/>
      <c r="U36" s="167">
        <v>1.2152777777777778E-2</v>
      </c>
      <c r="V36" s="167"/>
      <c r="W36" s="167">
        <v>5.8796296296296305E-3</v>
      </c>
      <c r="X36" s="167">
        <v>1.7037037037037038E-2</v>
      </c>
      <c r="Y36" s="167">
        <v>2.6979166666666665E-2</v>
      </c>
      <c r="Z36" s="167">
        <v>0.25322916666666667</v>
      </c>
      <c r="AA36" s="190">
        <v>173064.5</v>
      </c>
    </row>
    <row r="38" spans="2:27" x14ac:dyDescent="0.25">
      <c r="B38" s="121" t="s">
        <v>189</v>
      </c>
      <c r="C38" s="167">
        <f>AVERAGE(C3:C9)</f>
        <v>7.1004794973544977E-2</v>
      </c>
      <c r="D38" s="166"/>
      <c r="E38" s="167">
        <f>AVERAGE(E3:E9)</f>
        <v>7.3715773809523807E-2</v>
      </c>
      <c r="F38" s="166"/>
      <c r="G38" s="167">
        <f>AVERAGE(G3:G9)</f>
        <v>4.9594686948853613E-2</v>
      </c>
      <c r="H38" s="166"/>
      <c r="I38" s="167">
        <f>AVERAGE(I3:I9)</f>
        <v>5.8892857142857136E-2</v>
      </c>
      <c r="J38" s="166"/>
      <c r="K38" s="167">
        <f>AVERAGE(K3:K9)</f>
        <v>0.14087466931216933</v>
      </c>
      <c r="L38" s="166"/>
      <c r="M38" s="167">
        <f>AVERAGE(M3:M9)</f>
        <v>0.10770767195767196</v>
      </c>
      <c r="N38" s="166"/>
      <c r="O38" s="167">
        <f>AVERAGE(O3:O9)</f>
        <v>1.8647817460317462E-2</v>
      </c>
      <c r="P38" s="167">
        <f>AVERAGE(P3:P9)</f>
        <v>6.7265211640211648E-3</v>
      </c>
      <c r="Q38" s="167">
        <f>AVERAGE(Q3:Q9)</f>
        <v>0.10671461640211642</v>
      </c>
      <c r="R38" s="166"/>
      <c r="S38" s="167">
        <f>AVERAGE(S3:S9)</f>
        <v>9.2427248677248684E-3</v>
      </c>
      <c r="T38" s="166"/>
      <c r="U38" s="167">
        <f>AVERAGE(U3:U9)</f>
        <v>1.423313492063492E-2</v>
      </c>
      <c r="V38" s="166"/>
      <c r="W38" s="167">
        <f>AVERAGE(W3:W9)</f>
        <v>1.5205026455026456E-2</v>
      </c>
      <c r="X38" s="167">
        <f t="shared" ref="X38:AA38" si="0">AVERAGE(X3:X9)</f>
        <v>3.2307208994709E-2</v>
      </c>
      <c r="Y38" s="167">
        <f t="shared" si="0"/>
        <v>3.2275132275132276E-2</v>
      </c>
      <c r="Z38" s="167">
        <f t="shared" si="0"/>
        <v>0.28924503968253967</v>
      </c>
      <c r="AA38" s="190">
        <f t="shared" si="0"/>
        <v>44844.714285714283</v>
      </c>
    </row>
    <row r="39" spans="2:27" x14ac:dyDescent="0.25">
      <c r="B39" s="121" t="s">
        <v>190</v>
      </c>
      <c r="C39" s="167">
        <f>AVERAGE(C10:C18)</f>
        <v>9.5936213991769548E-2</v>
      </c>
      <c r="D39" s="166"/>
      <c r="E39" s="167">
        <f>AVERAGE(E10:E18)</f>
        <v>0.12208076131687243</v>
      </c>
      <c r="F39" s="166"/>
      <c r="G39" s="167">
        <f>AVERAGE(G10:G18)</f>
        <v>6.9597479423868319E-2</v>
      </c>
      <c r="H39" s="166"/>
      <c r="I39" s="167">
        <f>AVERAGE(I10:I18)</f>
        <v>8.765946502057613E-2</v>
      </c>
      <c r="J39" s="166"/>
      <c r="K39" s="167">
        <f>AVERAGE(K10:K18)</f>
        <v>9.6022633744855951E-2</v>
      </c>
      <c r="L39" s="166"/>
      <c r="M39" s="167">
        <f>AVERAGE(M10:M18)</f>
        <v>0.12363539094650206</v>
      </c>
      <c r="N39" s="166"/>
      <c r="O39" s="167">
        <f>AVERAGE(O10:O18)</f>
        <v>4.0303497942386829E-2</v>
      </c>
      <c r="P39" s="167">
        <f t="shared" ref="P39:Q39" si="1">AVERAGE(P10:P18)</f>
        <v>1.4233539094650203E-2</v>
      </c>
      <c r="Q39" s="167">
        <f t="shared" si="1"/>
        <v>4.9310699588477364E-2</v>
      </c>
      <c r="R39" s="166"/>
      <c r="S39" s="167">
        <f>AVERAGE(S10:S18)</f>
        <v>7.9629629629629616E-3</v>
      </c>
      <c r="T39" s="166"/>
      <c r="U39" s="167">
        <f>AVERAGE(U10:U18)</f>
        <v>1.3016975308641975E-2</v>
      </c>
      <c r="V39" s="166"/>
      <c r="W39" s="167">
        <f t="shared" ref="W39:Z39" si="2">AVERAGE(W10:W18)</f>
        <v>8.3127572016460892E-3</v>
      </c>
      <c r="X39" s="167">
        <f t="shared" si="2"/>
        <v>1.0807613168724278E-2</v>
      </c>
      <c r="Y39" s="167">
        <f t="shared" si="2"/>
        <v>3.3281893004115222E-2</v>
      </c>
      <c r="Z39" s="167">
        <f t="shared" si="2"/>
        <v>0.27459516460905348</v>
      </c>
      <c r="AA39" s="190">
        <f>AVERAGE(AA10:AA18)</f>
        <v>146164.11111111112</v>
      </c>
    </row>
    <row r="40" spans="2:27" x14ac:dyDescent="0.25">
      <c r="B40" s="121" t="s">
        <v>191</v>
      </c>
      <c r="C40" s="167">
        <f>AVERAGE(C19:C26)</f>
        <v>0.17352247023809525</v>
      </c>
      <c r="D40" s="166"/>
      <c r="E40" s="167">
        <f>AVERAGE(E19:E26)</f>
        <v>0.15984056712962963</v>
      </c>
      <c r="F40" s="166"/>
      <c r="G40" s="167">
        <f>AVERAGE(G19:G26)</f>
        <v>9.560896164021164E-2</v>
      </c>
      <c r="H40" s="166"/>
      <c r="I40" s="167">
        <f>AVERAGE(I19:I26)</f>
        <v>0.14310044642857145</v>
      </c>
      <c r="J40" s="166"/>
      <c r="K40" s="167">
        <f>AVERAGE(K19:K26)</f>
        <v>0.17846875000000004</v>
      </c>
      <c r="L40" s="166"/>
      <c r="M40" s="167">
        <f>AVERAGE(M19:M26)</f>
        <v>0.26679741236772486</v>
      </c>
      <c r="N40" s="166"/>
      <c r="O40" s="167">
        <f t="shared" ref="O40:Q40" si="3">AVERAGE(O19:O26)</f>
        <v>5.5992848875661375E-2</v>
      </c>
      <c r="P40" s="167">
        <f t="shared" si="3"/>
        <v>1.6302083333333332E-2</v>
      </c>
      <c r="Q40" s="167">
        <f t="shared" si="3"/>
        <v>5.5997850529100529E-2</v>
      </c>
      <c r="R40" s="166"/>
      <c r="S40" s="167">
        <f>AVERAGE(S19:S26)</f>
        <v>3.6789021164021162E-3</v>
      </c>
      <c r="T40" s="166"/>
      <c r="U40" s="167">
        <f>AVERAGE(U19:U26)</f>
        <v>1.5133101851851852E-2</v>
      </c>
      <c r="V40" s="166"/>
      <c r="W40" s="167">
        <f t="shared" ref="W40:AA40" si="4">AVERAGE(W19:W26)</f>
        <v>7.2610780423280428E-3</v>
      </c>
      <c r="X40" s="167">
        <f t="shared" si="4"/>
        <v>2.8289871504157221E-2</v>
      </c>
      <c r="Y40" s="167">
        <f t="shared" si="4"/>
        <v>2.9382027116402115E-2</v>
      </c>
      <c r="Z40" s="167">
        <f t="shared" si="4"/>
        <v>0.3529089368386244</v>
      </c>
      <c r="AA40" s="190">
        <f t="shared" si="4"/>
        <v>265815.5</v>
      </c>
    </row>
    <row r="41" spans="2:27" x14ac:dyDescent="0.25">
      <c r="B41" s="121" t="s">
        <v>192</v>
      </c>
      <c r="C41" s="167">
        <f>AVERAGE(C27:C30)</f>
        <v>0.24371443602693602</v>
      </c>
      <c r="D41" s="166"/>
      <c r="E41" s="167">
        <f>AVERAGE(E27:E30)</f>
        <v>0.32223989898989902</v>
      </c>
      <c r="F41" s="166"/>
      <c r="G41" s="167">
        <f>AVERAGE(G27:G30)</f>
        <v>0.13045191498316497</v>
      </c>
      <c r="H41" s="166"/>
      <c r="I41" s="167">
        <f>AVERAGE(I27:I30)</f>
        <v>0.14139914772727272</v>
      </c>
      <c r="J41" s="166"/>
      <c r="K41" s="167">
        <f>AVERAGE(K27:K30)</f>
        <v>8.2712752525252523E-2</v>
      </c>
      <c r="L41" s="166"/>
      <c r="M41" s="167">
        <f>AVERAGE(M27:M30)</f>
        <v>0.18475989057239056</v>
      </c>
      <c r="N41" s="166"/>
      <c r="O41" s="167">
        <f t="shared" ref="O41:Q41" si="5">AVERAGE(O27:O30)</f>
        <v>5.4414983164983166E-2</v>
      </c>
      <c r="P41" s="167">
        <f t="shared" si="5"/>
        <v>1.8345959595959596E-2</v>
      </c>
      <c r="Q41" s="167">
        <f t="shared" si="5"/>
        <v>0.2297727272727273</v>
      </c>
      <c r="R41" s="166"/>
      <c r="S41" s="167">
        <f>AVERAGE(S27:S30)</f>
        <v>6.7518939393939395E-3</v>
      </c>
      <c r="T41" s="166"/>
      <c r="U41" s="167">
        <f>AVERAGE(U27:U30)</f>
        <v>3.2096485690235689E-2</v>
      </c>
      <c r="V41" s="166"/>
      <c r="W41" s="167">
        <f t="shared" ref="W41:AA41" si="6">AVERAGE(W27:W30)</f>
        <v>7.0673400673400666E-2</v>
      </c>
      <c r="X41" s="167">
        <f t="shared" si="6"/>
        <v>2.0708122895622898E-2</v>
      </c>
      <c r="Y41" s="167">
        <f t="shared" si="6"/>
        <v>4.6480429292929289E-2</v>
      </c>
      <c r="Z41" s="167">
        <f t="shared" si="6"/>
        <v>0.88342434764309763</v>
      </c>
      <c r="AA41" s="190">
        <f t="shared" si="6"/>
        <v>326961</v>
      </c>
    </row>
  </sheetData>
  <sortState ref="B3:AA30">
    <sortCondition ref="AA3:AA30"/>
  </sortState>
  <mergeCells count="4">
    <mergeCell ref="A3:A9"/>
    <mergeCell ref="A10:A18"/>
    <mergeCell ref="A19:A26"/>
    <mergeCell ref="A27:A30"/>
  </mergeCells>
  <pageMargins left="0.7" right="0.7" top="0.75" bottom="0.75" header="0.3" footer="0.3"/>
  <pageSetup paperSize="3" scale="9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88"/>
  <sheetViews>
    <sheetView topLeftCell="A3" zoomScaleNormal="100" workbookViewId="0">
      <selection activeCell="AC35" sqref="AC35"/>
    </sheetView>
  </sheetViews>
  <sheetFormatPr defaultRowHeight="15" x14ac:dyDescent="0.25"/>
  <cols>
    <col min="1" max="1" width="18.42578125" customWidth="1"/>
    <col min="2" max="2" width="5.5703125" customWidth="1"/>
    <col min="3" max="3" width="9.5703125" bestFit="1" customWidth="1"/>
    <col min="4" max="4" width="3.85546875" customWidth="1"/>
    <col min="6" max="6" width="3.42578125" customWidth="1"/>
    <col min="8" max="8" width="3.28515625" customWidth="1"/>
    <col min="10" max="10" width="3" customWidth="1"/>
    <col min="12" max="12" width="10.42578125" customWidth="1"/>
    <col min="13" max="13" width="2.7109375" customWidth="1"/>
    <col min="15" max="15" width="10.85546875" customWidth="1"/>
    <col min="18" max="18" width="11.42578125" customWidth="1"/>
    <col min="19" max="19" width="3" customWidth="1"/>
    <col min="21" max="21" width="4" customWidth="1"/>
    <col min="24" max="24" width="12" customWidth="1"/>
    <col min="25" max="25" width="11" customWidth="1"/>
    <col min="28" max="28" width="11.5703125" customWidth="1"/>
    <col min="29" max="29" width="10.28515625" customWidth="1"/>
  </cols>
  <sheetData>
    <row r="1" spans="1:30" ht="18.75" x14ac:dyDescent="0.3">
      <c r="B1" s="213" t="s">
        <v>171</v>
      </c>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row>
    <row r="2" spans="1:30" ht="169.5" customHeight="1" x14ac:dyDescent="0.25">
      <c r="A2" s="105"/>
      <c r="B2" s="105"/>
      <c r="C2" s="152" t="s">
        <v>151</v>
      </c>
      <c r="D2" s="151"/>
      <c r="E2" s="152" t="s">
        <v>152</v>
      </c>
      <c r="F2" s="151"/>
      <c r="G2" s="152" t="s">
        <v>153</v>
      </c>
      <c r="H2" s="151"/>
      <c r="I2" s="152" t="s">
        <v>154</v>
      </c>
      <c r="J2" s="151"/>
      <c r="K2" s="152" t="s">
        <v>155</v>
      </c>
      <c r="L2" s="152" t="s">
        <v>156</v>
      </c>
      <c r="M2" s="151"/>
      <c r="N2" s="152" t="s">
        <v>157</v>
      </c>
      <c r="O2" s="152" t="s">
        <v>158</v>
      </c>
      <c r="P2" s="152" t="s">
        <v>159</v>
      </c>
      <c r="Q2" s="152" t="s">
        <v>160</v>
      </c>
      <c r="R2" s="152" t="s">
        <v>161</v>
      </c>
      <c r="S2" s="151"/>
      <c r="T2" s="152" t="s">
        <v>162</v>
      </c>
      <c r="U2" s="151"/>
      <c r="V2" s="152" t="s">
        <v>163</v>
      </c>
      <c r="W2" s="152" t="s">
        <v>164</v>
      </c>
      <c r="X2" s="152" t="s">
        <v>165</v>
      </c>
      <c r="Y2" s="152" t="s">
        <v>166</v>
      </c>
      <c r="Z2" s="152" t="s">
        <v>167</v>
      </c>
      <c r="AA2" s="152" t="s">
        <v>168</v>
      </c>
      <c r="AB2" s="152" t="s">
        <v>169</v>
      </c>
      <c r="AC2" s="152" t="s">
        <v>170</v>
      </c>
      <c r="AD2" s="41"/>
    </row>
    <row r="3" spans="1:30" x14ac:dyDescent="0.25">
      <c r="A3" s="151" t="s">
        <v>117</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row>
    <row r="4" spans="1:30" x14ac:dyDescent="0.25">
      <c r="A4" s="105" t="s">
        <v>118</v>
      </c>
      <c r="B4" s="105"/>
      <c r="C4" s="105" t="s">
        <v>93</v>
      </c>
      <c r="D4" s="105"/>
      <c r="E4" s="105" t="s">
        <v>93</v>
      </c>
      <c r="F4" s="105"/>
      <c r="G4" s="105" t="s">
        <v>93</v>
      </c>
      <c r="H4" s="105"/>
      <c r="I4" s="105" t="s">
        <v>93</v>
      </c>
      <c r="J4" s="105"/>
      <c r="K4" s="123">
        <v>2.0833333333333332E-2</v>
      </c>
      <c r="L4" s="123">
        <v>0.125</v>
      </c>
      <c r="M4" s="123"/>
      <c r="N4" s="123">
        <v>5.5833333333333332E-2</v>
      </c>
      <c r="O4" s="123">
        <v>8.7499999999999994E-2</v>
      </c>
      <c r="P4" s="123">
        <v>6.2500000000000003E-3</v>
      </c>
      <c r="Q4" s="123">
        <v>0</v>
      </c>
      <c r="R4" s="123">
        <v>6.2500000000000003E-3</v>
      </c>
      <c r="S4" s="123"/>
      <c r="T4" s="123">
        <v>2.5000000000000001E-2</v>
      </c>
      <c r="U4" s="123"/>
      <c r="V4" s="123">
        <v>3.7499999999999999E-2</v>
      </c>
      <c r="W4" s="123">
        <v>0.12833333333333333</v>
      </c>
      <c r="X4" s="123">
        <v>0.10291666666666667</v>
      </c>
      <c r="Y4" s="123">
        <v>9.7916666666666666E-2</v>
      </c>
      <c r="Z4" s="123">
        <v>8.5416666666666669E-2</v>
      </c>
      <c r="AA4" s="123">
        <v>1.2500000000000001E-2</v>
      </c>
      <c r="AB4" s="123">
        <v>7.4583333333333335E-2</v>
      </c>
      <c r="AC4" s="123">
        <v>0.57916666666666672</v>
      </c>
    </row>
    <row r="5" spans="1:30" x14ac:dyDescent="0.25">
      <c r="A5" s="105" t="s">
        <v>119</v>
      </c>
      <c r="B5" s="105"/>
      <c r="C5" s="105" t="s">
        <v>93</v>
      </c>
      <c r="D5" s="105"/>
      <c r="E5" s="105" t="s">
        <v>93</v>
      </c>
      <c r="F5" s="105"/>
      <c r="G5" s="105" t="s">
        <v>93</v>
      </c>
      <c r="H5" s="105"/>
      <c r="I5" s="105" t="s">
        <v>93</v>
      </c>
      <c r="J5" s="105"/>
      <c r="K5" s="123">
        <v>7.8333333333333338E-2</v>
      </c>
      <c r="L5" s="123">
        <v>6.6666666666666666E-2</v>
      </c>
      <c r="M5" s="123"/>
      <c r="N5" s="123">
        <v>9.9166666666666667E-2</v>
      </c>
      <c r="O5" s="123">
        <v>6.5416666666666665E-2</v>
      </c>
      <c r="P5" s="123">
        <v>2.9166666666666667E-2</v>
      </c>
      <c r="Q5" s="123">
        <v>9.375E-2</v>
      </c>
      <c r="R5" s="123">
        <v>5.6250000000000001E-2</v>
      </c>
      <c r="S5" s="123"/>
      <c r="T5" s="123">
        <v>5.4166666666666669E-2</v>
      </c>
      <c r="U5" s="123"/>
      <c r="V5" s="123">
        <v>0.23541666666666666</v>
      </c>
      <c r="W5" s="123">
        <v>9.583333333333334E-2</v>
      </c>
      <c r="X5" s="123">
        <v>0.18541666666666667</v>
      </c>
      <c r="Y5" s="123">
        <v>0.34833333333333333</v>
      </c>
      <c r="Z5" s="123">
        <v>6.0416666666666667E-2</v>
      </c>
      <c r="AA5" s="123">
        <v>0.296875</v>
      </c>
      <c r="AB5" s="123">
        <v>0.1275</v>
      </c>
      <c r="AC5" s="123">
        <v>0.93270833333333336</v>
      </c>
    </row>
    <row r="6" spans="1:30" x14ac:dyDescent="0.25">
      <c r="A6" s="105" t="s">
        <v>120</v>
      </c>
      <c r="B6" s="105"/>
      <c r="C6" s="105" t="s">
        <v>93</v>
      </c>
      <c r="D6" s="105"/>
      <c r="E6" s="105" t="s">
        <v>93</v>
      </c>
      <c r="F6" s="105"/>
      <c r="G6" s="105" t="s">
        <v>93</v>
      </c>
      <c r="H6" s="105"/>
      <c r="I6" s="105" t="s">
        <v>93</v>
      </c>
      <c r="J6" s="105"/>
      <c r="K6" s="123">
        <v>0.12666666666666668</v>
      </c>
      <c r="L6" s="123">
        <v>0.34229166666666666</v>
      </c>
      <c r="M6" s="123"/>
      <c r="N6" s="123">
        <v>0.21416666666666667</v>
      </c>
      <c r="O6" s="123">
        <v>8.3333333333333329E-2</v>
      </c>
      <c r="P6" s="123">
        <v>6.2500000000000003E-3</v>
      </c>
      <c r="Q6" s="123"/>
      <c r="R6" s="123">
        <v>4.1666666666666664E-2</v>
      </c>
      <c r="S6" s="123"/>
      <c r="T6" s="123">
        <v>1.2500000000000001E-2</v>
      </c>
      <c r="U6" s="123"/>
      <c r="V6" s="123">
        <v>0.21833333333333332</v>
      </c>
      <c r="W6" s="123">
        <v>0.13458333333333333</v>
      </c>
      <c r="X6" s="123">
        <v>0.34250000000000003</v>
      </c>
      <c r="Y6" s="123">
        <v>0.27625</v>
      </c>
      <c r="Z6" s="123">
        <v>7.7083333333333337E-2</v>
      </c>
      <c r="AA6" s="123">
        <v>0.22916666666666666</v>
      </c>
      <c r="AB6" s="123">
        <v>0.24041666666666667</v>
      </c>
      <c r="AC6" s="123">
        <v>1.3216666666666668</v>
      </c>
    </row>
    <row r="7" spans="1:30" x14ac:dyDescent="0.25">
      <c r="A7" s="105" t="s">
        <v>145</v>
      </c>
      <c r="B7" s="105"/>
      <c r="C7" s="105" t="s">
        <v>93</v>
      </c>
      <c r="D7" s="105"/>
      <c r="E7" s="105" t="s">
        <v>93</v>
      </c>
      <c r="F7" s="105"/>
      <c r="G7" s="105" t="s">
        <v>93</v>
      </c>
      <c r="H7" s="105"/>
      <c r="I7" s="105" t="s">
        <v>93</v>
      </c>
      <c r="J7" s="105"/>
      <c r="K7" s="123">
        <v>0.11416666666666667</v>
      </c>
      <c r="L7" s="123">
        <v>0.76500000000000001</v>
      </c>
      <c r="M7" s="123"/>
      <c r="N7" s="123">
        <v>0.43791666666666668</v>
      </c>
      <c r="O7" s="123">
        <v>5.9166666666666673E-2</v>
      </c>
      <c r="P7" s="123">
        <v>2.283333333333333E-2</v>
      </c>
      <c r="Q7" s="123">
        <v>2.5000000000000001E-2</v>
      </c>
      <c r="R7" s="123">
        <v>2.283333333333333E-2</v>
      </c>
      <c r="S7" s="123"/>
      <c r="T7" s="123">
        <v>1.0416666666666666E-2</v>
      </c>
      <c r="U7" s="123"/>
      <c r="V7" s="123">
        <v>0.16625000000000001</v>
      </c>
      <c r="W7" s="123"/>
      <c r="X7" s="123">
        <v>0.18541666666666667</v>
      </c>
      <c r="Y7" s="123">
        <v>0.94</v>
      </c>
      <c r="Z7" s="123">
        <v>0.84083333333333332</v>
      </c>
      <c r="AA7" s="123">
        <v>1.7079166666666667</v>
      </c>
      <c r="AB7" s="123">
        <v>0.15</v>
      </c>
      <c r="AC7" s="123">
        <v>1.6458333333333333</v>
      </c>
    </row>
    <row r="8" spans="1:30" x14ac:dyDescent="0.25">
      <c r="A8" s="105" t="s">
        <v>121</v>
      </c>
      <c r="B8" s="105"/>
      <c r="C8" s="105" t="s">
        <v>93</v>
      </c>
      <c r="D8" s="105"/>
      <c r="E8" s="105" t="s">
        <v>93</v>
      </c>
      <c r="F8" s="105"/>
      <c r="G8" s="105" t="s">
        <v>93</v>
      </c>
      <c r="H8" s="105"/>
      <c r="I8" s="105" t="s">
        <v>93</v>
      </c>
      <c r="J8" s="105"/>
      <c r="K8" s="123">
        <v>3.5416666666666666E-2</v>
      </c>
      <c r="L8" s="123">
        <v>0.13</v>
      </c>
      <c r="M8" s="123"/>
      <c r="N8" s="123"/>
      <c r="O8" s="123"/>
      <c r="P8" s="123">
        <v>9.5833333333333326E-3</v>
      </c>
      <c r="Q8" s="123"/>
      <c r="R8" s="123">
        <v>6.6666666666666666E-2</v>
      </c>
      <c r="S8" s="123"/>
      <c r="T8" s="123">
        <v>4.3749999999999997E-2</v>
      </c>
      <c r="U8" s="123"/>
      <c r="V8" s="123">
        <v>0.33166666666666667</v>
      </c>
      <c r="W8" s="123">
        <v>0.22791666666666666</v>
      </c>
      <c r="X8" s="123">
        <v>0.25833333333333336</v>
      </c>
      <c r="Y8" s="123">
        <v>0.20916666666666667</v>
      </c>
      <c r="Z8" s="123">
        <v>0.05</v>
      </c>
      <c r="AA8" s="123">
        <v>0.24374999999999999</v>
      </c>
      <c r="AB8" s="123">
        <v>2.75E-2</v>
      </c>
      <c r="AC8" s="123">
        <v>0.62666666666666671</v>
      </c>
    </row>
    <row r="9" spans="1:30" x14ac:dyDescent="0.25">
      <c r="A9" s="105" t="s">
        <v>122</v>
      </c>
      <c r="B9" s="105"/>
      <c r="C9" s="105" t="s">
        <v>93</v>
      </c>
      <c r="D9" s="105"/>
      <c r="E9" s="105" t="s">
        <v>93</v>
      </c>
      <c r="F9" s="105"/>
      <c r="G9" s="105" t="s">
        <v>93</v>
      </c>
      <c r="H9" s="105"/>
      <c r="I9" s="105" t="s">
        <v>93</v>
      </c>
      <c r="J9" s="105"/>
      <c r="K9" s="123">
        <v>7.5833333333333336E-2</v>
      </c>
      <c r="L9" s="123">
        <v>6.458333333333334E-2</v>
      </c>
      <c r="M9" s="123"/>
      <c r="N9" s="123">
        <v>4.583333333333333E-2</v>
      </c>
      <c r="O9" s="123">
        <v>4.1666666666666666E-3</v>
      </c>
      <c r="P9" s="123">
        <v>3.5416666666666666E-2</v>
      </c>
      <c r="Q9" s="123"/>
      <c r="R9" s="123">
        <v>1.8749999999999999E-2</v>
      </c>
      <c r="S9" s="123"/>
      <c r="T9" s="123">
        <v>2.5000000000000001E-2</v>
      </c>
      <c r="U9" s="123"/>
      <c r="V9" s="123">
        <v>0.18333333333333332</v>
      </c>
      <c r="W9" s="123">
        <v>0.14708333333333334</v>
      </c>
      <c r="X9" s="123">
        <v>0.16583333333333333</v>
      </c>
      <c r="Y9" s="123">
        <v>0.22708333333333333</v>
      </c>
      <c r="Z9" s="123">
        <v>8.1250000000000003E-2</v>
      </c>
      <c r="AA9" s="123">
        <v>0.30833333333333335</v>
      </c>
      <c r="AB9" s="123">
        <v>6.2916666666666662E-2</v>
      </c>
      <c r="AC9" s="123">
        <v>1.1200000000000001</v>
      </c>
    </row>
    <row r="10" spans="1:30" x14ac:dyDescent="0.25">
      <c r="A10" s="105" t="s">
        <v>123</v>
      </c>
      <c r="B10" s="105"/>
      <c r="C10" s="105" t="s">
        <v>93</v>
      </c>
      <c r="D10" s="105"/>
      <c r="E10" s="105" t="s">
        <v>93</v>
      </c>
      <c r="F10" s="105"/>
      <c r="G10" s="105" t="s">
        <v>93</v>
      </c>
      <c r="H10" s="105"/>
      <c r="I10" s="105" t="s">
        <v>93</v>
      </c>
      <c r="J10" s="105"/>
      <c r="K10" s="123">
        <v>2.7916666666666666E-2</v>
      </c>
      <c r="L10" s="123">
        <v>2.6666666666666668E-2</v>
      </c>
      <c r="M10" s="123"/>
      <c r="N10" s="123">
        <v>1.8749999999999999E-2</v>
      </c>
      <c r="O10" s="123">
        <v>4.1666666666666666E-3</v>
      </c>
      <c r="P10" s="123"/>
      <c r="Q10" s="123">
        <v>5.8333333333333334E-2</v>
      </c>
      <c r="R10" s="123">
        <v>2.0833333333333333E-3</v>
      </c>
      <c r="S10" s="123"/>
      <c r="T10" s="123">
        <v>0</v>
      </c>
      <c r="U10" s="123"/>
      <c r="V10" s="123">
        <v>6.25E-2</v>
      </c>
      <c r="W10" s="123">
        <v>0.10333333333333333</v>
      </c>
      <c r="X10" s="123"/>
      <c r="Y10" s="123">
        <v>0.14458333333333334</v>
      </c>
      <c r="Z10" s="123">
        <v>3.5416666666666666E-2</v>
      </c>
      <c r="AA10" s="123">
        <v>3.3750000000000002E-2</v>
      </c>
      <c r="AB10" s="123">
        <v>5.8333333333333336E-3</v>
      </c>
      <c r="AC10" s="123">
        <v>0.11041666666666666</v>
      </c>
    </row>
    <row r="11" spans="1:30" x14ac:dyDescent="0.25">
      <c r="A11" s="105" t="s">
        <v>124</v>
      </c>
      <c r="B11" s="105"/>
      <c r="C11" s="105" t="s">
        <v>93</v>
      </c>
      <c r="D11" s="105"/>
      <c r="E11" s="105" t="s">
        <v>93</v>
      </c>
      <c r="F11" s="105"/>
      <c r="G11" s="105" t="s">
        <v>93</v>
      </c>
      <c r="H11" s="105"/>
      <c r="I11" s="105" t="s">
        <v>93</v>
      </c>
      <c r="J11" s="105"/>
      <c r="K11" s="123">
        <v>2.9166666666666667E-2</v>
      </c>
      <c r="L11" s="123">
        <v>1.4583333333333334E-2</v>
      </c>
      <c r="M11" s="123"/>
      <c r="N11" s="123">
        <v>5.7083333333333333E-2</v>
      </c>
      <c r="O11" s="123">
        <v>5.0000000000000001E-3</v>
      </c>
      <c r="P11" s="123">
        <v>4.1666666666666669E-4</v>
      </c>
      <c r="Q11" s="123">
        <v>6.2500000000000003E-3</v>
      </c>
      <c r="R11" s="123">
        <v>2.9166666666666668E-3</v>
      </c>
      <c r="S11" s="123"/>
      <c r="T11" s="123"/>
      <c r="U11" s="123"/>
      <c r="V11" s="123">
        <v>0.44083333333333335</v>
      </c>
      <c r="W11" s="123">
        <v>7.9583333333333339E-2</v>
      </c>
      <c r="X11" s="123">
        <v>5.4166666666666669E-2</v>
      </c>
      <c r="Y11" s="123">
        <v>0.10916666666666666</v>
      </c>
      <c r="Z11" s="123">
        <v>7.2916666666666671E-2</v>
      </c>
      <c r="AA11" s="123">
        <v>2.9166666666666667E-2</v>
      </c>
      <c r="AB11" s="123">
        <v>4.9166666666666664E-2</v>
      </c>
      <c r="AC11" s="123">
        <v>0.56999999999999995</v>
      </c>
    </row>
    <row r="12" spans="1:30" x14ac:dyDescent="0.25">
      <c r="A12" s="105" t="s">
        <v>125</v>
      </c>
      <c r="B12" s="105"/>
      <c r="C12" s="105" t="s">
        <v>93</v>
      </c>
      <c r="D12" s="105"/>
      <c r="E12" s="105" t="s">
        <v>93</v>
      </c>
      <c r="F12" s="105"/>
      <c r="G12" s="105" t="s">
        <v>93</v>
      </c>
      <c r="H12" s="105"/>
      <c r="I12" s="105" t="s">
        <v>93</v>
      </c>
      <c r="J12" s="105"/>
      <c r="K12" s="123">
        <v>3.3333333333333333E-2</v>
      </c>
      <c r="L12" s="123">
        <v>6.8750000000000006E-2</v>
      </c>
      <c r="M12" s="123"/>
      <c r="N12" s="123">
        <v>4.4166666666666667E-2</v>
      </c>
      <c r="O12" s="123">
        <v>3.0416666666666668E-2</v>
      </c>
      <c r="P12" s="123">
        <v>1.8749999999999999E-2</v>
      </c>
      <c r="Q12" s="123"/>
      <c r="R12" s="123">
        <v>2.0833333333333332E-2</v>
      </c>
      <c r="S12" s="123"/>
      <c r="T12" s="123">
        <v>3.3333333333333333E-2</v>
      </c>
      <c r="U12" s="123"/>
      <c r="V12" s="123">
        <v>0.22291666666666668</v>
      </c>
      <c r="W12" s="123">
        <v>0.25208333333333333</v>
      </c>
      <c r="X12" s="123">
        <v>0.17291666666666666</v>
      </c>
      <c r="Y12" s="123">
        <v>0.14208333333333334</v>
      </c>
      <c r="Z12" s="123">
        <v>4.583333333333333E-2</v>
      </c>
      <c r="AA12" s="123">
        <v>0.15291666666666667</v>
      </c>
      <c r="AB12" s="123">
        <v>0.13958333333333334</v>
      </c>
      <c r="AC12" s="123">
        <v>1.2054166666666666</v>
      </c>
    </row>
    <row r="13" spans="1:30" x14ac:dyDescent="0.25">
      <c r="A13" s="105" t="s">
        <v>126</v>
      </c>
      <c r="B13" s="105"/>
      <c r="C13" s="105" t="s">
        <v>93</v>
      </c>
      <c r="D13" s="105"/>
      <c r="E13" s="105" t="s">
        <v>93</v>
      </c>
      <c r="F13" s="105"/>
      <c r="G13" s="105" t="s">
        <v>93</v>
      </c>
      <c r="H13" s="105"/>
      <c r="I13" s="105" t="s">
        <v>93</v>
      </c>
      <c r="J13" s="105"/>
      <c r="K13" s="123">
        <v>2.0833333333333333E-3</v>
      </c>
      <c r="L13" s="123">
        <v>0.14166666666666666</v>
      </c>
      <c r="M13" s="123"/>
      <c r="N13" s="123">
        <v>1.0416666666666666E-2</v>
      </c>
      <c r="O13" s="123">
        <v>6.6666666666666666E-2</v>
      </c>
      <c r="P13" s="123">
        <v>1.6666666666666666E-2</v>
      </c>
      <c r="Q13" s="123">
        <v>8.3333333333333332E-3</v>
      </c>
      <c r="R13" s="123">
        <v>6.2500000000000003E-3</v>
      </c>
      <c r="S13" s="123"/>
      <c r="T13" s="123"/>
      <c r="U13" s="123"/>
      <c r="V13" s="123">
        <v>0.26458333333333334</v>
      </c>
      <c r="W13" s="123">
        <v>8.7499999999999994E-2</v>
      </c>
      <c r="X13" s="123">
        <v>9.166666666666666E-2</v>
      </c>
      <c r="Y13" s="123">
        <v>0.18333333333333332</v>
      </c>
      <c r="Z13" s="123">
        <v>6.25E-2</v>
      </c>
      <c r="AA13" s="123">
        <v>0.17291666666666666</v>
      </c>
      <c r="AB13" s="123">
        <v>9.583333333333334E-2</v>
      </c>
      <c r="AC13" s="123">
        <v>0.34749999999999998</v>
      </c>
    </row>
    <row r="14" spans="1:30" x14ac:dyDescent="0.25">
      <c r="A14" s="105" t="s">
        <v>127</v>
      </c>
      <c r="B14" s="105"/>
      <c r="C14" s="105" t="s">
        <v>93</v>
      </c>
      <c r="D14" s="105"/>
      <c r="E14" s="105" t="s">
        <v>93</v>
      </c>
      <c r="F14" s="105"/>
      <c r="G14" s="105" t="s">
        <v>93</v>
      </c>
      <c r="H14" s="105"/>
      <c r="I14" s="105" t="s">
        <v>93</v>
      </c>
      <c r="J14" s="105"/>
      <c r="K14" s="123">
        <v>5.7083333333333333E-2</v>
      </c>
      <c r="L14" s="123">
        <v>2.8750000000000001E-2</v>
      </c>
      <c r="M14" s="123"/>
      <c r="N14" s="123">
        <v>5.3749999999999999E-2</v>
      </c>
      <c r="O14" s="123">
        <v>8.3333333333333332E-3</v>
      </c>
      <c r="P14" s="123">
        <v>4.1666666666666666E-3</v>
      </c>
      <c r="Q14" s="123"/>
      <c r="R14" s="123">
        <v>1.7500000000000002E-2</v>
      </c>
      <c r="S14" s="123"/>
      <c r="T14" s="123">
        <v>1.2500000000000001E-2</v>
      </c>
      <c r="U14" s="123"/>
      <c r="V14" s="123">
        <v>0.11874999999999999</v>
      </c>
      <c r="W14" s="123">
        <v>9.2499999999999999E-2</v>
      </c>
      <c r="X14" s="123">
        <v>8.2500000000000004E-2</v>
      </c>
      <c r="Y14" s="123">
        <v>0.24541666666666667</v>
      </c>
      <c r="Z14" s="123">
        <v>4.7083333333333331E-2</v>
      </c>
      <c r="AA14" s="123">
        <v>0.25124999999999997</v>
      </c>
      <c r="AB14" s="123">
        <v>4.2916666666666665E-2</v>
      </c>
      <c r="AC14" s="123">
        <v>0.59125000000000005</v>
      </c>
    </row>
    <row r="15" spans="1:30" x14ac:dyDescent="0.25">
      <c r="A15" s="105" t="s">
        <v>128</v>
      </c>
      <c r="B15" s="105"/>
      <c r="C15" s="105" t="s">
        <v>93</v>
      </c>
      <c r="D15" s="105"/>
      <c r="E15" s="105" t="s">
        <v>93</v>
      </c>
      <c r="F15" s="105"/>
      <c r="G15" s="105" t="s">
        <v>93</v>
      </c>
      <c r="H15" s="105"/>
      <c r="I15" s="105" t="s">
        <v>93</v>
      </c>
      <c r="J15" s="105"/>
      <c r="K15" s="123">
        <v>2.0833333333333333E-3</v>
      </c>
      <c r="L15" s="123">
        <v>7.4999999999999997E-2</v>
      </c>
      <c r="M15" s="123"/>
      <c r="N15" s="123">
        <v>4.6249999999999999E-2</v>
      </c>
      <c r="O15" s="123">
        <v>9.1666666666666667E-3</v>
      </c>
      <c r="P15" s="123"/>
      <c r="Q15" s="123"/>
      <c r="R15" s="123"/>
      <c r="S15" s="123"/>
      <c r="T15" s="123"/>
      <c r="U15" s="123"/>
      <c r="V15" s="123">
        <v>8.3333333333333332E-3</v>
      </c>
      <c r="W15" s="123">
        <v>0.28749999999999998</v>
      </c>
      <c r="X15" s="123"/>
      <c r="Y15" s="123">
        <v>4.583333333333333E-2</v>
      </c>
      <c r="Z15" s="123">
        <v>6.0416666666666667E-2</v>
      </c>
      <c r="AA15" s="123"/>
      <c r="AB15" s="123">
        <v>2.9166666666666667E-2</v>
      </c>
      <c r="AC15" s="123">
        <v>6.7916666666666667E-2</v>
      </c>
    </row>
    <row r="16" spans="1:30" x14ac:dyDescent="0.25">
      <c r="A16" s="105" t="s">
        <v>129</v>
      </c>
      <c r="B16" s="105"/>
      <c r="C16" s="105" t="s">
        <v>93</v>
      </c>
      <c r="D16" s="105"/>
      <c r="E16" s="105" t="s">
        <v>93</v>
      </c>
      <c r="F16" s="105"/>
      <c r="G16" s="105" t="s">
        <v>93</v>
      </c>
      <c r="H16" s="105"/>
      <c r="I16" s="105" t="s">
        <v>93</v>
      </c>
      <c r="J16" s="105"/>
      <c r="K16" s="123">
        <v>6.6666666666666671E-3</v>
      </c>
      <c r="L16" s="123">
        <v>6.145833333333333E-2</v>
      </c>
      <c r="M16" s="123"/>
      <c r="N16" s="123">
        <v>1.7083333333333332E-2</v>
      </c>
      <c r="O16" s="123"/>
      <c r="P16" s="123"/>
      <c r="Q16" s="123">
        <v>4.1666666666666666E-3</v>
      </c>
      <c r="R16" s="123">
        <v>2.5000000000000001E-2</v>
      </c>
      <c r="S16" s="123"/>
      <c r="T16" s="123">
        <v>1.2500000000000001E-2</v>
      </c>
      <c r="U16" s="123"/>
      <c r="V16" s="123">
        <v>0.29375000000000001</v>
      </c>
      <c r="W16" s="123">
        <v>3.125E-2</v>
      </c>
      <c r="X16" s="123">
        <v>5.2083333333333336E-2</v>
      </c>
      <c r="Y16" s="123">
        <v>7.2916666666666671E-2</v>
      </c>
      <c r="Z16" s="123">
        <v>1.8749999999999999E-2</v>
      </c>
      <c r="AA16" s="123">
        <v>0.10416666666666667</v>
      </c>
      <c r="AB16" s="123"/>
      <c r="AC16" s="123">
        <v>0.26666666666666666</v>
      </c>
    </row>
    <row r="17" spans="1:29" x14ac:dyDescent="0.25">
      <c r="A17" s="105" t="s">
        <v>130</v>
      </c>
      <c r="B17" s="105"/>
      <c r="C17" s="105" t="s">
        <v>93</v>
      </c>
      <c r="D17" s="105"/>
      <c r="E17" s="105" t="s">
        <v>93</v>
      </c>
      <c r="F17" s="105"/>
      <c r="G17" s="105" t="s">
        <v>93</v>
      </c>
      <c r="H17" s="105"/>
      <c r="I17" s="105" t="s">
        <v>93</v>
      </c>
      <c r="J17" s="105"/>
      <c r="K17" s="123">
        <v>5.1666666666666666E-2</v>
      </c>
      <c r="L17" s="123">
        <v>1.5416666666666667E-2</v>
      </c>
      <c r="M17" s="123"/>
      <c r="N17" s="123">
        <v>2.6666666666666668E-2</v>
      </c>
      <c r="O17" s="123">
        <v>0.01</v>
      </c>
      <c r="P17" s="123">
        <v>2.0833333333333333E-3</v>
      </c>
      <c r="Q17" s="123">
        <v>0.21249999999999999</v>
      </c>
      <c r="R17" s="123">
        <v>7.2083333333333333E-2</v>
      </c>
      <c r="S17" s="123"/>
      <c r="T17" s="123">
        <v>0</v>
      </c>
      <c r="U17" s="123"/>
      <c r="V17" s="123">
        <v>0.21083333333333334</v>
      </c>
      <c r="W17" s="123">
        <v>0.11458333333333333</v>
      </c>
      <c r="X17" s="123">
        <v>0.14791666666666667</v>
      </c>
      <c r="Y17" s="123">
        <v>0.15083333333333335</v>
      </c>
      <c r="Z17" s="123">
        <v>5.2916666666666667E-2</v>
      </c>
      <c r="AA17" s="123">
        <v>0.18</v>
      </c>
      <c r="AB17" s="123">
        <v>8.9583333333333334E-2</v>
      </c>
      <c r="AC17" s="123">
        <v>1.5145833333333334</v>
      </c>
    </row>
    <row r="18" spans="1:29" x14ac:dyDescent="0.25">
      <c r="A18" s="105" t="s">
        <v>131</v>
      </c>
      <c r="B18" s="105"/>
      <c r="C18" s="105" t="s">
        <v>93</v>
      </c>
      <c r="D18" s="105"/>
      <c r="E18" s="105" t="s">
        <v>93</v>
      </c>
      <c r="F18" s="105"/>
      <c r="G18" s="105" t="s">
        <v>93</v>
      </c>
      <c r="H18" s="105"/>
      <c r="I18" s="105" t="s">
        <v>93</v>
      </c>
      <c r="J18" s="105"/>
      <c r="K18" s="123">
        <v>3.6666666666666667E-2</v>
      </c>
      <c r="L18" s="123">
        <v>5.6250000000000001E-2</v>
      </c>
      <c r="M18" s="123"/>
      <c r="N18" s="123">
        <v>9.583333333333334E-2</v>
      </c>
      <c r="O18" s="123">
        <v>0.13958333333333334</v>
      </c>
      <c r="P18" s="123">
        <v>6.0416666666666667E-2</v>
      </c>
      <c r="Q18" s="123"/>
      <c r="R18" s="123">
        <v>3.125E-2</v>
      </c>
      <c r="S18" s="123"/>
      <c r="T18" s="123">
        <v>0</v>
      </c>
      <c r="U18" s="123"/>
      <c r="V18" s="123">
        <v>6.2916666666666662E-2</v>
      </c>
      <c r="W18" s="123">
        <v>9.375E-2</v>
      </c>
      <c r="X18" s="123">
        <v>8.9583333333333334E-2</v>
      </c>
      <c r="Y18" s="123">
        <v>0.23125000000000001</v>
      </c>
      <c r="Z18" s="123">
        <v>7.7083333333333337E-2</v>
      </c>
      <c r="AA18" s="123">
        <v>0.14583333333333334</v>
      </c>
      <c r="AB18" s="123">
        <v>7.5833333333333336E-2</v>
      </c>
      <c r="AC18" s="123">
        <v>0.56416666666666671</v>
      </c>
    </row>
    <row r="19" spans="1:29" x14ac:dyDescent="0.25">
      <c r="A19" s="105" t="s">
        <v>132</v>
      </c>
      <c r="B19" s="105"/>
      <c r="C19" s="105" t="s">
        <v>93</v>
      </c>
      <c r="D19" s="105"/>
      <c r="E19" s="105" t="s">
        <v>93</v>
      </c>
      <c r="F19" s="105"/>
      <c r="G19" s="105" t="s">
        <v>93</v>
      </c>
      <c r="H19" s="105"/>
      <c r="I19" s="105" t="s">
        <v>93</v>
      </c>
      <c r="J19" s="105"/>
      <c r="K19" s="123">
        <v>8.3333333333333332E-3</v>
      </c>
      <c r="L19" s="123">
        <v>0.22166666666666668</v>
      </c>
      <c r="M19" s="123"/>
      <c r="N19" s="123">
        <v>6.0416666666666667E-2</v>
      </c>
      <c r="O19" s="123">
        <v>1.4583333333333334E-2</v>
      </c>
      <c r="P19" s="123"/>
      <c r="Q19" s="123"/>
      <c r="R19" s="123"/>
      <c r="S19" s="123"/>
      <c r="T19" s="123"/>
      <c r="U19" s="123"/>
      <c r="V19" s="123">
        <v>0.125</v>
      </c>
      <c r="W19" s="123">
        <v>0.19833333333333333</v>
      </c>
      <c r="X19" s="123">
        <v>0.10833333333333334</v>
      </c>
      <c r="Y19" s="123">
        <v>0.12833333333333333</v>
      </c>
      <c r="Z19" s="123">
        <v>4.791666666666667E-2</v>
      </c>
      <c r="AA19" s="123">
        <v>9.166666666666666E-2</v>
      </c>
      <c r="AB19" s="123">
        <v>5.4166666666666669E-2</v>
      </c>
      <c r="AC19" s="123">
        <v>0.62791666666666668</v>
      </c>
    </row>
    <row r="20" spans="1:29" s="158" customFormat="1" x14ac:dyDescent="0.25">
      <c r="A20" s="159" t="s">
        <v>140</v>
      </c>
      <c r="B20" s="159"/>
      <c r="C20" s="159" t="s">
        <v>93</v>
      </c>
      <c r="D20" s="159"/>
      <c r="E20" s="159" t="s">
        <v>93</v>
      </c>
      <c r="F20" s="159"/>
      <c r="G20" s="159" t="s">
        <v>93</v>
      </c>
      <c r="H20" s="159"/>
      <c r="I20" s="159" t="s">
        <v>93</v>
      </c>
      <c r="J20" s="159"/>
      <c r="K20" s="160">
        <v>3.0833333333333334E-2</v>
      </c>
      <c r="L20" s="160">
        <v>1.6666666666666666E-2</v>
      </c>
      <c r="M20" s="160"/>
      <c r="N20" s="160">
        <v>0.02</v>
      </c>
      <c r="O20" s="160">
        <v>1.0416666666666666E-2</v>
      </c>
      <c r="P20" s="160">
        <v>2.9166666666666668E-3</v>
      </c>
      <c r="Q20" s="160">
        <v>3.125E-2</v>
      </c>
      <c r="R20" s="160">
        <v>1.4583333333333334E-2</v>
      </c>
      <c r="S20" s="160"/>
      <c r="T20" s="160">
        <v>3.7499999999999999E-3</v>
      </c>
      <c r="U20" s="160"/>
      <c r="V20" s="160">
        <v>0.1525</v>
      </c>
      <c r="W20" s="160">
        <v>4.0416666666666663E-2</v>
      </c>
      <c r="X20" s="160">
        <v>0.21041666666666667</v>
      </c>
      <c r="Y20" s="160">
        <v>0.12</v>
      </c>
      <c r="Z20" s="160">
        <v>7.2916666666666671E-2</v>
      </c>
      <c r="AA20" s="160">
        <v>0.20499999999999999</v>
      </c>
      <c r="AB20" s="160">
        <v>0.125</v>
      </c>
      <c r="AC20" s="160">
        <v>0.67625000000000002</v>
      </c>
    </row>
    <row r="21" spans="1:29" x14ac:dyDescent="0.25">
      <c r="A21" s="105" t="s">
        <v>133</v>
      </c>
      <c r="B21" s="105"/>
      <c r="C21" s="105" t="s">
        <v>93</v>
      </c>
      <c r="D21" s="105"/>
      <c r="E21" s="105" t="s">
        <v>93</v>
      </c>
      <c r="F21" s="105"/>
      <c r="G21" s="105" t="s">
        <v>93</v>
      </c>
      <c r="H21" s="105"/>
      <c r="I21" s="105" t="s">
        <v>93</v>
      </c>
      <c r="J21" s="105"/>
      <c r="K21" s="123">
        <v>2.5000000000000001E-2</v>
      </c>
      <c r="L21" s="123">
        <v>0.12708333333333333</v>
      </c>
      <c r="M21" s="123"/>
      <c r="N21" s="123">
        <v>3.5416666666666666E-2</v>
      </c>
      <c r="O21" s="123"/>
      <c r="P21" s="123">
        <v>6.2500000000000003E-3</v>
      </c>
      <c r="Q21" s="123">
        <v>0.13125000000000001</v>
      </c>
      <c r="R21" s="123">
        <v>7.166666666666667E-2</v>
      </c>
      <c r="S21" s="123"/>
      <c r="T21" s="123">
        <v>1.0416666666666666E-2</v>
      </c>
      <c r="U21" s="123"/>
      <c r="V21" s="123">
        <v>0.40416666666666667</v>
      </c>
      <c r="W21" s="123">
        <v>0.20208333333333334</v>
      </c>
      <c r="X21" s="123">
        <v>0.17916666666666667</v>
      </c>
      <c r="Y21" s="123">
        <v>0.22416666666666665</v>
      </c>
      <c r="Z21" s="123">
        <v>7.7083333333333337E-2</v>
      </c>
      <c r="AA21" s="123">
        <v>5.2083333333333336E-2</v>
      </c>
      <c r="AB21" s="123">
        <v>6.0416666666666667E-2</v>
      </c>
      <c r="AC21" s="123">
        <v>1.2320833333333334</v>
      </c>
    </row>
    <row r="22" spans="1:29" x14ac:dyDescent="0.25">
      <c r="A22" s="105" t="s">
        <v>134</v>
      </c>
      <c r="B22" s="105"/>
      <c r="C22" s="105" t="s">
        <v>93</v>
      </c>
      <c r="D22" s="105"/>
      <c r="E22" s="105" t="s">
        <v>93</v>
      </c>
      <c r="F22" s="105"/>
      <c r="G22" s="105" t="s">
        <v>93</v>
      </c>
      <c r="H22" s="105"/>
      <c r="I22" s="105" t="s">
        <v>93</v>
      </c>
      <c r="J22" s="105"/>
      <c r="K22" s="123">
        <v>6.2916666666666662E-2</v>
      </c>
      <c r="L22" s="123">
        <v>0.11791666666666667</v>
      </c>
      <c r="M22" s="123"/>
      <c r="N22" s="123">
        <v>9.5416666666666664E-2</v>
      </c>
      <c r="O22" s="123">
        <v>5.2916666666666667E-2</v>
      </c>
      <c r="P22" s="123">
        <v>2.0833333333333332E-2</v>
      </c>
      <c r="Q22" s="123">
        <v>0.11208333333333333</v>
      </c>
      <c r="R22" s="123">
        <v>2.5000000000000001E-2</v>
      </c>
      <c r="S22" s="123"/>
      <c r="T22" s="123"/>
      <c r="U22" s="123"/>
      <c r="V22" s="123">
        <v>0.26874999999999999</v>
      </c>
      <c r="W22" s="123">
        <v>0.1875</v>
      </c>
      <c r="X22" s="123">
        <v>0.17249999999999999</v>
      </c>
      <c r="Y22" s="123">
        <v>0.18291666666666667</v>
      </c>
      <c r="Z22" s="123">
        <v>3.6249999999999998E-2</v>
      </c>
      <c r="AA22" s="123">
        <v>0.30708333333333332</v>
      </c>
      <c r="AB22" s="123">
        <v>0.10833333333333334</v>
      </c>
      <c r="AC22" s="123">
        <v>0.96083333333333332</v>
      </c>
    </row>
    <row r="23" spans="1:29" x14ac:dyDescent="0.25">
      <c r="A23" s="105" t="s">
        <v>135</v>
      </c>
      <c r="B23" s="105"/>
      <c r="C23" s="105" t="s">
        <v>93</v>
      </c>
      <c r="D23" s="105"/>
      <c r="E23" s="105" t="s">
        <v>93</v>
      </c>
      <c r="F23" s="105"/>
      <c r="G23" s="105" t="s">
        <v>93</v>
      </c>
      <c r="H23" s="105"/>
      <c r="I23" s="105" t="s">
        <v>93</v>
      </c>
      <c r="J23" s="105"/>
      <c r="K23" s="123">
        <v>4.1666666666666666E-3</v>
      </c>
      <c r="L23" s="123">
        <v>6.0416666666666667E-2</v>
      </c>
      <c r="M23" s="123"/>
      <c r="N23" s="123">
        <v>3.2083333333333332E-2</v>
      </c>
      <c r="O23" s="123">
        <v>0.02</v>
      </c>
      <c r="P23" s="123"/>
      <c r="Q23" s="123"/>
      <c r="R23" s="123">
        <v>8.3333333333333332E-3</v>
      </c>
      <c r="S23" s="123"/>
      <c r="T23" s="123"/>
      <c r="U23" s="123"/>
      <c r="V23" s="123">
        <v>5.2083333333333336E-2</v>
      </c>
      <c r="W23" s="123">
        <v>0.12291666666666666</v>
      </c>
      <c r="X23" s="123">
        <v>1.0416666666666666E-2</v>
      </c>
      <c r="Y23" s="123">
        <v>0.15416666666666667</v>
      </c>
      <c r="Z23" s="123">
        <v>4.583333333333333E-2</v>
      </c>
      <c r="AA23" s="123"/>
      <c r="AB23" s="123">
        <v>0.11375</v>
      </c>
      <c r="AC23" s="123">
        <v>0.63041666666666663</v>
      </c>
    </row>
    <row r="24" spans="1:29" x14ac:dyDescent="0.25">
      <c r="A24" s="105" t="s">
        <v>136</v>
      </c>
      <c r="B24" s="105"/>
      <c r="C24" s="105" t="s">
        <v>93</v>
      </c>
      <c r="D24" s="105"/>
      <c r="E24" s="105" t="s">
        <v>93</v>
      </c>
      <c r="F24" s="105"/>
      <c r="G24" s="105" t="s">
        <v>93</v>
      </c>
      <c r="H24" s="105"/>
      <c r="I24" s="105" t="s">
        <v>93</v>
      </c>
      <c r="J24" s="105"/>
      <c r="K24" s="123">
        <v>1.8749999999999999E-2</v>
      </c>
      <c r="L24" s="123">
        <v>0.315</v>
      </c>
      <c r="M24" s="123"/>
      <c r="N24" s="123">
        <v>5.4583333333333331E-2</v>
      </c>
      <c r="O24" s="123">
        <v>1.2708333333333334E-2</v>
      </c>
      <c r="P24" s="123"/>
      <c r="Q24" s="123"/>
      <c r="R24" s="123">
        <v>3.5416666666666666E-2</v>
      </c>
      <c r="S24" s="123"/>
      <c r="T24" s="123">
        <v>2.2916666666666665E-2</v>
      </c>
      <c r="U24" s="123"/>
      <c r="V24" s="123">
        <v>3.125E-2</v>
      </c>
      <c r="W24" s="123">
        <v>2.2916666666666665E-2</v>
      </c>
      <c r="X24" s="123">
        <v>1.4583333333333334E-2</v>
      </c>
      <c r="Y24" s="123">
        <v>0.16250000000000001</v>
      </c>
      <c r="Z24" s="123">
        <v>4.3749999999999997E-2</v>
      </c>
      <c r="AA24" s="123">
        <v>0.13125000000000001</v>
      </c>
      <c r="AB24" s="123">
        <v>0.125</v>
      </c>
      <c r="AC24" s="123">
        <v>0.26458333333333334</v>
      </c>
    </row>
    <row r="25" spans="1:29" x14ac:dyDescent="0.25">
      <c r="A25" s="105" t="s">
        <v>139</v>
      </c>
      <c r="B25" s="105"/>
      <c r="C25" s="105" t="s">
        <v>93</v>
      </c>
      <c r="D25" s="105"/>
      <c r="E25" s="105" t="s">
        <v>93</v>
      </c>
      <c r="F25" s="105"/>
      <c r="G25" s="105" t="s">
        <v>93</v>
      </c>
      <c r="H25" s="105"/>
      <c r="I25" s="105" t="s">
        <v>93</v>
      </c>
      <c r="J25" s="105"/>
      <c r="K25" s="123">
        <v>3.833333333333333E-2</v>
      </c>
      <c r="L25" s="123">
        <v>0.20749999999999999</v>
      </c>
      <c r="M25" s="123"/>
      <c r="N25" s="123">
        <v>2.3333333333333334E-2</v>
      </c>
      <c r="O25" s="123">
        <v>3.5416666666666666E-2</v>
      </c>
      <c r="P25" s="123">
        <v>2.7916666666666666E-2</v>
      </c>
      <c r="Q25" s="123"/>
      <c r="R25" s="123">
        <v>1.125E-2</v>
      </c>
      <c r="S25" s="123"/>
      <c r="T25" s="123">
        <v>5.8333333333333334E-2</v>
      </c>
      <c r="U25" s="123"/>
      <c r="V25" s="123">
        <v>0.44500000000000001</v>
      </c>
      <c r="W25" s="123">
        <v>0.24958333333333332</v>
      </c>
      <c r="X25" s="123">
        <v>7.6249999999999998E-2</v>
      </c>
      <c r="Y25" s="123">
        <v>0.25166666666666665</v>
      </c>
      <c r="Z25" s="123">
        <v>4.4166666666666667E-2</v>
      </c>
      <c r="AA25" s="123">
        <v>3.2083333333333332E-2</v>
      </c>
      <c r="AB25" s="123">
        <v>8.1250000000000003E-2</v>
      </c>
      <c r="AC25" s="123">
        <v>1.2166666666666666</v>
      </c>
    </row>
    <row r="26" spans="1:29" x14ac:dyDescent="0.25">
      <c r="A26" s="105" t="s">
        <v>137</v>
      </c>
      <c r="B26" s="105"/>
      <c r="C26" s="105" t="s">
        <v>93</v>
      </c>
      <c r="D26" s="105"/>
      <c r="E26" s="105" t="s">
        <v>93</v>
      </c>
      <c r="F26" s="105"/>
      <c r="G26" s="105" t="s">
        <v>93</v>
      </c>
      <c r="H26" s="105"/>
      <c r="I26" s="105" t="s">
        <v>93</v>
      </c>
      <c r="J26" s="105"/>
      <c r="K26" s="123">
        <v>0.12770833333333334</v>
      </c>
      <c r="L26" s="123">
        <v>0.18583333333333332</v>
      </c>
      <c r="M26" s="123"/>
      <c r="N26" s="123">
        <v>7.8750000000000001E-2</v>
      </c>
      <c r="O26" s="123">
        <v>1.5833333333333335E-2</v>
      </c>
      <c r="P26" s="123">
        <v>1.375E-2</v>
      </c>
      <c r="Q26" s="123">
        <v>0.10625</v>
      </c>
      <c r="R26" s="123">
        <v>3.3333333333333333E-2</v>
      </c>
      <c r="S26" s="123"/>
      <c r="T26" s="123">
        <v>8.7499999999999994E-2</v>
      </c>
      <c r="U26" s="123"/>
      <c r="V26" s="123">
        <v>0.32500000000000001</v>
      </c>
      <c r="W26" s="123">
        <v>0.16375000000000001</v>
      </c>
      <c r="X26" s="123">
        <v>0.12666666666666668</v>
      </c>
      <c r="Y26" s="123">
        <v>0.29375000000000001</v>
      </c>
      <c r="Z26" s="123">
        <v>6.3750000000000001E-2</v>
      </c>
      <c r="AA26" s="123">
        <v>0.11416666666666667</v>
      </c>
      <c r="AB26" s="123">
        <v>0.10083333333333333</v>
      </c>
      <c r="AC26" s="123">
        <v>0.79125000000000001</v>
      </c>
    </row>
    <row r="27" spans="1:29" x14ac:dyDescent="0.25">
      <c r="A27" s="105" t="s">
        <v>138</v>
      </c>
      <c r="B27" s="105"/>
      <c r="C27" s="105" t="s">
        <v>93</v>
      </c>
      <c r="D27" s="105"/>
      <c r="E27" s="105" t="s">
        <v>93</v>
      </c>
      <c r="F27" s="105"/>
      <c r="G27" s="105" t="s">
        <v>93</v>
      </c>
      <c r="H27" s="105"/>
      <c r="I27" s="105" t="s">
        <v>93</v>
      </c>
      <c r="J27" s="105"/>
      <c r="K27" s="123">
        <f>$L$432</f>
        <v>1.8749999999999999E-2</v>
      </c>
      <c r="L27" s="123">
        <v>9.7916666666666666E-2</v>
      </c>
      <c r="M27" s="123"/>
      <c r="N27" s="123">
        <v>1.2500000000000001E-2</v>
      </c>
      <c r="O27" s="123">
        <v>1.2500000000000001E-2</v>
      </c>
      <c r="P27" s="123"/>
      <c r="Q27" s="123">
        <v>7.0833333333333331E-2</v>
      </c>
      <c r="R27" s="123">
        <v>3.3333333333333333E-2</v>
      </c>
      <c r="S27" s="123"/>
      <c r="T27" s="123"/>
      <c r="U27" s="123"/>
      <c r="V27" s="123">
        <v>0.27916666666666667</v>
      </c>
      <c r="W27" s="123">
        <v>0.11666666666666667</v>
      </c>
      <c r="X27" s="123">
        <v>0.16875000000000001</v>
      </c>
      <c r="Y27" s="123">
        <v>0.12708333333333333</v>
      </c>
      <c r="Z27" s="123">
        <v>0.17083333333333334</v>
      </c>
      <c r="AA27" s="123">
        <v>0.24416666666666667</v>
      </c>
      <c r="AB27" s="123">
        <v>5.4166666666666669E-2</v>
      </c>
      <c r="AC27" s="123">
        <v>0.15625</v>
      </c>
    </row>
    <row r="28" spans="1:29" x14ac:dyDescent="0.25">
      <c r="A28" s="105" t="s">
        <v>144</v>
      </c>
      <c r="B28" s="105"/>
      <c r="C28" s="105" t="s">
        <v>93</v>
      </c>
      <c r="D28" s="105"/>
      <c r="E28" s="105" t="s">
        <v>172</v>
      </c>
      <c r="F28" s="105"/>
      <c r="G28" s="105" t="s">
        <v>93</v>
      </c>
      <c r="H28" s="105"/>
      <c r="I28" s="105" t="s">
        <v>93</v>
      </c>
      <c r="J28" s="105"/>
      <c r="K28" s="123">
        <v>6.458333333333334E-2</v>
      </c>
      <c r="L28" s="123">
        <v>6.2083333333333331E-2</v>
      </c>
      <c r="M28" s="123"/>
      <c r="N28" s="123">
        <v>0.05</v>
      </c>
      <c r="O28" s="123">
        <v>1.9791666666666666E-2</v>
      </c>
      <c r="P28" s="123">
        <v>1.2916666666666667E-2</v>
      </c>
      <c r="Q28" s="123">
        <v>1.2500000000000001E-2</v>
      </c>
      <c r="R28" s="123">
        <v>6.2500000000000003E-3</v>
      </c>
      <c r="S28" s="123"/>
      <c r="T28" s="123">
        <v>3.7499999999999999E-2</v>
      </c>
      <c r="U28" s="123"/>
      <c r="V28" s="123">
        <v>0.11874999999999999</v>
      </c>
      <c r="W28" s="123">
        <v>0.125</v>
      </c>
      <c r="X28" s="123">
        <v>0.1925</v>
      </c>
      <c r="Y28" s="123">
        <v>0.13750000000000001</v>
      </c>
      <c r="Z28" s="123">
        <v>5.8333333333333334E-2</v>
      </c>
      <c r="AA28" s="123">
        <v>0.53125</v>
      </c>
      <c r="AB28" s="123">
        <v>5.3333333333333337E-2</v>
      </c>
      <c r="AC28" s="123">
        <v>0.49270833333333336</v>
      </c>
    </row>
    <row r="29" spans="1:29" x14ac:dyDescent="0.25">
      <c r="A29" s="105" t="s">
        <v>141</v>
      </c>
      <c r="B29" s="105"/>
      <c r="C29" s="105" t="s">
        <v>93</v>
      </c>
      <c r="D29" s="105"/>
      <c r="E29" s="105" t="s">
        <v>93</v>
      </c>
      <c r="F29" s="105"/>
      <c r="G29" s="105" t="s">
        <v>93</v>
      </c>
      <c r="H29" s="105"/>
      <c r="I29" s="105" t="s">
        <v>93</v>
      </c>
      <c r="J29" s="105"/>
      <c r="K29" s="123">
        <v>9.6250000000000002E-2</v>
      </c>
      <c r="L29" s="123">
        <v>3.3333333333333333E-2</v>
      </c>
      <c r="M29" s="123"/>
      <c r="N29" s="123">
        <v>7.6666666666666661E-2</v>
      </c>
      <c r="O29" s="123">
        <v>3.7499999999999999E-2</v>
      </c>
      <c r="P29" s="123">
        <v>0.03</v>
      </c>
      <c r="Q29" s="123">
        <v>3.5416666666666666E-2</v>
      </c>
      <c r="R29" s="123">
        <v>1.125E-2</v>
      </c>
      <c r="S29" s="123"/>
      <c r="T29" s="123">
        <v>6.458333333333334E-2</v>
      </c>
      <c r="U29" s="123"/>
      <c r="V29" s="123">
        <v>0.79249999999999998</v>
      </c>
      <c r="W29" s="123">
        <v>0.27708333333333335</v>
      </c>
      <c r="X29" s="123">
        <v>0.24875</v>
      </c>
      <c r="Y29" s="123">
        <v>0.23250000000000001</v>
      </c>
      <c r="Z29" s="123">
        <v>6.1666666666666668E-2</v>
      </c>
      <c r="AA29" s="123">
        <v>0.15208333333333332</v>
      </c>
      <c r="AB29" s="123">
        <v>7.6249999999999998E-2</v>
      </c>
      <c r="AC29" s="123">
        <v>0.55000000000000004</v>
      </c>
    </row>
    <row r="30" spans="1:29" x14ac:dyDescent="0.25">
      <c r="A30" s="105" t="s">
        <v>142</v>
      </c>
      <c r="B30" s="105"/>
      <c r="C30" s="105" t="s">
        <v>93</v>
      </c>
      <c r="D30" s="105"/>
      <c r="E30" s="105" t="s">
        <v>93</v>
      </c>
      <c r="F30" s="105"/>
      <c r="G30" s="105" t="s">
        <v>93</v>
      </c>
      <c r="H30" s="105"/>
      <c r="I30" s="105" t="s">
        <v>93</v>
      </c>
      <c r="J30" s="105"/>
      <c r="K30" s="123">
        <v>0.10875</v>
      </c>
      <c r="L30" s="123">
        <v>0.14208333333333334</v>
      </c>
      <c r="M30" s="123"/>
      <c r="N30" s="123">
        <v>6.2083333333333331E-2</v>
      </c>
      <c r="O30" s="123">
        <v>4.8750000000000002E-2</v>
      </c>
      <c r="P30" s="123">
        <v>3.3333333333333333E-2</v>
      </c>
      <c r="Q30" s="123">
        <v>5.2083333333333336E-2</v>
      </c>
      <c r="R30" s="123">
        <v>2.9583333333333333E-2</v>
      </c>
      <c r="S30" s="123"/>
      <c r="T30" s="123">
        <v>1.2500000000000001E-2</v>
      </c>
      <c r="U30" s="123"/>
      <c r="V30" s="123">
        <v>0.14374999999999999</v>
      </c>
      <c r="W30" s="123">
        <v>1.2500000000000001E-2</v>
      </c>
      <c r="X30" s="123">
        <v>5.6250000000000001E-2</v>
      </c>
      <c r="Y30" s="123">
        <v>0.18541666666666667</v>
      </c>
      <c r="Z30" s="123">
        <v>5.8333333333333334E-2</v>
      </c>
      <c r="AA30" s="123">
        <v>7.2916666666666671E-2</v>
      </c>
      <c r="AB30" s="123">
        <v>2.9166666666666667E-2</v>
      </c>
      <c r="AC30" s="123">
        <v>1.2070833333333333</v>
      </c>
    </row>
    <row r="31" spans="1:29" x14ac:dyDescent="0.25">
      <c r="A31" s="105" t="s">
        <v>143</v>
      </c>
      <c r="B31" s="105"/>
      <c r="C31" s="105" t="s">
        <v>93</v>
      </c>
      <c r="D31" s="105"/>
      <c r="E31" s="105" t="s">
        <v>93</v>
      </c>
      <c r="F31" s="105"/>
      <c r="G31" s="105" t="s">
        <v>93</v>
      </c>
      <c r="H31" s="105"/>
      <c r="I31" s="105" t="s">
        <v>93</v>
      </c>
      <c r="J31" s="105"/>
      <c r="K31" s="123">
        <v>7.9166666666666673E-3</v>
      </c>
      <c r="L31" s="123">
        <v>6.8750000000000006E-2</v>
      </c>
      <c r="M31" s="123"/>
      <c r="N31" s="123">
        <v>2.2916666666666665E-2</v>
      </c>
      <c r="O31" s="123">
        <v>2.0833333333333333E-3</v>
      </c>
      <c r="P31" s="123">
        <v>8.3333333333333332E-3</v>
      </c>
      <c r="Q31" s="123">
        <v>3.125E-2</v>
      </c>
      <c r="R31" s="123">
        <v>1.6666666666666666E-2</v>
      </c>
      <c r="S31" s="123"/>
      <c r="T31" s="123"/>
      <c r="U31" s="123"/>
      <c r="V31" s="123">
        <v>0.05</v>
      </c>
      <c r="W31" s="123">
        <v>1.9166666666666665E-2</v>
      </c>
      <c r="X31" s="123">
        <v>1.2500000000000001E-2</v>
      </c>
      <c r="Y31" s="123">
        <v>0.1525</v>
      </c>
      <c r="Z31" s="123">
        <v>6.2500000000000003E-3</v>
      </c>
      <c r="AA31" s="123">
        <v>5.8749999999999997E-2</v>
      </c>
      <c r="AB31" s="123">
        <v>1.4583333333333334E-2</v>
      </c>
      <c r="AC31" s="123">
        <v>0.22041666666666668</v>
      </c>
    </row>
    <row r="34" spans="1:31" ht="15.75" x14ac:dyDescent="0.25">
      <c r="A34" s="161" t="s">
        <v>58</v>
      </c>
      <c r="B34" s="42"/>
      <c r="C34" s="42"/>
      <c r="D34" s="42"/>
      <c r="E34" s="42"/>
      <c r="F34" s="42"/>
      <c r="G34" s="42"/>
      <c r="H34" s="42"/>
      <c r="I34" s="42"/>
      <c r="J34" s="42"/>
      <c r="K34" s="162">
        <f>MIN(K4:K31)</f>
        <v>2.0833333333333333E-3</v>
      </c>
      <c r="L34" s="162">
        <f>MIN(L4:L31)</f>
        <v>1.4583333333333334E-2</v>
      </c>
      <c r="M34" s="163"/>
      <c r="N34" s="162">
        <f>MIN(N4:N31)</f>
        <v>1.0416666666666666E-2</v>
      </c>
      <c r="O34" s="162">
        <f>MIN(O4:O31)</f>
        <v>2.0833333333333333E-3</v>
      </c>
      <c r="P34" s="162">
        <f>MIN(P4:P31)</f>
        <v>4.1666666666666669E-4</v>
      </c>
      <c r="Q34" s="162">
        <f>MIN(Q4:Q31)</f>
        <v>0</v>
      </c>
      <c r="R34" s="162">
        <f>MIN(R4:R31)</f>
        <v>2.0833333333333333E-3</v>
      </c>
      <c r="S34" s="163"/>
      <c r="T34" s="162">
        <f>MIN(T4:T31)</f>
        <v>0</v>
      </c>
      <c r="U34" s="163"/>
      <c r="V34" s="162">
        <f t="shared" ref="V34:AC34" si="0">MIN(V4:V31)</f>
        <v>8.3333333333333332E-3</v>
      </c>
      <c r="W34" s="162">
        <f t="shared" si="0"/>
        <v>1.2500000000000001E-2</v>
      </c>
      <c r="X34" s="162">
        <f t="shared" si="0"/>
        <v>1.0416666666666666E-2</v>
      </c>
      <c r="Y34" s="162">
        <f t="shared" si="0"/>
        <v>4.583333333333333E-2</v>
      </c>
      <c r="Z34" s="162">
        <f t="shared" si="0"/>
        <v>6.2500000000000003E-3</v>
      </c>
      <c r="AA34" s="162">
        <f t="shared" si="0"/>
        <v>1.2500000000000001E-2</v>
      </c>
      <c r="AB34" s="162">
        <f t="shared" si="0"/>
        <v>5.8333333333333336E-3</v>
      </c>
      <c r="AC34" s="162">
        <f t="shared" si="0"/>
        <v>6.7916666666666667E-2</v>
      </c>
    </row>
    <row r="35" spans="1:31" ht="15.75" x14ac:dyDescent="0.25">
      <c r="A35" s="161" t="s">
        <v>59</v>
      </c>
      <c r="B35" s="42"/>
      <c r="C35" s="42"/>
      <c r="D35" s="42"/>
      <c r="E35" s="42"/>
      <c r="F35" s="42"/>
      <c r="G35" s="42"/>
      <c r="H35" s="42"/>
      <c r="I35" s="42"/>
      <c r="J35" s="42"/>
      <c r="K35" s="164">
        <f>AVERAGE(K4:K31)</f>
        <v>4.6793154761904758E-2</v>
      </c>
      <c r="L35" s="164">
        <f>AVERAGE(L4:L31)</f>
        <v>0.12994047619047619</v>
      </c>
      <c r="M35" s="165"/>
      <c r="N35" s="164">
        <f>AVERAGE(N4:N31)</f>
        <v>6.8410493827160496E-2</v>
      </c>
      <c r="O35" s="164">
        <f>AVERAGE(O4:O31)</f>
        <v>3.4216666666666652E-2</v>
      </c>
      <c r="P35" s="164">
        <f>AVERAGE(P4:P31)</f>
        <v>1.7535714285714286E-2</v>
      </c>
      <c r="Q35" s="164">
        <f>AVERAGE(Q4:Q31)</f>
        <v>5.8308823529411753E-2</v>
      </c>
      <c r="R35" s="164">
        <f>AVERAGE(R4:R31)</f>
        <v>2.6423076923076921E-2</v>
      </c>
      <c r="S35" s="165"/>
      <c r="T35" s="164">
        <f>AVERAGE(T4:T31)</f>
        <v>2.633333333333333E-2</v>
      </c>
      <c r="U35" s="165"/>
      <c r="V35" s="164">
        <f t="shared" ref="V35:AC35" si="1">AVERAGE(V4:V31)</f>
        <v>0.21592261904761909</v>
      </c>
      <c r="W35" s="164">
        <f t="shared" si="1"/>
        <v>0.1338425925925926</v>
      </c>
      <c r="X35" s="164">
        <f t="shared" si="1"/>
        <v>0.13493589743589743</v>
      </c>
      <c r="Y35" s="164">
        <f t="shared" si="1"/>
        <v>0.20630952380952383</v>
      </c>
      <c r="Z35" s="164">
        <f t="shared" si="1"/>
        <v>8.7678571428571425E-2</v>
      </c>
      <c r="AA35" s="164">
        <f t="shared" si="1"/>
        <v>0.22542467948717945</v>
      </c>
      <c r="AB35" s="164">
        <f t="shared" si="1"/>
        <v>8.1743827160493832E-2</v>
      </c>
      <c r="AC35" s="164">
        <f t="shared" si="1"/>
        <v>0.73180059523809526</v>
      </c>
    </row>
    <row r="36" spans="1:31" ht="15.75" x14ac:dyDescent="0.25">
      <c r="A36" s="161" t="s">
        <v>60</v>
      </c>
      <c r="B36" s="42"/>
      <c r="C36" s="42"/>
      <c r="D36" s="42"/>
      <c r="E36" s="42"/>
      <c r="F36" s="42"/>
      <c r="G36" s="42"/>
      <c r="H36" s="42"/>
      <c r="I36" s="42"/>
      <c r="J36" s="42"/>
      <c r="K36" s="162">
        <f>MAX(K4:K31)</f>
        <v>0.12770833333333334</v>
      </c>
      <c r="L36" s="162">
        <f>MAX(L4:L31)</f>
        <v>0.76500000000000001</v>
      </c>
      <c r="M36" s="163"/>
      <c r="N36" s="162">
        <f>MAX(N4:N31)</f>
        <v>0.43791666666666668</v>
      </c>
      <c r="O36" s="162">
        <f>MAX(O4:O31)</f>
        <v>0.13958333333333334</v>
      </c>
      <c r="P36" s="162">
        <f>MAX(P4:P31)</f>
        <v>6.0416666666666667E-2</v>
      </c>
      <c r="Q36" s="162">
        <f>MAX(Q4:Q31)</f>
        <v>0.21249999999999999</v>
      </c>
      <c r="R36" s="162">
        <f>MAX(R4:R31)</f>
        <v>7.2083333333333333E-2</v>
      </c>
      <c r="S36" s="163"/>
      <c r="T36" s="162">
        <f>MAX(T4:T31)</f>
        <v>8.7499999999999994E-2</v>
      </c>
      <c r="U36" s="163"/>
      <c r="V36" s="162">
        <f t="shared" ref="V36:AC36" si="2">MAX(V4:V31)</f>
        <v>0.79249999999999998</v>
      </c>
      <c r="W36" s="162">
        <f t="shared" si="2"/>
        <v>0.28749999999999998</v>
      </c>
      <c r="X36" s="162">
        <f t="shared" si="2"/>
        <v>0.34250000000000003</v>
      </c>
      <c r="Y36" s="162">
        <f t="shared" si="2"/>
        <v>0.94</v>
      </c>
      <c r="Z36" s="162">
        <f t="shared" si="2"/>
        <v>0.84083333333333332</v>
      </c>
      <c r="AA36" s="162">
        <f t="shared" si="2"/>
        <v>1.7079166666666667</v>
      </c>
      <c r="AB36" s="162">
        <f t="shared" si="2"/>
        <v>0.24041666666666667</v>
      </c>
      <c r="AC36" s="162">
        <f t="shared" si="2"/>
        <v>1.6458333333333333</v>
      </c>
    </row>
    <row r="37" spans="1:31" ht="15.75" x14ac:dyDescent="0.25">
      <c r="A37" s="161" t="s">
        <v>61</v>
      </c>
      <c r="B37" s="42"/>
      <c r="C37" s="42"/>
      <c r="D37" s="42"/>
      <c r="E37" s="42"/>
      <c r="F37" s="42"/>
      <c r="G37" s="42"/>
      <c r="H37" s="42"/>
      <c r="I37" s="42"/>
      <c r="J37" s="42"/>
      <c r="K37" s="162">
        <f>MEDIAN(K4:K31)</f>
        <v>3.4375000000000003E-2</v>
      </c>
      <c r="L37" s="162">
        <f>MEDIAN(L4:L31)</f>
        <v>7.1874999999999994E-2</v>
      </c>
      <c r="M37" s="163"/>
      <c r="N37" s="162">
        <f>MEDIAN(N4:N31)</f>
        <v>0.05</v>
      </c>
      <c r="O37" s="162">
        <f>MEDIAN(O4:O31)</f>
        <v>1.9791666666666666E-2</v>
      </c>
      <c r="P37" s="162">
        <f>MEDIAN(P4:P31)</f>
        <v>1.375E-2</v>
      </c>
      <c r="Q37" s="162">
        <f>MEDIAN(Q4:Q31)</f>
        <v>3.5416666666666666E-2</v>
      </c>
      <c r="R37" s="162">
        <f>MEDIAN(R4:R31)</f>
        <v>2.183333333333333E-2</v>
      </c>
      <c r="S37" s="163"/>
      <c r="T37" s="162">
        <f>MEDIAN(T4:T31)</f>
        <v>1.7708333333333333E-2</v>
      </c>
      <c r="U37" s="163"/>
      <c r="V37" s="162">
        <f t="shared" ref="V37:AC37" si="3">MEDIAN(V4:V31)</f>
        <v>0.19708333333333333</v>
      </c>
      <c r="W37" s="162">
        <f t="shared" si="3"/>
        <v>0.12291666666666666</v>
      </c>
      <c r="X37" s="162">
        <f t="shared" si="3"/>
        <v>0.13729166666666667</v>
      </c>
      <c r="Y37" s="162">
        <f t="shared" si="3"/>
        <v>0.17270833333333335</v>
      </c>
      <c r="Z37" s="162">
        <f t="shared" si="3"/>
        <v>5.9374999999999997E-2</v>
      </c>
      <c r="AA37" s="162">
        <f t="shared" si="3"/>
        <v>0.1525</v>
      </c>
      <c r="AB37" s="162">
        <f t="shared" si="3"/>
        <v>7.5833333333333336E-2</v>
      </c>
      <c r="AC37" s="162">
        <f t="shared" si="3"/>
        <v>0.62729166666666669</v>
      </c>
    </row>
    <row r="41" spans="1:31" ht="150" x14ac:dyDescent="0.25">
      <c r="A41" s="63"/>
      <c r="B41" s="63"/>
      <c r="C41" s="114" t="str">
        <f>'[3]Staff Off Desk Summary Log'!AN1</f>
        <v>Hours per Week Staff Max</v>
      </c>
      <c r="D41" s="114" t="str">
        <f>'[3]Staff Off Desk Summary Log'!AO1</f>
        <v>Mins per week Staff Max</v>
      </c>
      <c r="E41" s="114" t="str">
        <f>'[3]Staff Off Desk Summary Log'!AP1</f>
        <v>Hours per year Staff Max</v>
      </c>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row>
    <row r="42" spans="1:31" x14ac:dyDescent="0.25">
      <c r="A42" s="63"/>
      <c r="B42" s="63"/>
      <c r="C42" s="63">
        <f>'[3]Staff Off Desk Summary Log'!AN2</f>
        <v>40</v>
      </c>
      <c r="D42" s="63">
        <f>'[3]Staff Off Desk Summary Log'!AO2</f>
        <v>2400</v>
      </c>
      <c r="E42" s="63">
        <f>'[3]Staff Off Desk Summary Log'!AP2</f>
        <v>2080</v>
      </c>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row>
    <row r="43" spans="1:31" ht="59.25" customHeight="1" x14ac:dyDescent="0.25">
      <c r="A43" s="44" t="str">
        <f>'[3]Staff Off Desk Summary Log'!AN3</f>
        <v>ARC- Off Desk Log</v>
      </c>
      <c r="B43" s="63"/>
      <c r="C43" s="114" t="str">
        <f>'[3]Staff Off Desk Summary Log'!AP3</f>
        <v>Bookdrop</v>
      </c>
      <c r="D43" s="114"/>
      <c r="E43" s="114" t="str">
        <f>'[3]Staff Off Desk Summary Log'!AR3</f>
        <v>Delivery</v>
      </c>
      <c r="F43" s="114"/>
      <c r="G43" s="114" t="str">
        <f>'[3]Staff Off Desk Summary Log'!AT3</f>
        <v xml:space="preserve">Checkin </v>
      </c>
      <c r="H43" s="114"/>
      <c r="I43" s="114" t="str">
        <f>'[3]Staff Off Desk Summary Log'!AV3</f>
        <v>Shelving</v>
      </c>
      <c r="J43" s="114"/>
      <c r="K43" s="114" t="str">
        <f>'[3]Staff Off Desk Summary Log'!AX3</f>
        <v>Circ Issues: missing and damaged items, etc.</v>
      </c>
      <c r="L43" s="114"/>
      <c r="M43" s="114" t="str">
        <f>'[3]Staff Off Desk Summary Log'!AZ3</f>
        <v>Collection Management (describe activity)</v>
      </c>
      <c r="N43" s="114" t="str">
        <f>'[3]Staff Off Desk Summary Log'!BA3</f>
        <v>Picklist, ILL, LinkPLUS</v>
      </c>
      <c r="O43" s="114"/>
      <c r="P43" s="114" t="str">
        <f>'[3]Staff Off Desk Summary Log'!BC3</f>
        <v>Magazines (describe activity)</v>
      </c>
      <c r="Q43" s="114" t="str">
        <f>'[3]Staff Off Desk Summary Log'!BF3</f>
        <v>Meeting Room Bookings: new requests, review, confirm, etc.</v>
      </c>
      <c r="R43" s="114" t="str">
        <f>'[3]Staff Off Desk Summary Log'!BG3</f>
        <v>Outreach: School, Rotary, etc. (keep detailed calendar and attach to off desk log)</v>
      </c>
      <c r="S43" s="114" t="str">
        <f>'[3]Staff Off Desk Summary Log'!BH3</f>
        <v>Community Information: posting new, restocking bookmarks, program brochures, notices</v>
      </c>
      <c r="T43" s="114" t="str">
        <f>'[3]Staff Off Desk Summary Log'!BI3</f>
        <v>By appointment with patron; 1 on 1; small group training</v>
      </c>
      <c r="U43" s="114"/>
      <c r="V43" s="114" t="str">
        <f>'[3]Staff Off Desk Summary Log'!BK3</f>
        <v>Programs (set up, delivery and tear down) Attach evanced calendar)</v>
      </c>
      <c r="W43" s="114"/>
      <c r="X43" s="114" t="str">
        <f>'[3]Staff Off Desk Summary Log'!BM3</f>
        <v>Programs (planning)</v>
      </c>
      <c r="Y43" s="114" t="str">
        <f>'[3]Staff Off Desk Summary Log'!BN3</f>
        <v xml:space="preserve">Special assignments or projects </v>
      </c>
      <c r="Z43" s="114" t="str">
        <f>'[3]Staff Off Desk Summary Log'!BO3</f>
        <v>Check email/spl@</v>
      </c>
      <c r="AA43" s="114" t="str">
        <f>'[3]Staff Off Desk Summary Log'!BP3</f>
        <v>Cash Count</v>
      </c>
      <c r="AB43" s="114" t="str">
        <f>'[3]Staff Off Desk Summary Log'!BQ3</f>
        <v>Staff Meetings</v>
      </c>
      <c r="AC43" s="114" t="str">
        <f>'[3]Staff Off Desk Summary Log'!BR3</f>
        <v>Closing Procedures</v>
      </c>
      <c r="AD43" s="114" t="str">
        <f>'[3]Staff Off Desk Summary Log'!BS3</f>
        <v>Other (describe)</v>
      </c>
      <c r="AE43" s="41"/>
    </row>
    <row r="44" spans="1:31" x14ac:dyDescent="0.25">
      <c r="A44" s="63" t="s">
        <v>107</v>
      </c>
      <c r="B44" s="63" t="s">
        <v>108</v>
      </c>
      <c r="C44" s="63" t="s">
        <v>109</v>
      </c>
      <c r="D44" s="63" t="s">
        <v>110</v>
      </c>
      <c r="E44" s="63" t="s">
        <v>109</v>
      </c>
      <c r="F44" s="63" t="s">
        <v>110</v>
      </c>
      <c r="G44" s="63" t="s">
        <v>109</v>
      </c>
      <c r="H44" s="63" t="s">
        <v>110</v>
      </c>
      <c r="I44" s="63" t="s">
        <v>109</v>
      </c>
      <c r="J44" s="63" t="s">
        <v>110</v>
      </c>
      <c r="K44" s="63" t="s">
        <v>109</v>
      </c>
      <c r="L44" s="63" t="s">
        <v>110</v>
      </c>
      <c r="M44" s="63" t="s">
        <v>111</v>
      </c>
      <c r="N44" s="63" t="s">
        <v>109</v>
      </c>
      <c r="O44" s="63" t="s">
        <v>110</v>
      </c>
      <c r="P44" s="63" t="s">
        <v>111</v>
      </c>
      <c r="Q44" s="63" t="s">
        <v>111</v>
      </c>
      <c r="R44" s="63" t="s">
        <v>111</v>
      </c>
      <c r="S44" s="63" t="s">
        <v>111</v>
      </c>
      <c r="T44" s="63" t="s">
        <v>109</v>
      </c>
      <c r="U44" s="63" t="s">
        <v>111</v>
      </c>
      <c r="V44" s="63" t="s">
        <v>112</v>
      </c>
      <c r="W44" s="63" t="s">
        <v>111</v>
      </c>
      <c r="X44" s="63" t="s">
        <v>113</v>
      </c>
      <c r="Y44" s="63" t="s">
        <v>113</v>
      </c>
      <c r="Z44" s="63" t="s">
        <v>111</v>
      </c>
      <c r="AA44" s="63" t="s">
        <v>111</v>
      </c>
      <c r="AB44" s="63" t="s">
        <v>113</v>
      </c>
      <c r="AC44" s="63" t="s">
        <v>111</v>
      </c>
      <c r="AD44" s="63">
        <v>0</v>
      </c>
    </row>
    <row r="45" spans="1:31" x14ac:dyDescent="0.25">
      <c r="A45" s="63" t="str">
        <f>'[3]Staff Off Desk Summary Log'!AN5</f>
        <v>Tuesday</v>
      </c>
      <c r="B45" s="63"/>
      <c r="C45" s="63">
        <f>'[3]Staff Off Desk Summary Log'!AP5</f>
        <v>349</v>
      </c>
      <c r="D45" s="63">
        <f>'[3]Staff Off Desk Summary Log'!AQ5</f>
        <v>73</v>
      </c>
      <c r="E45" s="63">
        <f>'[3]Staff Off Desk Summary Log'!AR5</f>
        <v>183</v>
      </c>
      <c r="F45" s="63">
        <f>'[3]Staff Off Desk Summary Log'!AS5</f>
        <v>10</v>
      </c>
      <c r="G45" s="63">
        <f>'[3]Staff Off Desk Summary Log'!AT5</f>
        <v>350</v>
      </c>
      <c r="H45" s="63">
        <f>'[3]Staff Off Desk Summary Log'!AU5</f>
        <v>34</v>
      </c>
      <c r="I45" s="63">
        <f>'[3]Staff Off Desk Summary Log'!AV5</f>
        <v>210</v>
      </c>
      <c r="J45" s="63">
        <f>'[3]Staff Off Desk Summary Log'!AW5</f>
        <v>20</v>
      </c>
      <c r="K45" s="63">
        <f>'[3]Staff Off Desk Summary Log'!AX5</f>
        <v>10</v>
      </c>
      <c r="L45" s="63">
        <f>'[3]Staff Off Desk Summary Log'!AY5</f>
        <v>35</v>
      </c>
      <c r="M45" s="63">
        <f>'[3]Staff Off Desk Summary Log'!AZ5</f>
        <v>155</v>
      </c>
      <c r="N45" s="63">
        <f>'[3]Staff Off Desk Summary Log'!BA5</f>
        <v>20</v>
      </c>
      <c r="O45" s="63">
        <f>'[3]Staff Off Desk Summary Log'!BB5</f>
        <v>105</v>
      </c>
      <c r="P45" s="63">
        <f>'[3]Staff Off Desk Summary Log'!BC5</f>
        <v>0</v>
      </c>
      <c r="Q45" s="63">
        <f>'[3]Staff Off Desk Summary Log'!BF5</f>
        <v>10</v>
      </c>
      <c r="R45" s="63">
        <f>'[3]Staff Off Desk Summary Log'!BG5</f>
        <v>0</v>
      </c>
      <c r="S45" s="63">
        <f>'[3]Staff Off Desk Summary Log'!BH5</f>
        <v>0</v>
      </c>
      <c r="T45" s="63">
        <f>'[3]Staff Off Desk Summary Log'!BI5</f>
        <v>0</v>
      </c>
      <c r="U45" s="63">
        <f>'[3]Staff Off Desk Summary Log'!BJ5</f>
        <v>0</v>
      </c>
      <c r="V45" s="63">
        <f>'[3]Staff Off Desk Summary Log'!BK5</f>
        <v>0</v>
      </c>
      <c r="W45" s="63">
        <f>'[3]Staff Off Desk Summary Log'!BL5</f>
        <v>0</v>
      </c>
      <c r="X45" s="63">
        <f>'[3]Staff Off Desk Summary Log'!BM5</f>
        <v>193</v>
      </c>
      <c r="Y45" s="63">
        <f>'[3]Staff Off Desk Summary Log'!BN5</f>
        <v>95</v>
      </c>
      <c r="Z45" s="63">
        <f>'[3]Staff Off Desk Summary Log'!BO5</f>
        <v>45</v>
      </c>
      <c r="AA45" s="63">
        <f>'[3]Staff Off Desk Summary Log'!BP5</f>
        <v>30</v>
      </c>
      <c r="AB45" s="63">
        <f>'[3]Staff Off Desk Summary Log'!BQ5</f>
        <v>30</v>
      </c>
      <c r="AC45" s="63">
        <f>'[3]Staff Off Desk Summary Log'!BR5</f>
        <v>12</v>
      </c>
      <c r="AD45" s="63">
        <f>'[3]Staff Off Desk Summary Log'!BS5</f>
        <v>420</v>
      </c>
    </row>
    <row r="46" spans="1:31" x14ac:dyDescent="0.25">
      <c r="A46" s="63" t="str">
        <f>'[3]Staff Off Desk Summary Log'!AN6</f>
        <v>Wednesday</v>
      </c>
      <c r="B46" s="63"/>
      <c r="C46" s="63">
        <f>'[3]Staff Off Desk Summary Log'!AP6</f>
        <v>48</v>
      </c>
      <c r="D46" s="63">
        <f>'[3]Staff Off Desk Summary Log'!AQ6</f>
        <v>13</v>
      </c>
      <c r="E46" s="63">
        <f>'[3]Staff Off Desk Summary Log'!AR6</f>
        <v>0</v>
      </c>
      <c r="F46" s="63">
        <f>'[3]Staff Off Desk Summary Log'!AS6</f>
        <v>0</v>
      </c>
      <c r="G46" s="63">
        <f>'[3]Staff Off Desk Summary Log'!AT6</f>
        <v>102</v>
      </c>
      <c r="H46" s="63">
        <f>'[3]Staff Off Desk Summary Log'!AU6</f>
        <v>24</v>
      </c>
      <c r="I46" s="63">
        <f>'[3]Staff Off Desk Summary Log'!AV6</f>
        <v>0</v>
      </c>
      <c r="J46" s="63">
        <f>'[3]Staff Off Desk Summary Log'!AW6</f>
        <v>0</v>
      </c>
      <c r="K46" s="63">
        <f>'[3]Staff Off Desk Summary Log'!AX6</f>
        <v>5</v>
      </c>
      <c r="L46" s="63">
        <f>'[3]Staff Off Desk Summary Log'!AY6</f>
        <v>15</v>
      </c>
      <c r="M46" s="63">
        <f>'[3]Staff Off Desk Summary Log'!AZ6</f>
        <v>75</v>
      </c>
      <c r="N46" s="63">
        <f>'[3]Staff Off Desk Summary Log'!BA6</f>
        <v>30</v>
      </c>
      <c r="O46" s="63">
        <f>'[3]Staff Off Desk Summary Log'!BB6</f>
        <v>0</v>
      </c>
      <c r="P46" s="63">
        <f>'[3]Staff Off Desk Summary Log'!BC6</f>
        <v>0</v>
      </c>
      <c r="Q46" s="63">
        <f>'[3]Staff Off Desk Summary Log'!BF6</f>
        <v>5</v>
      </c>
      <c r="R46" s="63">
        <f>'[3]Staff Off Desk Summary Log'!BG6</f>
        <v>0</v>
      </c>
      <c r="S46" s="63">
        <f>'[3]Staff Off Desk Summary Log'!BH6</f>
        <v>15</v>
      </c>
      <c r="T46" s="63">
        <f>'[3]Staff Off Desk Summary Log'!BI6</f>
        <v>0</v>
      </c>
      <c r="U46" s="63">
        <f>'[3]Staff Off Desk Summary Log'!BJ6</f>
        <v>60</v>
      </c>
      <c r="V46" s="63">
        <f>'[3]Staff Off Desk Summary Log'!BK6</f>
        <v>0</v>
      </c>
      <c r="W46" s="63">
        <f>'[3]Staff Off Desk Summary Log'!BL6</f>
        <v>0</v>
      </c>
      <c r="X46" s="63">
        <f>'[3]Staff Off Desk Summary Log'!BM6</f>
        <v>25</v>
      </c>
      <c r="Y46" s="63">
        <f>'[3]Staff Off Desk Summary Log'!BN6</f>
        <v>2</v>
      </c>
      <c r="Z46" s="63">
        <f>'[3]Staff Off Desk Summary Log'!BO6</f>
        <v>40</v>
      </c>
      <c r="AA46" s="63">
        <f>'[3]Staff Off Desk Summary Log'!BP6</f>
        <v>105</v>
      </c>
      <c r="AB46" s="63">
        <f>'[3]Staff Off Desk Summary Log'!BQ6</f>
        <v>0</v>
      </c>
      <c r="AC46" s="63">
        <f>'[3]Staff Off Desk Summary Log'!BR6</f>
        <v>37</v>
      </c>
      <c r="AD46" s="63">
        <f>'[3]Staff Off Desk Summary Log'!BS6</f>
        <v>245</v>
      </c>
    </row>
    <row r="47" spans="1:31" x14ac:dyDescent="0.25">
      <c r="A47" s="63" t="str">
        <f>'[3]Staff Off Desk Summary Log'!AN7</f>
        <v xml:space="preserve">Thursday </v>
      </c>
      <c r="B47" s="63"/>
      <c r="C47" s="63">
        <f>'[3]Staff Off Desk Summary Log'!AP7</f>
        <v>119</v>
      </c>
      <c r="D47" s="63">
        <f>'[3]Staff Off Desk Summary Log'!AQ7</f>
        <v>45</v>
      </c>
      <c r="E47" s="63">
        <f>'[3]Staff Off Desk Summary Log'!AR7</f>
        <v>95</v>
      </c>
      <c r="F47" s="63">
        <f>'[3]Staff Off Desk Summary Log'!AS7</f>
        <v>51</v>
      </c>
      <c r="G47" s="63">
        <f>'[3]Staff Off Desk Summary Log'!AT7</f>
        <v>0</v>
      </c>
      <c r="H47" s="63">
        <f>'[3]Staff Off Desk Summary Log'!AU7</f>
        <v>0</v>
      </c>
      <c r="I47" s="63">
        <f>'[3]Staff Off Desk Summary Log'!AV7</f>
        <v>0</v>
      </c>
      <c r="J47" s="63">
        <f>'[3]Staff Off Desk Summary Log'!AW7</f>
        <v>0</v>
      </c>
      <c r="K47" s="63">
        <f>'[3]Staff Off Desk Summary Log'!AX7</f>
        <v>0</v>
      </c>
      <c r="L47" s="63">
        <f>'[3]Staff Off Desk Summary Log'!AY7</f>
        <v>0</v>
      </c>
      <c r="M47" s="63">
        <f>'[3]Staff Off Desk Summary Log'!AZ7</f>
        <v>70</v>
      </c>
      <c r="N47" s="63">
        <f>'[3]Staff Off Desk Summary Log'!BA7</f>
        <v>3</v>
      </c>
      <c r="O47" s="63">
        <f>'[3]Staff Off Desk Summary Log'!BB7</f>
        <v>5</v>
      </c>
      <c r="P47" s="63">
        <f>'[3]Staff Off Desk Summary Log'!BC7</f>
        <v>70</v>
      </c>
      <c r="Q47" s="63">
        <f>'[3]Staff Off Desk Summary Log'!BF7</f>
        <v>0</v>
      </c>
      <c r="R47" s="63">
        <f>'[3]Staff Off Desk Summary Log'!BG7</f>
        <v>0</v>
      </c>
      <c r="S47" s="63">
        <f>'[3]Staff Off Desk Summary Log'!BH7</f>
        <v>0</v>
      </c>
      <c r="T47" s="63">
        <f>'[3]Staff Off Desk Summary Log'!BI7</f>
        <v>0</v>
      </c>
      <c r="U47" s="63">
        <f>'[3]Staff Off Desk Summary Log'!BJ7</f>
        <v>0</v>
      </c>
      <c r="V47" s="63">
        <f>'[3]Staff Off Desk Summary Log'!BK7</f>
        <v>0</v>
      </c>
      <c r="W47" s="63">
        <f>'[3]Staff Off Desk Summary Log'!BL7</f>
        <v>0</v>
      </c>
      <c r="X47" s="63">
        <f>'[3]Staff Off Desk Summary Log'!BM7</f>
        <v>70</v>
      </c>
      <c r="Y47" s="63">
        <f>'[3]Staff Off Desk Summary Log'!BN7</f>
        <v>40</v>
      </c>
      <c r="Z47" s="63">
        <f>'[3]Staff Off Desk Summary Log'!BO7</f>
        <v>60</v>
      </c>
      <c r="AA47" s="63">
        <f>'[3]Staff Off Desk Summary Log'!BP7</f>
        <v>25</v>
      </c>
      <c r="AB47" s="63">
        <f>'[3]Staff Off Desk Summary Log'!BQ7</f>
        <v>0</v>
      </c>
      <c r="AC47" s="63">
        <f>'[3]Staff Off Desk Summary Log'!BR7</f>
        <v>15</v>
      </c>
      <c r="AD47" s="63">
        <f>'[3]Staff Off Desk Summary Log'!BS7</f>
        <v>152</v>
      </c>
    </row>
    <row r="48" spans="1:31" x14ac:dyDescent="0.25">
      <c r="A48" s="63" t="str">
        <f>'[3]Staff Off Desk Summary Log'!AN8</f>
        <v xml:space="preserve">Friday </v>
      </c>
      <c r="B48" s="63"/>
      <c r="C48" s="63">
        <f>'[3]Staff Off Desk Summary Log'!AP8</f>
        <v>170</v>
      </c>
      <c r="D48" s="63">
        <f>'[3]Staff Off Desk Summary Log'!AQ8</f>
        <v>35</v>
      </c>
      <c r="E48" s="63">
        <f>'[3]Staff Off Desk Summary Log'!AR8</f>
        <v>0</v>
      </c>
      <c r="F48" s="63">
        <f>'[3]Staff Off Desk Summary Log'!AS8</f>
        <v>15</v>
      </c>
      <c r="G48" s="63">
        <f>'[3]Staff Off Desk Summary Log'!AT8</f>
        <v>90</v>
      </c>
      <c r="H48" s="63">
        <f>'[3]Staff Off Desk Summary Log'!AU8</f>
        <v>10</v>
      </c>
      <c r="I48" s="63">
        <f>'[3]Staff Off Desk Summary Log'!AV8</f>
        <v>90</v>
      </c>
      <c r="J48" s="63">
        <f>'[3]Staff Off Desk Summary Log'!AW8</f>
        <v>0</v>
      </c>
      <c r="K48" s="63">
        <f>'[3]Staff Off Desk Summary Log'!AX8</f>
        <v>0</v>
      </c>
      <c r="L48" s="63">
        <f>'[3]Staff Off Desk Summary Log'!AY8</f>
        <v>0</v>
      </c>
      <c r="M48" s="63">
        <f>'[3]Staff Off Desk Summary Log'!AZ8</f>
        <v>0</v>
      </c>
      <c r="N48" s="63">
        <f>'[3]Staff Off Desk Summary Log'!BA8</f>
        <v>63</v>
      </c>
      <c r="O48" s="63">
        <f>'[3]Staff Off Desk Summary Log'!BB8</f>
        <v>5</v>
      </c>
      <c r="P48" s="63">
        <f>'[3]Staff Off Desk Summary Log'!BC8</f>
        <v>120</v>
      </c>
      <c r="Q48" s="63">
        <f>'[3]Staff Off Desk Summary Log'!BF8</f>
        <v>0</v>
      </c>
      <c r="R48" s="63">
        <f>'[3]Staff Off Desk Summary Log'!BG8</f>
        <v>0</v>
      </c>
      <c r="S48" s="63">
        <f>'[3]Staff Off Desk Summary Log'!BH8</f>
        <v>0</v>
      </c>
      <c r="T48" s="63">
        <f>'[3]Staff Off Desk Summary Log'!BI8</f>
        <v>0</v>
      </c>
      <c r="U48" s="63">
        <f>'[3]Staff Off Desk Summary Log'!BJ8</f>
        <v>0</v>
      </c>
      <c r="V48" s="63">
        <f>'[3]Staff Off Desk Summary Log'!BK8</f>
        <v>0</v>
      </c>
      <c r="W48" s="63">
        <f>'[3]Staff Off Desk Summary Log'!BL8</f>
        <v>0</v>
      </c>
      <c r="X48" s="63">
        <f>'[3]Staff Off Desk Summary Log'!BM8</f>
        <v>0</v>
      </c>
      <c r="Y48" s="63">
        <f>'[3]Staff Off Desk Summary Log'!BN8</f>
        <v>50</v>
      </c>
      <c r="Z48" s="63">
        <f>'[3]Staff Off Desk Summary Log'!BO8</f>
        <v>30</v>
      </c>
      <c r="AA48" s="63">
        <f>'[3]Staff Off Desk Summary Log'!BP8</f>
        <v>25</v>
      </c>
      <c r="AB48" s="63">
        <f>'[3]Staff Off Desk Summary Log'!BQ8</f>
        <v>0</v>
      </c>
      <c r="AC48" s="63">
        <f>'[3]Staff Off Desk Summary Log'!BR8</f>
        <v>65</v>
      </c>
      <c r="AD48" s="63">
        <f>'[3]Staff Off Desk Summary Log'!BS8</f>
        <v>295</v>
      </c>
    </row>
    <row r="49" spans="1:30" x14ac:dyDescent="0.25">
      <c r="A49" s="63" t="str">
        <f>'[3]Staff Off Desk Summary Log'!AN9</f>
        <v>Saturday</v>
      </c>
      <c r="B49" s="63"/>
      <c r="C49" s="63">
        <f>'[3]Staff Off Desk Summary Log'!AP9</f>
        <v>83</v>
      </c>
      <c r="D49" s="63">
        <f>'[3]Staff Off Desk Summary Log'!AQ9</f>
        <v>20</v>
      </c>
      <c r="E49" s="63">
        <f>'[3]Staff Off Desk Summary Log'!AR9</f>
        <v>30</v>
      </c>
      <c r="F49" s="63">
        <f>'[3]Staff Off Desk Summary Log'!AS9</f>
        <v>15</v>
      </c>
      <c r="G49" s="63">
        <f>'[3]Staff Off Desk Summary Log'!AT9</f>
        <v>0</v>
      </c>
      <c r="H49" s="63">
        <f>'[3]Staff Off Desk Summary Log'!AU9</f>
        <v>0</v>
      </c>
      <c r="I49" s="63">
        <f>'[3]Staff Off Desk Summary Log'!AV9</f>
        <v>0</v>
      </c>
      <c r="J49" s="63">
        <f>'[3]Staff Off Desk Summary Log'!AW9</f>
        <v>0</v>
      </c>
      <c r="K49" s="63">
        <f>'[3]Staff Off Desk Summary Log'!AX9</f>
        <v>0</v>
      </c>
      <c r="L49" s="63">
        <f>'[3]Staff Off Desk Summary Log'!AY9</f>
        <v>0</v>
      </c>
      <c r="M49" s="63">
        <f>'[3]Staff Off Desk Summary Log'!AZ9</f>
        <v>0</v>
      </c>
      <c r="N49" s="63">
        <f>'[3]Staff Off Desk Summary Log'!BA9</f>
        <v>110</v>
      </c>
      <c r="O49" s="63">
        <f>'[3]Staff Off Desk Summary Log'!BB9</f>
        <v>19</v>
      </c>
      <c r="P49" s="63">
        <f>'[3]Staff Off Desk Summary Log'!BC9</f>
        <v>20</v>
      </c>
      <c r="Q49" s="63">
        <f>'[3]Staff Off Desk Summary Log'!BF9</f>
        <v>0</v>
      </c>
      <c r="R49" s="63">
        <f>'[3]Staff Off Desk Summary Log'!BG9</f>
        <v>0</v>
      </c>
      <c r="S49" s="63">
        <f>'[3]Staff Off Desk Summary Log'!BH9</f>
        <v>0</v>
      </c>
      <c r="T49" s="63">
        <f>'[3]Staff Off Desk Summary Log'!BI9</f>
        <v>0</v>
      </c>
      <c r="U49" s="63">
        <f>'[3]Staff Off Desk Summary Log'!BJ9</f>
        <v>0</v>
      </c>
      <c r="V49" s="63">
        <f>'[3]Staff Off Desk Summary Log'!BK9</f>
        <v>0</v>
      </c>
      <c r="W49" s="63">
        <f>'[3]Staff Off Desk Summary Log'!BL9</f>
        <v>90</v>
      </c>
      <c r="X49" s="63">
        <f>'[3]Staff Off Desk Summary Log'!BM9</f>
        <v>20</v>
      </c>
      <c r="Y49" s="63">
        <f>'[3]Staff Off Desk Summary Log'!BN9</f>
        <v>60</v>
      </c>
      <c r="Z49" s="63">
        <f>'[3]Staff Off Desk Summary Log'!BO9</f>
        <v>60</v>
      </c>
      <c r="AA49" s="63">
        <f>'[3]Staff Off Desk Summary Log'!BP9</f>
        <v>20</v>
      </c>
      <c r="AB49" s="63">
        <f>'[3]Staff Off Desk Summary Log'!BQ9</f>
        <v>0</v>
      </c>
      <c r="AC49" s="63">
        <f>'[3]Staff Off Desk Summary Log'!BR9</f>
        <v>50</v>
      </c>
      <c r="AD49" s="63">
        <f>'[3]Staff Off Desk Summary Log'!BS9</f>
        <v>278</v>
      </c>
    </row>
    <row r="50" spans="1:30" x14ac:dyDescent="0.25">
      <c r="A50" s="63"/>
      <c r="B50" s="63" t="str">
        <f>'[3]Staff Off Desk Summary Log'!AO15</f>
        <v>SUM</v>
      </c>
      <c r="C50" s="63">
        <f>'[3]Staff Off Desk Summary Log'!AP15</f>
        <v>769</v>
      </c>
      <c r="D50" s="63">
        <f>'[3]Staff Off Desk Summary Log'!AQ15</f>
        <v>186</v>
      </c>
      <c r="E50" s="63">
        <f>'[3]Staff Off Desk Summary Log'!AR15</f>
        <v>308</v>
      </c>
      <c r="F50" s="63">
        <f>'[3]Staff Off Desk Summary Log'!AS15</f>
        <v>91</v>
      </c>
      <c r="G50" s="63">
        <f>'[3]Staff Off Desk Summary Log'!AT15</f>
        <v>542</v>
      </c>
      <c r="H50" s="63">
        <f>'[3]Staff Off Desk Summary Log'!AU15</f>
        <v>68</v>
      </c>
      <c r="I50" s="63">
        <f>'[3]Staff Off Desk Summary Log'!AV15</f>
        <v>300</v>
      </c>
      <c r="J50" s="63">
        <f>'[3]Staff Off Desk Summary Log'!AW15</f>
        <v>20</v>
      </c>
      <c r="K50" s="63">
        <f>'[3]Staff Off Desk Summary Log'!AX15</f>
        <v>15</v>
      </c>
      <c r="L50" s="63">
        <f>'[3]Staff Off Desk Summary Log'!AY15</f>
        <v>50</v>
      </c>
      <c r="M50" s="63">
        <f>'[3]Staff Off Desk Summary Log'!AZ15</f>
        <v>300</v>
      </c>
      <c r="N50" s="63">
        <f>'[3]Staff Off Desk Summary Log'!BA15</f>
        <v>226</v>
      </c>
      <c r="O50" s="63">
        <f>'[3]Staff Off Desk Summary Log'!BB15</f>
        <v>134</v>
      </c>
      <c r="P50" s="63">
        <f>'[3]Staff Off Desk Summary Log'!BC15</f>
        <v>210</v>
      </c>
      <c r="Q50" s="63">
        <f>'[3]Staff Off Desk Summary Log'!BF15</f>
        <v>15</v>
      </c>
      <c r="R50" s="63">
        <f>'[3]Staff Off Desk Summary Log'!BG15</f>
        <v>0</v>
      </c>
      <c r="S50" s="63">
        <f>'[3]Staff Off Desk Summary Log'!BH15</f>
        <v>15</v>
      </c>
      <c r="T50" s="63">
        <f>'[3]Staff Off Desk Summary Log'!BI15</f>
        <v>0</v>
      </c>
      <c r="U50" s="63">
        <f>'[3]Staff Off Desk Summary Log'!BJ15</f>
        <v>60</v>
      </c>
      <c r="V50" s="63">
        <f>'[3]Staff Off Desk Summary Log'!BK15</f>
        <v>0</v>
      </c>
      <c r="W50" s="63">
        <f>'[3]Staff Off Desk Summary Log'!BL15</f>
        <v>90</v>
      </c>
      <c r="X50" s="63">
        <f>'[3]Staff Off Desk Summary Log'!BM15</f>
        <v>308</v>
      </c>
      <c r="Y50" s="63">
        <f>'[3]Staff Off Desk Summary Log'!BN15</f>
        <v>247</v>
      </c>
      <c r="Z50" s="63">
        <f>'[3]Staff Off Desk Summary Log'!BO15</f>
        <v>235</v>
      </c>
      <c r="AA50" s="63">
        <f>'[3]Staff Off Desk Summary Log'!BP15</f>
        <v>205</v>
      </c>
      <c r="AB50" s="63">
        <f>'[3]Staff Off Desk Summary Log'!BQ15</f>
        <v>30</v>
      </c>
      <c r="AC50" s="63">
        <f>'[3]Staff Off Desk Summary Log'!BR15</f>
        <v>179</v>
      </c>
      <c r="AD50" s="63">
        <f>'[3]Staff Off Desk Summary Log'!BS15</f>
        <v>1390</v>
      </c>
    </row>
    <row r="51" spans="1:30" x14ac:dyDescent="0.25">
      <c r="A51" s="63"/>
      <c r="B51" s="63" t="str">
        <f>'[3]Staff Off Desk Summary Log'!AO16</f>
        <v>AVG</v>
      </c>
      <c r="C51" s="63"/>
      <c r="D51" s="63">
        <f>'[3]Staff Off Desk Summary Log'!AQ16</f>
        <v>0.24187256176853056</v>
      </c>
      <c r="E51" s="63">
        <f>'[3]Staff Off Desk Summary Log'!AR16</f>
        <v>0</v>
      </c>
      <c r="F51" s="63">
        <f>'[3]Staff Off Desk Summary Log'!AS16</f>
        <v>0.29545454545454547</v>
      </c>
      <c r="G51" s="63">
        <f>'[3]Staff Off Desk Summary Log'!AT16</f>
        <v>0</v>
      </c>
      <c r="H51" s="63">
        <f>'[3]Staff Off Desk Summary Log'!AU16</f>
        <v>0.12546125461254612</v>
      </c>
      <c r="I51" s="63">
        <f>'[3]Staff Off Desk Summary Log'!AV16</f>
        <v>0</v>
      </c>
      <c r="J51" s="63">
        <f>'[3]Staff Off Desk Summary Log'!AW16</f>
        <v>6.6666666666666666E-2</v>
      </c>
      <c r="K51" s="63">
        <f>'[3]Staff Off Desk Summary Log'!AX16</f>
        <v>0</v>
      </c>
      <c r="L51" s="63">
        <f>'[3]Staff Off Desk Summary Log'!AY16</f>
        <v>3.3333333333333335</v>
      </c>
      <c r="M51" s="63">
        <f>'[3]Staff Off Desk Summary Log'!AZ16</f>
        <v>0</v>
      </c>
      <c r="N51" s="63">
        <f>'[3]Staff Off Desk Summary Log'!BA16</f>
        <v>0</v>
      </c>
      <c r="O51" s="63">
        <f>'[3]Staff Off Desk Summary Log'!BB16</f>
        <v>0.59292035398230092</v>
      </c>
      <c r="P51" s="63">
        <f>'[3]Staff Off Desk Summary Log'!BC16</f>
        <v>0</v>
      </c>
      <c r="Q51" s="63">
        <f>'[3]Staff Off Desk Summary Log'!BF16</f>
        <v>0</v>
      </c>
      <c r="R51" s="63">
        <f>'[3]Staff Off Desk Summary Log'!BG16</f>
        <v>0</v>
      </c>
      <c r="S51" s="63">
        <f>'[3]Staff Off Desk Summary Log'!BH16</f>
        <v>0</v>
      </c>
      <c r="T51" s="63">
        <f>'[3]Staff Off Desk Summary Log'!BI16</f>
        <v>0</v>
      </c>
      <c r="U51" s="63"/>
      <c r="V51" s="63">
        <f>'[3]Staff Off Desk Summary Log'!BK16</f>
        <v>0</v>
      </c>
      <c r="W51" s="63"/>
      <c r="X51" s="63">
        <f>'[3]Staff Off Desk Summary Log'!BM16</f>
        <v>0</v>
      </c>
      <c r="Y51" s="63">
        <f>'[3]Staff Off Desk Summary Log'!BN16</f>
        <v>0</v>
      </c>
      <c r="Z51" s="63">
        <f>'[3]Staff Off Desk Summary Log'!BO16</f>
        <v>0</v>
      </c>
      <c r="AA51" s="63">
        <f>'[3]Staff Off Desk Summary Log'!BP16</f>
        <v>0</v>
      </c>
      <c r="AB51" s="63">
        <f>'[3]Staff Off Desk Summary Log'!BQ16</f>
        <v>0</v>
      </c>
      <c r="AC51" s="63">
        <f>'[3]Staff Off Desk Summary Log'!BR16</f>
        <v>0</v>
      </c>
      <c r="AD51" s="63">
        <f>'[3]Staff Off Desk Summary Log'!BS16</f>
        <v>0</v>
      </c>
    </row>
    <row r="52" spans="1:30" x14ac:dyDescent="0.25">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row>
    <row r="53" spans="1:30" ht="105" x14ac:dyDescent="0.25">
      <c r="A53" s="63"/>
      <c r="B53" s="114" t="str">
        <f>'[3]Staff Off Desk Summary Log'!AO18</f>
        <v>% Hrs per week off desk tasks</v>
      </c>
      <c r="C53" s="63"/>
      <c r="D53" s="63" t="str">
        <f>'[3]Staff Off Desk Summary Log'!AQ18</f>
        <v>shelver</v>
      </c>
      <c r="E53" s="63"/>
      <c r="F53" s="63" t="str">
        <f>'[3]Staff Off Desk Summary Log'!AS18</f>
        <v>shelver</v>
      </c>
      <c r="G53" s="63"/>
      <c r="H53" s="63" t="str">
        <f>'[3]Staff Off Desk Summary Log'!AU18</f>
        <v>shelver</v>
      </c>
      <c r="I53" s="63"/>
      <c r="J53" s="63" t="str">
        <f>'[3]Staff Off Desk Summary Log'!AW18</f>
        <v>shelver</v>
      </c>
      <c r="K53" s="63"/>
      <c r="L53" s="115">
        <f>'[3]Staff Off Desk Summary Log'!AY18</f>
        <v>2.0833333333333332E-2</v>
      </c>
      <c r="M53" s="115">
        <f>'[3]Staff Off Desk Summary Log'!AZ18</f>
        <v>0.125</v>
      </c>
      <c r="N53" s="115"/>
      <c r="O53" s="115">
        <f>'[3]Staff Off Desk Summary Log'!BB18</f>
        <v>5.5833333333333332E-2</v>
      </c>
      <c r="P53" s="115">
        <f>'[3]Staff Off Desk Summary Log'!BC18</f>
        <v>8.7499999999999994E-2</v>
      </c>
      <c r="Q53" s="115">
        <f>'[3]Staff Off Desk Summary Log'!BF18</f>
        <v>6.2500000000000003E-3</v>
      </c>
      <c r="R53" s="115">
        <f>'[3]Staff Off Desk Summary Log'!BG18</f>
        <v>0</v>
      </c>
      <c r="S53" s="115">
        <f>'[3]Staff Off Desk Summary Log'!BH18</f>
        <v>6.2500000000000003E-3</v>
      </c>
      <c r="T53" s="115"/>
      <c r="U53" s="115">
        <f>'[3]Staff Off Desk Summary Log'!BJ18</f>
        <v>2.5000000000000001E-2</v>
      </c>
      <c r="V53" s="115"/>
      <c r="W53" s="115">
        <f>'[3]Staff Off Desk Summary Log'!BL18</f>
        <v>3.7499999999999999E-2</v>
      </c>
      <c r="X53" s="115">
        <f>'[3]Staff Off Desk Summary Log'!BM18</f>
        <v>0.12833333333333333</v>
      </c>
      <c r="Y53" s="115">
        <f>'[3]Staff Off Desk Summary Log'!BN18</f>
        <v>0.10291666666666667</v>
      </c>
      <c r="Z53" s="115">
        <f>'[3]Staff Off Desk Summary Log'!BO18</f>
        <v>9.7916666666666666E-2</v>
      </c>
      <c r="AA53" s="115">
        <f>'[3]Staff Off Desk Summary Log'!BP18</f>
        <v>8.5416666666666669E-2</v>
      </c>
      <c r="AB53" s="115">
        <f>'[3]Staff Off Desk Summary Log'!BQ18</f>
        <v>1.2500000000000001E-2</v>
      </c>
      <c r="AC53" s="115">
        <f>'[3]Staff Off Desk Summary Log'!BR18</f>
        <v>7.4583333333333335E-2</v>
      </c>
      <c r="AD53" s="115">
        <f>'[3]Staff Off Desk Summary Log'!BS18</f>
        <v>0.57916666666666672</v>
      </c>
    </row>
    <row r="57" spans="1:30" ht="150" x14ac:dyDescent="0.25">
      <c r="A57" s="63"/>
      <c r="B57" s="63"/>
      <c r="C57" s="114" t="str">
        <f>'[4]Staff Off Desk Summary Log'!AN1</f>
        <v>Hours per week Staff Max</v>
      </c>
      <c r="D57" s="114" t="str">
        <f>'[4]Staff Off Desk Summary Log'!AO1</f>
        <v>Mins per week staff max</v>
      </c>
      <c r="E57" s="114" t="str">
        <f>'[4]Staff Off Desk Summary Log'!AP1</f>
        <v>Hours/year Staff Max</v>
      </c>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row>
    <row r="58" spans="1:30" x14ac:dyDescent="0.25">
      <c r="B58" s="119">
        <f>'[4]Staff Off Desk Summary Log'!AN2</f>
        <v>40</v>
      </c>
      <c r="C58" s="119">
        <f>'[4]Staff Off Desk Summary Log'!AO2</f>
        <v>2400</v>
      </c>
      <c r="D58" s="63">
        <f>'[4]Staff Off Desk Summary Log'!AP2</f>
        <v>2080</v>
      </c>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row>
    <row r="59" spans="1:30" ht="55.5" customHeight="1" x14ac:dyDescent="0.25">
      <c r="A59" s="44" t="str">
        <f>'[4]Staff Off Desk Summary Log'!AN3</f>
        <v>ARD - Off Desk Log</v>
      </c>
      <c r="B59" s="63"/>
      <c r="C59" s="114" t="str">
        <f>'[4]Staff Off Desk Summary Log'!AP3</f>
        <v>Bookdrop</v>
      </c>
      <c r="D59" s="114">
        <f>'[4]Staff Off Desk Summary Log'!AQ3</f>
        <v>0</v>
      </c>
      <c r="E59" s="114" t="str">
        <f>'[4]Staff Off Desk Summary Log'!AR3</f>
        <v>Delivery</v>
      </c>
      <c r="F59" s="114">
        <f>'[4]Staff Off Desk Summary Log'!AS3</f>
        <v>0</v>
      </c>
      <c r="G59" s="114" t="str">
        <f>'[4]Staff Off Desk Summary Log'!AT3</f>
        <v xml:space="preserve">Checkin </v>
      </c>
      <c r="H59" s="114">
        <f>'[4]Staff Off Desk Summary Log'!AU3</f>
        <v>0</v>
      </c>
      <c r="I59" s="114" t="str">
        <f>'[4]Staff Off Desk Summary Log'!AV3</f>
        <v>Shelving</v>
      </c>
      <c r="J59" s="114">
        <f>'[4]Staff Off Desk Summary Log'!AW3</f>
        <v>0</v>
      </c>
      <c r="K59" s="114" t="str">
        <f>'[4]Staff Off Desk Summary Log'!AX3</f>
        <v>Circ Issues: missing and damaged items, etc.</v>
      </c>
      <c r="L59" s="114">
        <f>'[4]Staff Off Desk Summary Log'!AY3</f>
        <v>0</v>
      </c>
      <c r="M59" s="114" t="str">
        <f>'[4]Staff Off Desk Summary Log'!AZ3</f>
        <v>Collection Management (describe activity)</v>
      </c>
      <c r="N59" s="114" t="str">
        <f>'[4]Staff Off Desk Summary Log'!BA3</f>
        <v>Picklist, ILL, LinkPLUS</v>
      </c>
      <c r="O59" s="114">
        <f>'[4]Staff Off Desk Summary Log'!BB3</f>
        <v>0</v>
      </c>
      <c r="P59" s="114" t="str">
        <f>'[4]Staff Off Desk Summary Log'!BC3</f>
        <v>Magazines (describe activity)</v>
      </c>
      <c r="Q59" s="114" t="str">
        <f>'[4]Staff Off Desk Summary Log'!BF3</f>
        <v>Meeting Room Bookings: new requests, review, confirm, etc.</v>
      </c>
      <c r="R59" s="114" t="str">
        <f>'[4]Staff Off Desk Summary Log'!BG3</f>
        <v>Outreach: School, Rotary, etc. (keep detailed calendar and attach to off desk log)</v>
      </c>
      <c r="S59" s="114" t="str">
        <f>'[4]Staff Off Desk Summary Log'!BH3</f>
        <v>Community Information: posting new, restocking bookmarks, program brochures, notices</v>
      </c>
      <c r="T59" s="114" t="str">
        <f>'[4]Staff Off Desk Summary Log'!BI3</f>
        <v>By appointment with patron; 1 on 1; small group training</v>
      </c>
      <c r="U59" s="114">
        <f>'[4]Staff Off Desk Summary Log'!BJ3</f>
        <v>0</v>
      </c>
      <c r="V59" s="114" t="str">
        <f>'[4]Staff Off Desk Summary Log'!BK3</f>
        <v>Programs (set up, delivery and tear down) Attach evanced calendar)</v>
      </c>
      <c r="W59" s="114">
        <f>'[4]Staff Off Desk Summary Log'!BL3</f>
        <v>0</v>
      </c>
      <c r="X59" s="114" t="str">
        <f>'[4]Staff Off Desk Summary Log'!BM3</f>
        <v>Programs (planning)</v>
      </c>
      <c r="Y59" s="114" t="str">
        <f>'[4]Staff Off Desk Summary Log'!BN3</f>
        <v xml:space="preserve">Special assignments or projects </v>
      </c>
      <c r="Z59" s="114" t="str">
        <f>'[4]Staff Off Desk Summary Log'!BO3</f>
        <v>Check email/spl@</v>
      </c>
      <c r="AA59" s="114" t="str">
        <f>'[4]Staff Off Desk Summary Log'!BP3</f>
        <v>Cash Count</v>
      </c>
      <c r="AB59" s="114" t="str">
        <f>'[4]Staff Off Desk Summary Log'!BQ3</f>
        <v>Staff Meetings</v>
      </c>
      <c r="AC59" s="114" t="str">
        <f>'[4]Staff Off Desk Summary Log'!BR3</f>
        <v>Opening/ Closing Procedures</v>
      </c>
      <c r="AD59" s="114" t="str">
        <f>'[4]Staff Off Desk Summary Log'!BS3</f>
        <v>Other (describe)</v>
      </c>
    </row>
    <row r="60" spans="1:30" x14ac:dyDescent="0.25">
      <c r="A60" s="63" t="str">
        <f>'[4]Staff Off Desk Summary Log'!AN4</f>
        <v>DAY</v>
      </c>
      <c r="B60" s="63" t="str">
        <f>'[4]Staff Off Desk Summary Log'!AO4</f>
        <v>DATE</v>
      </c>
      <c r="C60" s="63" t="str">
        <f>'[4]Staff Off Desk Summary Log'!AP4</f>
        <v xml:space="preserve"># </v>
      </c>
      <c r="D60" s="63" t="str">
        <f>'[4]Staff Off Desk Summary Log'!AQ4</f>
        <v>actual time</v>
      </c>
      <c r="E60" s="63" t="str">
        <f>'[4]Staff Off Desk Summary Log'!AR4</f>
        <v xml:space="preserve"># </v>
      </c>
      <c r="F60" s="63" t="str">
        <f>'[4]Staff Off Desk Summary Log'!AS4</f>
        <v>actual time</v>
      </c>
      <c r="G60" s="63" t="str">
        <f>'[4]Staff Off Desk Summary Log'!AT4</f>
        <v xml:space="preserve"># </v>
      </c>
      <c r="H60" s="63" t="str">
        <f>'[4]Staff Off Desk Summary Log'!AU4</f>
        <v>actual time</v>
      </c>
      <c r="I60" s="63" t="str">
        <f>'[4]Staff Off Desk Summary Log'!AV4</f>
        <v xml:space="preserve"># </v>
      </c>
      <c r="J60" s="63" t="str">
        <f>'[4]Staff Off Desk Summary Log'!AW4</f>
        <v>actual time</v>
      </c>
      <c r="K60" s="63" t="str">
        <f>'[4]Staff Off Desk Summary Log'!AX4</f>
        <v xml:space="preserve"># </v>
      </c>
      <c r="L60" s="63" t="str">
        <f>'[4]Staff Off Desk Summary Log'!AY4</f>
        <v>actual time</v>
      </c>
      <c r="M60" s="63" t="str">
        <f>'[4]Staff Off Desk Summary Log'!AZ4</f>
        <v xml:space="preserve">Avg time </v>
      </c>
      <c r="N60" s="63" t="str">
        <f>'[4]Staff Off Desk Summary Log'!BA4</f>
        <v xml:space="preserve"># </v>
      </c>
      <c r="O60" s="63" t="str">
        <f>'[4]Staff Off Desk Summary Log'!BB4</f>
        <v>actual time</v>
      </c>
      <c r="P60" s="63" t="str">
        <f>'[4]Staff Off Desk Summary Log'!BC4</f>
        <v xml:space="preserve">Avg time </v>
      </c>
      <c r="Q60" s="63" t="str">
        <f>'[4]Staff Off Desk Summary Log'!BF4</f>
        <v xml:space="preserve">Avg time </v>
      </c>
      <c r="R60" s="63" t="str">
        <f>'[4]Staff Off Desk Summary Log'!BG4</f>
        <v xml:space="preserve">Avg time </v>
      </c>
      <c r="S60" s="63" t="str">
        <f>'[4]Staff Off Desk Summary Log'!BH4</f>
        <v xml:space="preserve">Avg time </v>
      </c>
      <c r="T60" s="63" t="str">
        <f>'[4]Staff Off Desk Summary Log'!BI4</f>
        <v xml:space="preserve"># </v>
      </c>
      <c r="U60" s="63" t="str">
        <f>'[4]Staff Off Desk Summary Log'!BJ4</f>
        <v xml:space="preserve">Avg time </v>
      </c>
      <c r="V60" s="63" t="str">
        <f>'[4]Staff Off Desk Summary Log'!BK4</f>
        <v xml:space="preserve"># </v>
      </c>
      <c r="W60" s="63" t="str">
        <f>'[4]Staff Off Desk Summary Log'!BL4</f>
        <v xml:space="preserve">Avg time </v>
      </c>
      <c r="X60" s="63" t="str">
        <f>'[4]Staff Off Desk Summary Log'!BM4</f>
        <v>actual time</v>
      </c>
      <c r="Y60" s="63" t="str">
        <f>'[4]Staff Off Desk Summary Log'!BN4</f>
        <v>actual time</v>
      </c>
      <c r="Z60" s="63" t="str">
        <f>'[4]Staff Off Desk Summary Log'!BO4</f>
        <v xml:space="preserve">Avg time </v>
      </c>
      <c r="AA60" s="63" t="str">
        <f>'[4]Staff Off Desk Summary Log'!BP4</f>
        <v xml:space="preserve">Avg time </v>
      </c>
      <c r="AB60" s="63" t="str">
        <f>'[4]Staff Off Desk Summary Log'!BQ4</f>
        <v>actual time</v>
      </c>
      <c r="AC60" s="63" t="str">
        <f>'[4]Staff Off Desk Summary Log'!BR4</f>
        <v xml:space="preserve">Avg time </v>
      </c>
      <c r="AD60" s="63" t="str">
        <f>'[4]Staff Off Desk Summary Log'!BS4</f>
        <v xml:space="preserve">Avg time </v>
      </c>
    </row>
    <row r="61" spans="1:30" x14ac:dyDescent="0.25">
      <c r="A61" s="63" t="str">
        <f>'[4]Staff Off Desk Summary Log'!AN5</f>
        <v xml:space="preserve">Tuesday </v>
      </c>
      <c r="B61" s="63"/>
      <c r="C61" s="63">
        <f>'[4]Staff Off Desk Summary Log'!AP5</f>
        <v>0</v>
      </c>
      <c r="D61" s="63">
        <f>'[4]Staff Off Desk Summary Log'!AQ5</f>
        <v>0</v>
      </c>
      <c r="E61" s="63">
        <f>'[4]Staff Off Desk Summary Log'!AR5</f>
        <v>0</v>
      </c>
      <c r="F61" s="63">
        <f>'[4]Staff Off Desk Summary Log'!AS5</f>
        <v>0</v>
      </c>
      <c r="G61" s="63">
        <f>'[4]Staff Off Desk Summary Log'!AT5</f>
        <v>440</v>
      </c>
      <c r="H61" s="63">
        <f>'[4]Staff Off Desk Summary Log'!AU5</f>
        <v>41</v>
      </c>
      <c r="I61" s="63">
        <f>'[4]Staff Off Desk Summary Log'!AV5</f>
        <v>5</v>
      </c>
      <c r="J61" s="63">
        <f>'[4]Staff Off Desk Summary Log'!AW5</f>
        <v>47.5</v>
      </c>
      <c r="K61" s="63">
        <f>'[4]Staff Off Desk Summary Log'!AX5</f>
        <v>2</v>
      </c>
      <c r="L61" s="63">
        <f>'[4]Staff Off Desk Summary Log'!AY5</f>
        <v>20</v>
      </c>
      <c r="M61" s="63">
        <f>'[4]Staff Off Desk Summary Log'!AZ5</f>
        <v>45</v>
      </c>
      <c r="N61" s="63">
        <f>'[4]Staff Off Desk Summary Log'!BA5</f>
        <v>240</v>
      </c>
      <c r="O61" s="63">
        <f>'[4]Staff Off Desk Summary Log'!BB5</f>
        <v>75</v>
      </c>
      <c r="P61" s="63">
        <f>'[4]Staff Off Desk Summary Log'!BC5</f>
        <v>45</v>
      </c>
      <c r="Q61" s="63">
        <f>'[4]Staff Off Desk Summary Log'!BF5</f>
        <v>15</v>
      </c>
      <c r="R61" s="63">
        <f>'[4]Staff Off Desk Summary Log'!BG5</f>
        <v>30</v>
      </c>
      <c r="S61" s="63">
        <f>'[4]Staff Off Desk Summary Log'!BH5</f>
        <v>20</v>
      </c>
      <c r="T61" s="63">
        <f>'[4]Staff Off Desk Summary Log'!BI5</f>
        <v>1</v>
      </c>
      <c r="U61" s="63">
        <f>'[4]Staff Off Desk Summary Log'!BJ5</f>
        <v>110</v>
      </c>
      <c r="V61" s="63">
        <f>'[4]Staff Off Desk Summary Log'!BK5</f>
        <v>4</v>
      </c>
      <c r="W61" s="63">
        <f>'[4]Staff Off Desk Summary Log'!BL5</f>
        <v>100</v>
      </c>
      <c r="X61" s="63">
        <f>'[4]Staff Off Desk Summary Log'!BM5</f>
        <v>45</v>
      </c>
      <c r="Y61" s="63">
        <f>'[4]Staff Off Desk Summary Log'!BN5</f>
        <v>85</v>
      </c>
      <c r="Z61" s="63">
        <f>'[4]Staff Off Desk Summary Log'!BO5</f>
        <v>145</v>
      </c>
      <c r="AA61" s="63">
        <f>'[4]Staff Off Desk Summary Log'!BP5</f>
        <v>0</v>
      </c>
      <c r="AB61" s="63">
        <f>'[4]Staff Off Desk Summary Log'!BQ5</f>
        <v>187.5</v>
      </c>
      <c r="AC61" s="63">
        <f>'[4]Staff Off Desk Summary Log'!BR5</f>
        <v>67.5</v>
      </c>
      <c r="AD61" s="63">
        <f>'[4]Staff Off Desk Summary Log'!BS5</f>
        <v>324</v>
      </c>
    </row>
    <row r="62" spans="1:30" x14ac:dyDescent="0.25">
      <c r="A62" s="63" t="str">
        <f>'[4]Staff Off Desk Summary Log'!AN6</f>
        <v>Wednesday</v>
      </c>
      <c r="B62" s="63"/>
      <c r="C62" s="63">
        <f>'[4]Staff Off Desk Summary Log'!AP6</f>
        <v>0</v>
      </c>
      <c r="D62" s="63">
        <f>'[4]Staff Off Desk Summary Log'!AQ6</f>
        <v>0</v>
      </c>
      <c r="E62" s="63">
        <f>'[4]Staff Off Desk Summary Log'!AR6</f>
        <v>0</v>
      </c>
      <c r="F62" s="63">
        <f>'[4]Staff Off Desk Summary Log'!AS6</f>
        <v>0</v>
      </c>
      <c r="G62" s="63">
        <f>'[4]Staff Off Desk Summary Log'!AT6</f>
        <v>365</v>
      </c>
      <c r="H62" s="63">
        <f>'[4]Staff Off Desk Summary Log'!AU6</f>
        <v>32.5</v>
      </c>
      <c r="I62" s="63">
        <f>'[4]Staff Off Desk Summary Log'!AV6</f>
        <v>0</v>
      </c>
      <c r="J62" s="63">
        <f>'[4]Staff Off Desk Summary Log'!AW6</f>
        <v>0</v>
      </c>
      <c r="K62" s="63">
        <f>'[4]Staff Off Desk Summary Log'!AX6</f>
        <v>16</v>
      </c>
      <c r="L62" s="63">
        <f>'[4]Staff Off Desk Summary Log'!AY6</f>
        <v>48</v>
      </c>
      <c r="M62" s="63">
        <f>'[4]Staff Off Desk Summary Log'!AZ6</f>
        <v>20</v>
      </c>
      <c r="N62" s="63">
        <f>'[4]Staff Off Desk Summary Log'!BA6</f>
        <v>101</v>
      </c>
      <c r="O62" s="63">
        <f>'[4]Staff Off Desk Summary Log'!BB6</f>
        <v>103</v>
      </c>
      <c r="P62" s="63">
        <f>'[4]Staff Off Desk Summary Log'!BC6</f>
        <v>30</v>
      </c>
      <c r="Q62" s="63">
        <f>'[4]Staff Off Desk Summary Log'!BF6</f>
        <v>10</v>
      </c>
      <c r="R62" s="63">
        <f>'[4]Staff Off Desk Summary Log'!BG6</f>
        <v>15</v>
      </c>
      <c r="S62" s="63">
        <f>'[4]Staff Off Desk Summary Log'!BH6</f>
        <v>15</v>
      </c>
      <c r="T62" s="63">
        <f>'[4]Staff Off Desk Summary Log'!BI6</f>
        <v>0</v>
      </c>
      <c r="U62" s="63">
        <f>'[4]Staff Off Desk Summary Log'!BJ6</f>
        <v>0</v>
      </c>
      <c r="V62" s="63">
        <f>'[4]Staff Off Desk Summary Log'!BK6</f>
        <v>0</v>
      </c>
      <c r="W62" s="63">
        <f>'[4]Staff Off Desk Summary Log'!BL6</f>
        <v>0</v>
      </c>
      <c r="X62" s="63">
        <f>'[4]Staff Off Desk Summary Log'!BM6</f>
        <v>65</v>
      </c>
      <c r="Y62" s="63">
        <f>'[4]Staff Off Desk Summary Log'!BN6</f>
        <v>110</v>
      </c>
      <c r="Z62" s="63">
        <f>'[4]Staff Off Desk Summary Log'!BO6</f>
        <v>190</v>
      </c>
      <c r="AA62" s="63">
        <f>'[4]Staff Off Desk Summary Log'!BP6</f>
        <v>85</v>
      </c>
      <c r="AB62" s="63">
        <f>'[4]Staff Off Desk Summary Log'!BQ6</f>
        <v>35</v>
      </c>
      <c r="AC62" s="63">
        <f>'[4]Staff Off Desk Summary Log'!BR6</f>
        <v>67.5</v>
      </c>
      <c r="AD62" s="63">
        <f>'[4]Staff Off Desk Summary Log'!BS6</f>
        <v>617</v>
      </c>
    </row>
    <row r="63" spans="1:30" x14ac:dyDescent="0.25">
      <c r="A63" s="63" t="str">
        <f>'[4]Staff Off Desk Summary Log'!AN7</f>
        <v>Thursday</v>
      </c>
      <c r="B63" s="63"/>
      <c r="C63" s="63">
        <f>'[4]Staff Off Desk Summary Log'!AP7</f>
        <v>0</v>
      </c>
      <c r="D63" s="63">
        <f>'[4]Staff Off Desk Summary Log'!AQ7</f>
        <v>10</v>
      </c>
      <c r="E63" s="63">
        <f>'[4]Staff Off Desk Summary Log'!AR7</f>
        <v>0</v>
      </c>
      <c r="F63" s="63">
        <f>'[4]Staff Off Desk Summary Log'!AS7</f>
        <v>0</v>
      </c>
      <c r="G63" s="63">
        <f>'[4]Staff Off Desk Summary Log'!AT7</f>
        <v>350</v>
      </c>
      <c r="H63" s="63">
        <f>'[4]Staff Off Desk Summary Log'!AU7</f>
        <v>72</v>
      </c>
      <c r="I63" s="63">
        <f>'[4]Staff Off Desk Summary Log'!AV7</f>
        <v>60</v>
      </c>
      <c r="J63" s="63">
        <f>'[4]Staff Off Desk Summary Log'!AW7</f>
        <v>20</v>
      </c>
      <c r="K63" s="63">
        <f>'[4]Staff Off Desk Summary Log'!AX7</f>
        <v>12</v>
      </c>
      <c r="L63" s="63">
        <f>'[4]Staff Off Desk Summary Log'!AY7</f>
        <v>20</v>
      </c>
      <c r="M63" s="63">
        <f>'[4]Staff Off Desk Summary Log'!AZ7</f>
        <v>70</v>
      </c>
      <c r="N63" s="63">
        <f>'[4]Staff Off Desk Summary Log'!BA7</f>
        <v>4</v>
      </c>
      <c r="O63" s="63">
        <f>'[4]Staff Off Desk Summary Log'!BB7</f>
        <v>15</v>
      </c>
      <c r="P63" s="63">
        <f>'[4]Staff Off Desk Summary Log'!BC7</f>
        <v>37</v>
      </c>
      <c r="Q63" s="63">
        <f>'[4]Staff Off Desk Summary Log'!BF7</f>
        <v>5</v>
      </c>
      <c r="R63" s="63">
        <f>'[4]Staff Off Desk Summary Log'!BG7</f>
        <v>0</v>
      </c>
      <c r="S63" s="63">
        <f>'[4]Staff Off Desk Summary Log'!BH7</f>
        <v>20</v>
      </c>
      <c r="T63" s="63">
        <f>'[4]Staff Off Desk Summary Log'!BI7</f>
        <v>1</v>
      </c>
      <c r="U63" s="63">
        <f>'[4]Staff Off Desk Summary Log'!BJ7</f>
        <v>5</v>
      </c>
      <c r="V63" s="63">
        <f>'[4]Staff Off Desk Summary Log'!BK7</f>
        <v>0</v>
      </c>
      <c r="W63" s="63">
        <f>'[4]Staff Off Desk Summary Log'!BL7</f>
        <v>60</v>
      </c>
      <c r="X63" s="63">
        <f>'[4]Staff Off Desk Summary Log'!BM7</f>
        <v>90</v>
      </c>
      <c r="Y63" s="63">
        <f>'[4]Staff Off Desk Summary Log'!BN7</f>
        <v>120</v>
      </c>
      <c r="Z63" s="63">
        <f>'[4]Staff Off Desk Summary Log'!BO7</f>
        <v>210</v>
      </c>
      <c r="AA63" s="63">
        <f>'[4]Staff Off Desk Summary Log'!BP7</f>
        <v>25</v>
      </c>
      <c r="AB63" s="63">
        <f>'[4]Staff Off Desk Summary Log'!BQ7</f>
        <v>50</v>
      </c>
      <c r="AC63" s="63">
        <f>'[4]Staff Off Desk Summary Log'!BR7</f>
        <v>40</v>
      </c>
      <c r="AD63" s="63">
        <f>'[4]Staff Off Desk Summary Log'!BS7</f>
        <v>677</v>
      </c>
    </row>
    <row r="64" spans="1:30" x14ac:dyDescent="0.25">
      <c r="A64" s="63" t="str">
        <f>'[4]Staff Off Desk Summary Log'!AN8</f>
        <v>Friday</v>
      </c>
      <c r="B64" s="63"/>
      <c r="C64" s="63">
        <f>'[4]Staff Off Desk Summary Log'!AP8</f>
        <v>120</v>
      </c>
      <c r="D64" s="63">
        <f>'[4]Staff Off Desk Summary Log'!AQ8</f>
        <v>20</v>
      </c>
      <c r="E64" s="63">
        <f>'[4]Staff Off Desk Summary Log'!AR8</f>
        <v>0</v>
      </c>
      <c r="F64" s="63">
        <f>'[4]Staff Off Desk Summary Log'!AS8</f>
        <v>100</v>
      </c>
      <c r="G64" s="63">
        <f>'[4]Staff Off Desk Summary Log'!AT8</f>
        <v>305</v>
      </c>
      <c r="H64" s="63">
        <f>'[4]Staff Off Desk Summary Log'!AU8</f>
        <v>175</v>
      </c>
      <c r="I64" s="63">
        <f>'[4]Staff Off Desk Summary Log'!AV8</f>
        <v>20</v>
      </c>
      <c r="J64" s="63">
        <f>'[4]Staff Off Desk Summary Log'!AW8</f>
        <v>10</v>
      </c>
      <c r="K64" s="63">
        <f>'[4]Staff Off Desk Summary Log'!AX8</f>
        <v>13</v>
      </c>
      <c r="L64" s="63">
        <f>'[4]Staff Off Desk Summary Log'!AY8</f>
        <v>50</v>
      </c>
      <c r="M64" s="63">
        <f>'[4]Staff Off Desk Summary Log'!AZ8</f>
        <v>10</v>
      </c>
      <c r="N64" s="63">
        <f>'[4]Staff Off Desk Summary Log'!BA8</f>
        <v>88</v>
      </c>
      <c r="O64" s="63">
        <f>'[4]Staff Off Desk Summary Log'!BB8</f>
        <v>35</v>
      </c>
      <c r="P64" s="63">
        <f>'[4]Staff Off Desk Summary Log'!BC8</f>
        <v>15</v>
      </c>
      <c r="Q64" s="63">
        <f>'[4]Staff Off Desk Summary Log'!BF8</f>
        <v>10</v>
      </c>
      <c r="R64" s="63">
        <f>'[4]Staff Off Desk Summary Log'!BG8</f>
        <v>0</v>
      </c>
      <c r="S64" s="63">
        <f>'[4]Staff Off Desk Summary Log'!BH8</f>
        <v>80</v>
      </c>
      <c r="T64" s="63">
        <f>'[4]Staff Off Desk Summary Log'!BI8</f>
        <v>0</v>
      </c>
      <c r="U64" s="63">
        <f>'[4]Staff Off Desk Summary Log'!BJ8</f>
        <v>0</v>
      </c>
      <c r="V64" s="63">
        <f>'[4]Staff Off Desk Summary Log'!BK8</f>
        <v>35</v>
      </c>
      <c r="W64" s="63">
        <f>'[4]Staff Off Desk Summary Log'!BL8</f>
        <v>345</v>
      </c>
      <c r="X64" s="63">
        <f>'[4]Staff Off Desk Summary Log'!BM8</f>
        <v>15</v>
      </c>
      <c r="Y64" s="63">
        <f>'[4]Staff Off Desk Summary Log'!BN8</f>
        <v>100</v>
      </c>
      <c r="Z64" s="63">
        <f>'[4]Staff Off Desk Summary Log'!BO8</f>
        <v>106</v>
      </c>
      <c r="AA64" s="63">
        <f>'[4]Staff Off Desk Summary Log'!BP8</f>
        <v>20</v>
      </c>
      <c r="AB64" s="63">
        <f>'[4]Staff Off Desk Summary Log'!BQ8</f>
        <v>160</v>
      </c>
      <c r="AC64" s="63">
        <f>'[4]Staff Off Desk Summary Log'!BR8</f>
        <v>48</v>
      </c>
      <c r="AD64" s="63">
        <f>'[4]Staff Off Desk Summary Log'!BS8</f>
        <v>367</v>
      </c>
    </row>
    <row r="65" spans="1:32" x14ac:dyDescent="0.25">
      <c r="A65" s="63" t="str">
        <f>'[4]Staff Off Desk Summary Log'!AN9</f>
        <v>Saturday</v>
      </c>
      <c r="B65" s="63"/>
      <c r="C65" s="63">
        <f>'[4]Staff Off Desk Summary Log'!AP9</f>
        <v>0</v>
      </c>
      <c r="D65" s="63">
        <f>'[4]Staff Off Desk Summary Log'!AQ9</f>
        <v>0</v>
      </c>
      <c r="E65" s="63">
        <f>'[4]Staff Off Desk Summary Log'!AR9</f>
        <v>0</v>
      </c>
      <c r="F65" s="63">
        <f>'[4]Staff Off Desk Summary Log'!AS9</f>
        <v>45</v>
      </c>
      <c r="G65" s="63">
        <f>'[4]Staff Off Desk Summary Log'!AT9</f>
        <v>220</v>
      </c>
      <c r="H65" s="63">
        <f>'[4]Staff Off Desk Summary Log'!AU9</f>
        <v>30</v>
      </c>
      <c r="I65" s="63">
        <f>'[4]Staff Off Desk Summary Log'!AV9</f>
        <v>10</v>
      </c>
      <c r="J65" s="63">
        <f>'[4]Staff Off Desk Summary Log'!AW9</f>
        <v>15</v>
      </c>
      <c r="K65" s="63">
        <f>'[4]Staff Off Desk Summary Log'!AX9</f>
        <v>14</v>
      </c>
      <c r="L65" s="63">
        <f>'[4]Staff Off Desk Summary Log'!AY9</f>
        <v>50</v>
      </c>
      <c r="M65" s="63">
        <f>'[4]Staff Off Desk Summary Log'!AZ9</f>
        <v>15</v>
      </c>
      <c r="N65" s="63">
        <f>'[4]Staff Off Desk Summary Log'!BA9</f>
        <v>3</v>
      </c>
      <c r="O65" s="63">
        <f>'[4]Staff Off Desk Summary Log'!BB9</f>
        <v>10</v>
      </c>
      <c r="P65" s="63">
        <f>'[4]Staff Off Desk Summary Log'!BC9</f>
        <v>30</v>
      </c>
      <c r="Q65" s="63">
        <f>'[4]Staff Off Desk Summary Log'!BF9</f>
        <v>30</v>
      </c>
      <c r="R65" s="63">
        <f>'[4]Staff Off Desk Summary Log'!BG9</f>
        <v>180</v>
      </c>
      <c r="S65" s="63">
        <f>'[4]Staff Off Desk Summary Log'!BH9</f>
        <v>0</v>
      </c>
      <c r="T65" s="63">
        <f>'[4]Staff Off Desk Summary Log'!BI9</f>
        <v>1</v>
      </c>
      <c r="U65" s="63">
        <f>'[4]Staff Off Desk Summary Log'!BJ9</f>
        <v>15</v>
      </c>
      <c r="V65" s="63">
        <f>'[4]Staff Off Desk Summary Log'!BK9</f>
        <v>0</v>
      </c>
      <c r="W65" s="63">
        <f>'[4]Staff Off Desk Summary Log'!BL9</f>
        <v>60</v>
      </c>
      <c r="X65" s="63">
        <f>'[4]Staff Off Desk Summary Log'!BM9</f>
        <v>15</v>
      </c>
      <c r="Y65" s="63">
        <f>'[4]Staff Off Desk Summary Log'!BN9</f>
        <v>30</v>
      </c>
      <c r="Z65" s="63">
        <f>'[4]Staff Off Desk Summary Log'!BO9</f>
        <v>185</v>
      </c>
      <c r="AA65" s="63">
        <f>'[4]Staff Off Desk Summary Log'!BP9</f>
        <v>15</v>
      </c>
      <c r="AB65" s="63">
        <f>'[4]Staff Off Desk Summary Log'!BQ9</f>
        <v>280</v>
      </c>
      <c r="AC65" s="63">
        <f>'[4]Staff Off Desk Summary Log'!BR9</f>
        <v>83</v>
      </c>
      <c r="AD65" s="63">
        <f>'[4]Staff Off Desk Summary Log'!BS9</f>
        <v>253.5</v>
      </c>
    </row>
    <row r="66" spans="1:32" x14ac:dyDescent="0.25">
      <c r="A66" s="63"/>
      <c r="B66" s="63" t="str">
        <f>'[4]Staff Off Desk Summary Log'!AO10</f>
        <v>SUM</v>
      </c>
      <c r="C66" s="63">
        <f>'[4]Staff Off Desk Summary Log'!AP10</f>
        <v>120</v>
      </c>
      <c r="D66" s="63">
        <f>'[4]Staff Off Desk Summary Log'!AQ10</f>
        <v>30</v>
      </c>
      <c r="E66" s="63">
        <f>'[4]Staff Off Desk Summary Log'!AR10</f>
        <v>0</v>
      </c>
      <c r="F66" s="63">
        <f>'[4]Staff Off Desk Summary Log'!AS10</f>
        <v>145</v>
      </c>
      <c r="G66" s="63">
        <f>'[4]Staff Off Desk Summary Log'!AT10</f>
        <v>1680</v>
      </c>
      <c r="H66" s="63">
        <f>'[4]Staff Off Desk Summary Log'!AU10</f>
        <v>350.5</v>
      </c>
      <c r="I66" s="63">
        <f>'[4]Staff Off Desk Summary Log'!AV10</f>
        <v>95</v>
      </c>
      <c r="J66" s="63">
        <f>'[4]Staff Off Desk Summary Log'!AW10</f>
        <v>92.5</v>
      </c>
      <c r="K66" s="63">
        <f>'[4]Staff Off Desk Summary Log'!AX10</f>
        <v>57</v>
      </c>
      <c r="L66" s="63">
        <f>'[4]Staff Off Desk Summary Log'!AY10</f>
        <v>188</v>
      </c>
      <c r="M66" s="63">
        <f>'[4]Staff Off Desk Summary Log'!AZ10</f>
        <v>160</v>
      </c>
      <c r="N66" s="63">
        <f>'[4]Staff Off Desk Summary Log'!BA10</f>
        <v>436</v>
      </c>
      <c r="O66" s="63">
        <f>'[4]Staff Off Desk Summary Log'!BB10</f>
        <v>238</v>
      </c>
      <c r="P66" s="63">
        <f>'[4]Staff Off Desk Summary Log'!BC10</f>
        <v>157</v>
      </c>
      <c r="Q66" s="63">
        <f>'[4]Staff Off Desk Summary Log'!BF10</f>
        <v>70</v>
      </c>
      <c r="R66" s="63">
        <f>'[4]Staff Off Desk Summary Log'!BG10</f>
        <v>225</v>
      </c>
      <c r="S66" s="63">
        <f>'[4]Staff Off Desk Summary Log'!BH10</f>
        <v>135</v>
      </c>
      <c r="T66" s="63">
        <f>'[4]Staff Off Desk Summary Log'!BI10</f>
        <v>3</v>
      </c>
      <c r="U66" s="63">
        <f>'[4]Staff Off Desk Summary Log'!BJ10</f>
        <v>130</v>
      </c>
      <c r="V66" s="63">
        <f>'[4]Staff Off Desk Summary Log'!BK10</f>
        <v>39</v>
      </c>
      <c r="W66" s="63">
        <f>'[4]Staff Off Desk Summary Log'!BL10</f>
        <v>565</v>
      </c>
      <c r="X66" s="63">
        <f>'[4]Staff Off Desk Summary Log'!BM10</f>
        <v>230</v>
      </c>
      <c r="Y66" s="63">
        <f>'[4]Staff Off Desk Summary Log'!BN10</f>
        <v>445</v>
      </c>
      <c r="Z66" s="63">
        <f>'[4]Staff Off Desk Summary Log'!BO10</f>
        <v>836</v>
      </c>
      <c r="AA66" s="63">
        <f>'[4]Staff Off Desk Summary Log'!BP10</f>
        <v>145</v>
      </c>
      <c r="AB66" s="63">
        <f>'[4]Staff Off Desk Summary Log'!BQ10</f>
        <v>712.5</v>
      </c>
      <c r="AC66" s="63">
        <f>'[4]Staff Off Desk Summary Log'!BR10</f>
        <v>306</v>
      </c>
      <c r="AD66" s="63">
        <f>'[4]Staff Off Desk Summary Log'!BS10</f>
        <v>2238.5</v>
      </c>
    </row>
    <row r="67" spans="1:32" x14ac:dyDescent="0.25">
      <c r="A67" s="63"/>
      <c r="B67" s="63" t="str">
        <f>'[4]Staff Off Desk Summary Log'!AO11</f>
        <v>AVG</v>
      </c>
      <c r="C67" s="63">
        <f>'[4]Staff Off Desk Summary Log'!AP11</f>
        <v>0</v>
      </c>
      <c r="D67" s="63">
        <f>'[4]Staff Off Desk Summary Log'!AQ11</f>
        <v>0.25</v>
      </c>
      <c r="E67" s="63">
        <f>'[4]Staff Off Desk Summary Log'!AR11</f>
        <v>0</v>
      </c>
      <c r="F67" s="63" t="e">
        <f>'[4]Staff Off Desk Summary Log'!AS11</f>
        <v>#DIV/0!</v>
      </c>
      <c r="G67" s="63">
        <f>'[4]Staff Off Desk Summary Log'!AT11</f>
        <v>0</v>
      </c>
      <c r="H67" s="63">
        <f>'[4]Staff Off Desk Summary Log'!AU11</f>
        <v>0.20863095238095239</v>
      </c>
      <c r="I67" s="63">
        <f>'[4]Staff Off Desk Summary Log'!AV11</f>
        <v>0</v>
      </c>
      <c r="J67" s="63">
        <f>'[4]Staff Off Desk Summary Log'!AW11</f>
        <v>0.97368421052631582</v>
      </c>
      <c r="K67" s="63">
        <f>'[4]Staff Off Desk Summary Log'!AX11</f>
        <v>0</v>
      </c>
      <c r="L67" s="63">
        <f>'[4]Staff Off Desk Summary Log'!AY11</f>
        <v>3.2982456140350878</v>
      </c>
      <c r="M67" s="63">
        <f>'[4]Staff Off Desk Summary Log'!AZ11</f>
        <v>0</v>
      </c>
      <c r="N67" s="63">
        <f>'[4]Staff Off Desk Summary Log'!BA11</f>
        <v>0</v>
      </c>
      <c r="O67" s="63">
        <f>'[4]Staff Off Desk Summary Log'!BB11</f>
        <v>0.54587155963302747</v>
      </c>
      <c r="P67" s="63">
        <f>'[4]Staff Off Desk Summary Log'!BC11</f>
        <v>0</v>
      </c>
      <c r="Q67" s="63">
        <f>'[4]Staff Off Desk Summary Log'!BF11</f>
        <v>0</v>
      </c>
      <c r="R67" s="63">
        <f>'[4]Staff Off Desk Summary Log'!BG11</f>
        <v>0</v>
      </c>
      <c r="S67" s="63">
        <f>'[4]Staff Off Desk Summary Log'!BH11</f>
        <v>0</v>
      </c>
      <c r="T67" s="63">
        <f>'[4]Staff Off Desk Summary Log'!BI11</f>
        <v>0</v>
      </c>
      <c r="U67" s="63">
        <f>'[4]Staff Off Desk Summary Log'!BJ11</f>
        <v>43.333333333333336</v>
      </c>
      <c r="V67" s="63">
        <f>'[4]Staff Off Desk Summary Log'!BK11</f>
        <v>0</v>
      </c>
      <c r="W67" s="63">
        <f>'[4]Staff Off Desk Summary Log'!BL11</f>
        <v>14.487179487179487</v>
      </c>
      <c r="X67" s="63">
        <f>'[4]Staff Off Desk Summary Log'!BM11</f>
        <v>0</v>
      </c>
      <c r="Y67" s="63">
        <f>'[4]Staff Off Desk Summary Log'!BN11</f>
        <v>0</v>
      </c>
      <c r="Z67" s="63">
        <f>'[4]Staff Off Desk Summary Log'!BO11</f>
        <v>0</v>
      </c>
      <c r="AA67" s="63">
        <f>'[4]Staff Off Desk Summary Log'!BP11</f>
        <v>0</v>
      </c>
      <c r="AB67" s="63">
        <f>'[4]Staff Off Desk Summary Log'!BQ11</f>
        <v>0</v>
      </c>
      <c r="AC67" s="63">
        <f>'[4]Staff Off Desk Summary Log'!BR11</f>
        <v>0</v>
      </c>
      <c r="AD67" s="63">
        <f>'[4]Staff Off Desk Summary Log'!BS11</f>
        <v>0</v>
      </c>
    </row>
    <row r="68" spans="1:32" x14ac:dyDescent="0.25">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row>
    <row r="69" spans="1:32" ht="105" x14ac:dyDescent="0.25">
      <c r="A69" s="63"/>
      <c r="B69" s="114" t="str">
        <f>'[4]Staff Off Desk Summary Log'!AO14</f>
        <v>% Hrs per week off desk tasks</v>
      </c>
      <c r="C69" s="63"/>
      <c r="D69" s="63" t="str">
        <f>'[4]Staff Off Desk Summary Log'!AQ14</f>
        <v>shelver</v>
      </c>
      <c r="E69" s="63"/>
      <c r="F69" s="63" t="str">
        <f>'[4]Staff Off Desk Summary Log'!AS14</f>
        <v>shelver</v>
      </c>
      <c r="G69" s="63"/>
      <c r="H69" s="63" t="str">
        <f>'[4]Staff Off Desk Summary Log'!AU14</f>
        <v>shelver</v>
      </c>
      <c r="I69" s="63"/>
      <c r="J69" s="63" t="str">
        <f>'[4]Staff Off Desk Summary Log'!AW14</f>
        <v>shelver</v>
      </c>
      <c r="K69" s="63"/>
      <c r="L69" s="115">
        <f>'[4]Staff Off Desk Summary Log'!AY14</f>
        <v>7.8333333333333338E-2</v>
      </c>
      <c r="M69" s="115">
        <f>'[4]Staff Off Desk Summary Log'!AZ14</f>
        <v>6.6666666666666666E-2</v>
      </c>
      <c r="N69" s="115"/>
      <c r="O69" s="115">
        <f>'[4]Staff Off Desk Summary Log'!BB14</f>
        <v>9.9166666666666667E-2</v>
      </c>
      <c r="P69" s="115">
        <f>'[4]Staff Off Desk Summary Log'!BC14</f>
        <v>6.5416666666666665E-2</v>
      </c>
      <c r="Q69" s="115">
        <f>'[4]Staff Off Desk Summary Log'!BF14</f>
        <v>2.9166666666666667E-2</v>
      </c>
      <c r="R69" s="115">
        <f>'[4]Staff Off Desk Summary Log'!BG14</f>
        <v>9.375E-2</v>
      </c>
      <c r="S69" s="115">
        <f>'[4]Staff Off Desk Summary Log'!BH14</f>
        <v>5.6250000000000001E-2</v>
      </c>
      <c r="T69" s="115"/>
      <c r="U69" s="115">
        <f>'[4]Staff Off Desk Summary Log'!BJ14</f>
        <v>5.4166666666666669E-2</v>
      </c>
      <c r="V69" s="115"/>
      <c r="W69" s="115">
        <f>'[4]Staff Off Desk Summary Log'!BL14</f>
        <v>0.23541666666666666</v>
      </c>
      <c r="X69" s="115">
        <f>'[4]Staff Off Desk Summary Log'!BM14</f>
        <v>9.583333333333334E-2</v>
      </c>
      <c r="Y69" s="115">
        <f>'[4]Staff Off Desk Summary Log'!BN14</f>
        <v>0.18541666666666667</v>
      </c>
      <c r="Z69" s="115">
        <f>'[4]Staff Off Desk Summary Log'!BO14</f>
        <v>0.34833333333333333</v>
      </c>
      <c r="AA69" s="115">
        <f>'[4]Staff Off Desk Summary Log'!BP14</f>
        <v>6.0416666666666667E-2</v>
      </c>
      <c r="AB69" s="115">
        <f>'[4]Staff Off Desk Summary Log'!BQ14</f>
        <v>0.296875</v>
      </c>
      <c r="AC69" s="115">
        <f>'[4]Staff Off Desk Summary Log'!BR14</f>
        <v>0.1275</v>
      </c>
      <c r="AD69" s="115">
        <f>'[4]Staff Off Desk Summary Log'!BS14</f>
        <v>0.93270833333333336</v>
      </c>
    </row>
    <row r="74" spans="1:32" ht="150" x14ac:dyDescent="0.25">
      <c r="A74" s="63"/>
      <c r="B74" s="63"/>
      <c r="C74" s="114" t="str">
        <f>'[5]Staff Off Desk Summary Log'!AT1</f>
        <v>Hrs per week staff Max</v>
      </c>
      <c r="D74" s="114" t="str">
        <f>'[5]Staff Off Desk Summary Log'!AU1</f>
        <v>Mins per week staff Max</v>
      </c>
      <c r="E74" s="114" t="str">
        <f>'[5]Staff Off Desk Summary Log'!AV1</f>
        <v>Hrs per year staff Max</v>
      </c>
      <c r="F74" s="114"/>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row>
    <row r="75" spans="1:32" x14ac:dyDescent="0.25">
      <c r="A75" s="63"/>
      <c r="B75" s="63"/>
      <c r="C75" s="63">
        <f>'[5]Staff Off Desk Summary Log'!AT2</f>
        <v>40</v>
      </c>
      <c r="D75" s="63">
        <f>'[5]Staff Off Desk Summary Log'!AU2</f>
        <v>2400</v>
      </c>
      <c r="E75" s="63">
        <f>'[5]Staff Off Desk Summary Log'!AV2</f>
        <v>2080</v>
      </c>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row>
    <row r="76" spans="1:32" s="41" customFormat="1" x14ac:dyDescent="0.25">
      <c r="A76" s="43" t="str">
        <f>'[5]Staff Off Desk Summary Log'!AR3</f>
        <v>Off Desk Log - CAR</v>
      </c>
      <c r="B76" s="114"/>
      <c r="C76" s="114" t="str">
        <f>'[5]Staff Off Desk Summary Log'!AT3</f>
        <v>Bookdrop</v>
      </c>
      <c r="D76" s="114"/>
      <c r="E76" s="114" t="str">
        <f>'[5]Staff Off Desk Summary Log'!AV3</f>
        <v>Delivery</v>
      </c>
      <c r="F76" s="114"/>
      <c r="G76" s="114" t="str">
        <f>'[5]Staff Off Desk Summary Log'!AX3</f>
        <v xml:space="preserve">Checkin </v>
      </c>
      <c r="H76" s="114"/>
      <c r="I76" s="114" t="str">
        <f>'[5]Staff Off Desk Summary Log'!AZ3</f>
        <v>Shelving</v>
      </c>
      <c r="J76" s="114"/>
      <c r="K76" s="114" t="str">
        <f>'[5]Staff Off Desk Summary Log'!BB3</f>
        <v>Circ Issues: missing and damaged items, etc.</v>
      </c>
      <c r="L76" s="114"/>
      <c r="M76" s="114" t="str">
        <f>'[5]Staff Off Desk Summary Log'!BD3</f>
        <v>Collection Management (describe activity)</v>
      </c>
      <c r="N76" s="114" t="str">
        <f>'[5]Staff Off Desk Summary Log'!BE3</f>
        <v>Picklist, ILL, LinkPLUS</v>
      </c>
      <c r="O76" s="114"/>
      <c r="P76" s="114" t="str">
        <f>'[5]Staff Off Desk Summary Log'!BG3</f>
        <v>Magazines (describe activity)</v>
      </c>
      <c r="Q76" s="114" t="str">
        <f>'[5]Staff Off Desk Summary Log'!BJ3</f>
        <v>Meeting Room Bookings: new requests, review, confirm, etc.</v>
      </c>
      <c r="R76" s="114" t="str">
        <f>'[5]Staff Off Desk Summary Log'!BK3</f>
        <v>Outreach: School, Rotary, etc. (keep detailed calendar and attach to off desk log)</v>
      </c>
      <c r="S76" s="114" t="str">
        <f>'[5]Staff Off Desk Summary Log'!BL3</f>
        <v>Community Information: posting new, restocking bookmarks, program brochures, notices</v>
      </c>
      <c r="T76" s="114" t="str">
        <f>'[5]Staff Off Desk Summary Log'!BM3</f>
        <v>By appointment with patron; 1 on 1; small group training</v>
      </c>
      <c r="U76" s="114"/>
      <c r="V76" s="114" t="str">
        <f>'[5]Staff Off Desk Summary Log'!BO3</f>
        <v>Programs (set up, delivery and tear down) Attach evanced calendar)</v>
      </c>
      <c r="W76" s="114"/>
      <c r="X76" s="114" t="str">
        <f>'[5]Staff Off Desk Summary Log'!BQ3</f>
        <v>Programs (planning)</v>
      </c>
      <c r="Y76" s="114" t="str">
        <f>'[5]Staff Off Desk Summary Log'!BR3</f>
        <v xml:space="preserve">Special assignments or projects </v>
      </c>
      <c r="Z76" s="114" t="str">
        <f>'[5]Staff Off Desk Summary Log'!BS3</f>
        <v>Check email/spl@</v>
      </c>
      <c r="AA76" s="114" t="str">
        <f>'[5]Staff Off Desk Summary Log'!BT3</f>
        <v>Cash Count</v>
      </c>
      <c r="AB76" s="114" t="str">
        <f>'[5]Staff Off Desk Summary Log'!BU3</f>
        <v>Staff Meetings</v>
      </c>
      <c r="AC76" s="114" t="str">
        <f>'[5]Staff Off Desk Summary Log'!BV3</f>
        <v>Opening/   Closing Procedures</v>
      </c>
      <c r="AD76" s="114" t="str">
        <f>'[5]Staff Off Desk Summary Log'!BW3</f>
        <v>Other (describe)</v>
      </c>
    </row>
    <row r="77" spans="1:32" x14ac:dyDescent="0.25">
      <c r="A77" s="63" t="str">
        <f>'[5]Staff Off Desk Summary Log'!AR4</f>
        <v>DAY</v>
      </c>
      <c r="B77" s="63" t="str">
        <f>'[5]Staff Off Desk Summary Log'!AS4</f>
        <v>DATE</v>
      </c>
      <c r="C77" s="63" t="str">
        <f>'[5]Staff Off Desk Summary Log'!AT4</f>
        <v>#</v>
      </c>
      <c r="D77" s="63" t="str">
        <f>'[5]Staff Off Desk Summary Log'!AU4</f>
        <v>actual time</v>
      </c>
      <c r="E77" s="63" t="str">
        <f>'[5]Staff Off Desk Summary Log'!AV4</f>
        <v>#</v>
      </c>
      <c r="F77" s="63" t="str">
        <f>'[5]Staff Off Desk Summary Log'!AW4</f>
        <v>actual time</v>
      </c>
      <c r="G77" s="63" t="str">
        <f>'[5]Staff Off Desk Summary Log'!AX4</f>
        <v>#</v>
      </c>
      <c r="H77" s="63" t="str">
        <f>'[5]Staff Off Desk Summary Log'!AY4</f>
        <v>actual time</v>
      </c>
      <c r="I77" s="63" t="str">
        <f>'[5]Staff Off Desk Summary Log'!AZ4</f>
        <v>#</v>
      </c>
      <c r="J77" s="63" t="str">
        <f>'[5]Staff Off Desk Summary Log'!BA4</f>
        <v>actual time</v>
      </c>
      <c r="K77" s="63" t="str">
        <f>'[5]Staff Off Desk Summary Log'!BB4</f>
        <v>#</v>
      </c>
      <c r="L77" s="63" t="str">
        <f>'[5]Staff Off Desk Summary Log'!BC4</f>
        <v>actual time</v>
      </c>
      <c r="M77" s="63" t="str">
        <f>'[5]Staff Off Desk Summary Log'!BD4</f>
        <v xml:space="preserve">Avg time </v>
      </c>
      <c r="N77" s="63" t="str">
        <f>'[5]Staff Off Desk Summary Log'!BE4</f>
        <v>#</v>
      </c>
      <c r="O77" s="63" t="str">
        <f>'[5]Staff Off Desk Summary Log'!BF4</f>
        <v>actual time</v>
      </c>
      <c r="P77" s="63" t="str">
        <f>'[5]Staff Off Desk Summary Log'!BG4</f>
        <v>Avg time</v>
      </c>
      <c r="Q77" s="63" t="str">
        <f>'[5]Staff Off Desk Summary Log'!BJ4</f>
        <v>Avg time</v>
      </c>
      <c r="R77" s="63" t="str">
        <f>'[5]Staff Off Desk Summary Log'!BK4</f>
        <v>Avg time</v>
      </c>
      <c r="S77" s="63" t="str">
        <f>'[5]Staff Off Desk Summary Log'!BL4</f>
        <v>Avg time</v>
      </c>
      <c r="T77" s="63" t="str">
        <f>'[5]Staff Off Desk Summary Log'!BM4</f>
        <v>#</v>
      </c>
      <c r="U77" s="63" t="str">
        <f>'[5]Staff Off Desk Summary Log'!BN4</f>
        <v>Avg time</v>
      </c>
      <c r="V77" s="63" t="str">
        <f>'[5]Staff Off Desk Summary Log'!BO4</f>
        <v>#</v>
      </c>
      <c r="W77" s="63" t="str">
        <f>'[5]Staff Off Desk Summary Log'!BP4</f>
        <v>Avg time</v>
      </c>
      <c r="X77" s="63" t="str">
        <f>'[5]Staff Off Desk Summary Log'!BQ4</f>
        <v>actual time</v>
      </c>
      <c r="Y77" s="63" t="str">
        <f>'[5]Staff Off Desk Summary Log'!BR4</f>
        <v>actual time</v>
      </c>
      <c r="Z77" s="63" t="str">
        <f>'[5]Staff Off Desk Summary Log'!BS4</f>
        <v>Avg time</v>
      </c>
      <c r="AA77" s="63" t="str">
        <f>'[5]Staff Off Desk Summary Log'!BT4</f>
        <v>Avg time</v>
      </c>
      <c r="AB77" s="63" t="str">
        <f>'[5]Staff Off Desk Summary Log'!BU4</f>
        <v>actual time</v>
      </c>
      <c r="AC77" s="63" t="str">
        <f>'[5]Staff Off Desk Summary Log'!BV4</f>
        <v>Avg time</v>
      </c>
      <c r="AD77" s="63" t="str">
        <f>'[5]Staff Off Desk Summary Log'!BW4</f>
        <v>Avg time</v>
      </c>
    </row>
    <row r="78" spans="1:32" x14ac:dyDescent="0.25">
      <c r="A78" s="63" t="str">
        <f>'[5]Staff Off Desk Summary Log'!AR5</f>
        <v xml:space="preserve">Tuesday </v>
      </c>
      <c r="B78" s="63"/>
      <c r="C78" s="63">
        <f>'[5]Staff Off Desk Summary Log'!AT5</f>
        <v>2046</v>
      </c>
      <c r="D78" s="63">
        <f>'[5]Staff Off Desk Summary Log'!AU5</f>
        <v>445</v>
      </c>
      <c r="E78" s="63">
        <f>'[5]Staff Off Desk Summary Log'!AV5</f>
        <v>127</v>
      </c>
      <c r="F78" s="63">
        <f>'[5]Staff Off Desk Summary Log'!AW5</f>
        <v>45</v>
      </c>
      <c r="G78" s="63">
        <f>'[5]Staff Off Desk Summary Log'!AX5</f>
        <v>905</v>
      </c>
      <c r="H78" s="63">
        <f>'[5]Staff Off Desk Summary Log'!AY5</f>
        <v>271.5</v>
      </c>
      <c r="I78" s="63">
        <f>'[5]Staff Off Desk Summary Log'!AZ5</f>
        <v>144</v>
      </c>
      <c r="J78" s="63">
        <f>'[5]Staff Off Desk Summary Log'!BA5</f>
        <v>40</v>
      </c>
      <c r="K78" s="63">
        <f>'[5]Staff Off Desk Summary Log'!BB5</f>
        <v>10</v>
      </c>
      <c r="L78" s="63">
        <f>'[5]Staff Off Desk Summary Log'!BC5</f>
        <v>58</v>
      </c>
      <c r="M78" s="63">
        <f>'[5]Staff Off Desk Summary Log'!BD5</f>
        <v>150</v>
      </c>
      <c r="N78" s="63">
        <f>'[5]Staff Off Desk Summary Log'!BE5</f>
        <v>502.75</v>
      </c>
      <c r="O78" s="63">
        <f>'[5]Staff Off Desk Summary Log'!BF5</f>
        <v>128</v>
      </c>
      <c r="P78" s="63">
        <f>'[5]Staff Off Desk Summary Log'!BG5</f>
        <v>35</v>
      </c>
      <c r="Q78" s="63">
        <f>'[5]Staff Off Desk Summary Log'!BJ5</f>
        <v>0</v>
      </c>
      <c r="R78" s="63">
        <f>'[5]Staff Off Desk Summary Log'!BK5</f>
        <v>0</v>
      </c>
      <c r="S78" s="63">
        <f>'[5]Staff Off Desk Summary Log'!BL5</f>
        <v>5</v>
      </c>
      <c r="T78" s="63">
        <f>'[5]Staff Off Desk Summary Log'!BM5</f>
        <v>0</v>
      </c>
      <c r="U78" s="63">
        <f>'[5]Staff Off Desk Summary Log'!BN5</f>
        <v>15</v>
      </c>
      <c r="V78" s="63">
        <f>'[5]Staff Off Desk Summary Log'!BO5</f>
        <v>0</v>
      </c>
      <c r="W78" s="63">
        <f>'[5]Staff Off Desk Summary Log'!BP5</f>
        <v>60</v>
      </c>
      <c r="X78" s="63">
        <f>'[5]Staff Off Desk Summary Log'!BQ5</f>
        <v>95</v>
      </c>
      <c r="Y78" s="63">
        <f>'[5]Staff Off Desk Summary Log'!BR5</f>
        <v>12</v>
      </c>
      <c r="Z78" s="63">
        <f>'[5]Staff Off Desk Summary Log'!BS5</f>
        <v>165</v>
      </c>
      <c r="AA78" s="63">
        <f>'[5]Staff Off Desk Summary Log'!BT5</f>
        <v>30</v>
      </c>
      <c r="AB78" s="63">
        <f>'[5]Staff Off Desk Summary Log'!BU5</f>
        <v>210</v>
      </c>
      <c r="AC78" s="63">
        <f>'[5]Staff Off Desk Summary Log'!BV5</f>
        <v>70</v>
      </c>
      <c r="AD78" s="63">
        <f>'[5]Staff Off Desk Summary Log'!BW5</f>
        <v>421</v>
      </c>
    </row>
    <row r="79" spans="1:32" x14ac:dyDescent="0.25">
      <c r="A79" s="63" t="str">
        <f>'[5]Staff Off Desk Summary Log'!AR6</f>
        <v>Wednesday</v>
      </c>
      <c r="B79" s="63"/>
      <c r="C79" s="63">
        <f>'[5]Staff Off Desk Summary Log'!AT6</f>
        <v>1084</v>
      </c>
      <c r="D79" s="63">
        <f>'[5]Staff Off Desk Summary Log'!AU6</f>
        <v>342</v>
      </c>
      <c r="E79" s="63">
        <f>'[5]Staff Off Desk Summary Log'!AV6</f>
        <v>265</v>
      </c>
      <c r="F79" s="63">
        <f>'[5]Staff Off Desk Summary Log'!AW6</f>
        <v>98</v>
      </c>
      <c r="G79" s="63">
        <f>'[5]Staff Off Desk Summary Log'!AX6</f>
        <v>1245</v>
      </c>
      <c r="H79" s="63">
        <f>'[5]Staff Off Desk Summary Log'!AY6</f>
        <v>328</v>
      </c>
      <c r="I79" s="63">
        <f>'[5]Staff Off Desk Summary Log'!AZ6</f>
        <v>89</v>
      </c>
      <c r="J79" s="63">
        <f>'[5]Staff Off Desk Summary Log'!BA6</f>
        <v>30</v>
      </c>
      <c r="K79" s="63">
        <f>'[5]Staff Off Desk Summary Log'!BB6</f>
        <v>15</v>
      </c>
      <c r="L79" s="63">
        <f>'[5]Staff Off Desk Summary Log'!BC6</f>
        <v>55</v>
      </c>
      <c r="M79" s="63">
        <f>'[5]Staff Off Desk Summary Log'!BD6</f>
        <v>144</v>
      </c>
      <c r="N79" s="63">
        <f>'[5]Staff Off Desk Summary Log'!BE6</f>
        <v>246</v>
      </c>
      <c r="O79" s="63">
        <f>'[5]Staff Off Desk Summary Log'!BF6</f>
        <v>51</v>
      </c>
      <c r="P79" s="63">
        <f>'[5]Staff Off Desk Summary Log'!BG6</f>
        <v>20</v>
      </c>
      <c r="Q79" s="63">
        <f>'[5]Staff Off Desk Summary Log'!BJ6</f>
        <v>5</v>
      </c>
      <c r="R79" s="63">
        <f>'[5]Staff Off Desk Summary Log'!BK6</f>
        <v>0</v>
      </c>
      <c r="S79" s="63">
        <f>'[5]Staff Off Desk Summary Log'!BL6</f>
        <v>30</v>
      </c>
      <c r="T79" s="63">
        <f>'[5]Staff Off Desk Summary Log'!BM6</f>
        <v>0</v>
      </c>
      <c r="U79" s="63">
        <f>'[5]Staff Off Desk Summary Log'!BN6</f>
        <v>0</v>
      </c>
      <c r="V79" s="63">
        <f>'[5]Staff Off Desk Summary Log'!BO6</f>
        <v>0</v>
      </c>
      <c r="W79" s="63">
        <f>'[5]Staff Off Desk Summary Log'!BP6</f>
        <v>0</v>
      </c>
      <c r="X79" s="63">
        <f>'[5]Staff Off Desk Summary Log'!BQ6</f>
        <v>65</v>
      </c>
      <c r="Y79" s="63">
        <f>'[5]Staff Off Desk Summary Log'!BR6</f>
        <v>90</v>
      </c>
      <c r="Z79" s="63">
        <f>'[5]Staff Off Desk Summary Log'!BS6</f>
        <v>90</v>
      </c>
      <c r="AA79" s="63">
        <f>'[5]Staff Off Desk Summary Log'!BT6</f>
        <v>30</v>
      </c>
      <c r="AB79" s="63">
        <f>'[5]Staff Off Desk Summary Log'!BU6</f>
        <v>0</v>
      </c>
      <c r="AC79" s="63">
        <f>'[5]Staff Off Desk Summary Log'!BV6</f>
        <v>80</v>
      </c>
      <c r="AD79" s="63">
        <f>'[5]Staff Off Desk Summary Log'!BW6</f>
        <v>545</v>
      </c>
    </row>
    <row r="80" spans="1:32" x14ac:dyDescent="0.25">
      <c r="A80" s="63" t="str">
        <f>'[5]Staff Off Desk Summary Log'!AR7</f>
        <v>Thursday</v>
      </c>
      <c r="B80" s="63"/>
      <c r="C80" s="63">
        <f>'[5]Staff Off Desk Summary Log'!AT7</f>
        <v>1106</v>
      </c>
      <c r="D80" s="63">
        <f>'[5]Staff Off Desk Summary Log'!AU7</f>
        <v>333</v>
      </c>
      <c r="E80" s="63">
        <f>'[5]Staff Off Desk Summary Log'!AV7</f>
        <v>166</v>
      </c>
      <c r="F80" s="63">
        <f>'[5]Staff Off Desk Summary Log'!AW7</f>
        <v>115</v>
      </c>
      <c r="G80" s="63">
        <f>'[5]Staff Off Desk Summary Log'!AX7</f>
        <v>937</v>
      </c>
      <c r="H80" s="63">
        <f>'[5]Staff Off Desk Summary Log'!AY7</f>
        <v>287</v>
      </c>
      <c r="I80" s="63">
        <f>'[5]Staff Off Desk Summary Log'!AZ7</f>
        <v>95</v>
      </c>
      <c r="J80" s="63">
        <f>'[5]Staff Off Desk Summary Log'!BA7</f>
        <v>17</v>
      </c>
      <c r="K80" s="63">
        <f>'[5]Staff Off Desk Summary Log'!BB7</f>
        <v>26</v>
      </c>
      <c r="L80" s="63">
        <f>'[5]Staff Off Desk Summary Log'!BC7</f>
        <v>73</v>
      </c>
      <c r="M80" s="63">
        <f>'[5]Staff Off Desk Summary Log'!BD7</f>
        <v>160</v>
      </c>
      <c r="N80" s="63">
        <f>'[5]Staff Off Desk Summary Log'!BE7</f>
        <v>170</v>
      </c>
      <c r="O80" s="63">
        <f>'[5]Staff Off Desk Summary Log'!BF7</f>
        <v>75</v>
      </c>
      <c r="P80" s="63">
        <f>'[5]Staff Off Desk Summary Log'!BG7</f>
        <v>40</v>
      </c>
      <c r="Q80" s="63">
        <f>'[5]Staff Off Desk Summary Log'!BJ7</f>
        <v>0</v>
      </c>
      <c r="R80" s="63">
        <f>'[5]Staff Off Desk Summary Log'!BK7</f>
        <v>0</v>
      </c>
      <c r="S80" s="63">
        <f>'[5]Staff Off Desk Summary Log'!BL7</f>
        <v>20</v>
      </c>
      <c r="T80" s="63">
        <f>'[5]Staff Off Desk Summary Log'!BM7</f>
        <v>0</v>
      </c>
      <c r="U80" s="63">
        <f>'[5]Staff Off Desk Summary Log'!BN7</f>
        <v>0</v>
      </c>
      <c r="V80" s="63">
        <f>'[5]Staff Off Desk Summary Log'!BO7</f>
        <v>0</v>
      </c>
      <c r="W80" s="63">
        <f>'[5]Staff Off Desk Summary Log'!BP7</f>
        <v>15</v>
      </c>
      <c r="X80" s="63">
        <f>'[5]Staff Off Desk Summary Log'!BQ7</f>
        <v>0</v>
      </c>
      <c r="Y80" s="63">
        <f>'[5]Staff Off Desk Summary Log'!BR7</f>
        <v>515</v>
      </c>
      <c r="Z80" s="63">
        <f>'[5]Staff Off Desk Summary Log'!BS7</f>
        <v>165</v>
      </c>
      <c r="AA80" s="63">
        <f>'[5]Staff Off Desk Summary Log'!BT7</f>
        <v>10</v>
      </c>
      <c r="AB80" s="63">
        <f>'[5]Staff Off Desk Summary Log'!BU7</f>
        <v>175</v>
      </c>
      <c r="AC80" s="63">
        <f>'[5]Staff Off Desk Summary Log'!BV7</f>
        <v>67</v>
      </c>
      <c r="AD80" s="63">
        <f>'[5]Staff Off Desk Summary Log'!BW7</f>
        <v>497</v>
      </c>
    </row>
    <row r="81" spans="1:32" x14ac:dyDescent="0.25">
      <c r="A81" s="63" t="str">
        <f>'[5]Staff Off Desk Summary Log'!AR8</f>
        <v>Friday</v>
      </c>
      <c r="B81" s="63"/>
      <c r="C81" s="63">
        <f>'[5]Staff Off Desk Summary Log'!AT8</f>
        <v>442</v>
      </c>
      <c r="D81" s="63">
        <f>'[5]Staff Off Desk Summary Log'!AU8</f>
        <v>229</v>
      </c>
      <c r="E81" s="63">
        <f>'[5]Staff Off Desk Summary Log'!AV8</f>
        <v>241</v>
      </c>
      <c r="F81" s="63">
        <f>'[5]Staff Off Desk Summary Log'!AW8</f>
        <v>70</v>
      </c>
      <c r="G81" s="63">
        <f>'[5]Staff Off Desk Summary Log'!AX8</f>
        <v>945.75</v>
      </c>
      <c r="H81" s="63">
        <f>'[5]Staff Off Desk Summary Log'!AY8</f>
        <v>357</v>
      </c>
      <c r="I81" s="63">
        <f>'[5]Staff Off Desk Summary Log'!AZ8</f>
        <v>50</v>
      </c>
      <c r="J81" s="63">
        <f>'[5]Staff Off Desk Summary Log'!BA8</f>
        <v>40</v>
      </c>
      <c r="K81" s="63">
        <f>'[5]Staff Off Desk Summary Log'!BB8</f>
        <v>16</v>
      </c>
      <c r="L81" s="63">
        <f>'[5]Staff Off Desk Summary Log'!BC8</f>
        <v>43</v>
      </c>
      <c r="M81" s="63">
        <f>'[5]Staff Off Desk Summary Log'!BD8</f>
        <v>160</v>
      </c>
      <c r="N81" s="63">
        <f>'[5]Staff Off Desk Summary Log'!BE8</f>
        <v>134</v>
      </c>
      <c r="O81" s="63">
        <f>'[5]Staff Off Desk Summary Log'!BF8</f>
        <v>115</v>
      </c>
      <c r="P81" s="63">
        <f>'[5]Staff Off Desk Summary Log'!BG8</f>
        <v>85</v>
      </c>
      <c r="Q81" s="63">
        <f>'[5]Staff Off Desk Summary Log'!BJ8</f>
        <v>10</v>
      </c>
      <c r="R81" s="63">
        <f>'[5]Staff Off Desk Summary Log'!BK8</f>
        <v>0</v>
      </c>
      <c r="S81" s="63">
        <f>'[5]Staff Off Desk Summary Log'!BL8</f>
        <v>0</v>
      </c>
      <c r="T81" s="63">
        <f>'[5]Staff Off Desk Summary Log'!BM8</f>
        <v>0</v>
      </c>
      <c r="U81" s="63">
        <f>'[5]Staff Off Desk Summary Log'!BN8</f>
        <v>0</v>
      </c>
      <c r="V81" s="63">
        <f>'[5]Staff Off Desk Summary Log'!BO8</f>
        <v>0</v>
      </c>
      <c r="W81" s="63">
        <f>'[5]Staff Off Desk Summary Log'!BP8</f>
        <v>30</v>
      </c>
      <c r="X81" s="63">
        <f>'[5]Staff Off Desk Summary Log'!BQ8</f>
        <v>20</v>
      </c>
      <c r="Y81" s="63">
        <f>'[5]Staff Off Desk Summary Log'!BR8</f>
        <v>160</v>
      </c>
      <c r="Z81" s="63">
        <f>'[5]Staff Off Desk Summary Log'!BS8</f>
        <v>13</v>
      </c>
      <c r="AA81" s="63">
        <f>'[5]Staff Off Desk Summary Log'!BT8</f>
        <v>5</v>
      </c>
      <c r="AB81" s="63">
        <f>'[5]Staff Off Desk Summary Log'!BU8</f>
        <v>65</v>
      </c>
      <c r="AC81" s="63">
        <f>'[5]Staff Off Desk Summary Log'!BV8</f>
        <v>144</v>
      </c>
      <c r="AD81" s="63">
        <f>'[5]Staff Off Desk Summary Log'!BW8</f>
        <v>432</v>
      </c>
    </row>
    <row r="82" spans="1:32" x14ac:dyDescent="0.25">
      <c r="A82" s="63" t="str">
        <f>'[5]Staff Off Desk Summary Log'!AR9</f>
        <v>Saturday</v>
      </c>
      <c r="B82" s="63"/>
      <c r="C82" s="63">
        <f>'[5]Staff Off Desk Summary Log'!AT9</f>
        <v>528</v>
      </c>
      <c r="D82" s="63">
        <f>'[5]Staff Off Desk Summary Log'!AU9</f>
        <v>202</v>
      </c>
      <c r="E82" s="63">
        <f>'[5]Staff Off Desk Summary Log'!AV9</f>
        <v>96</v>
      </c>
      <c r="F82" s="63">
        <f>'[5]Staff Off Desk Summary Log'!AW9</f>
        <v>20</v>
      </c>
      <c r="G82" s="63">
        <f>'[5]Staff Off Desk Summary Log'!AX9</f>
        <v>456</v>
      </c>
      <c r="H82" s="63">
        <f>'[5]Staff Off Desk Summary Log'!AY9</f>
        <v>192</v>
      </c>
      <c r="I82" s="63">
        <f>'[5]Staff Off Desk Summary Log'!AZ9</f>
        <v>33</v>
      </c>
      <c r="J82" s="63">
        <f>'[5]Staff Off Desk Summary Log'!BA9</f>
        <v>10</v>
      </c>
      <c r="K82" s="63">
        <f>'[5]Staff Off Desk Summary Log'!BB9</f>
        <v>12</v>
      </c>
      <c r="L82" s="63">
        <f>'[5]Staff Off Desk Summary Log'!BC9</f>
        <v>50</v>
      </c>
      <c r="M82" s="63">
        <f>'[5]Staff Off Desk Summary Log'!BD9</f>
        <v>62.5</v>
      </c>
      <c r="N82" s="63">
        <f>'[5]Staff Off Desk Summary Log'!BE9</f>
        <v>121</v>
      </c>
      <c r="O82" s="63">
        <f>'[5]Staff Off Desk Summary Log'!BF9</f>
        <v>70</v>
      </c>
      <c r="P82" s="63">
        <f>'[5]Staff Off Desk Summary Log'!BG9</f>
        <v>20</v>
      </c>
      <c r="Q82" s="63">
        <f>'[5]Staff Off Desk Summary Log'!BJ9</f>
        <v>0</v>
      </c>
      <c r="R82" s="63">
        <f>'[5]Staff Off Desk Summary Log'!BK9</f>
        <v>0</v>
      </c>
      <c r="S82" s="63">
        <f>'[5]Staff Off Desk Summary Log'!BL9</f>
        <v>10</v>
      </c>
      <c r="T82" s="63">
        <f>'[5]Staff Off Desk Summary Log'!BM9</f>
        <v>0</v>
      </c>
      <c r="U82" s="63">
        <f>'[5]Staff Off Desk Summary Log'!BN9</f>
        <v>0</v>
      </c>
      <c r="V82" s="63">
        <f>'[5]Staff Off Desk Summary Log'!BO9</f>
        <v>22</v>
      </c>
      <c r="W82" s="63">
        <f>'[5]Staff Off Desk Summary Log'!BP9</f>
        <v>275</v>
      </c>
      <c r="X82" s="63">
        <f>'[5]Staff Off Desk Summary Log'!BQ9</f>
        <v>10</v>
      </c>
      <c r="Y82" s="63">
        <f>'[5]Staff Off Desk Summary Log'!BR9</f>
        <v>20</v>
      </c>
      <c r="Z82" s="63">
        <f>'[5]Staff Off Desk Summary Log'!BS9</f>
        <v>123</v>
      </c>
      <c r="AA82" s="63">
        <f>'[5]Staff Off Desk Summary Log'!BT9</f>
        <v>80</v>
      </c>
      <c r="AB82" s="63">
        <f>'[5]Staff Off Desk Summary Log'!BU9</f>
        <v>55</v>
      </c>
      <c r="AC82" s="63">
        <f>'[5]Staff Off Desk Summary Log'!BV9</f>
        <v>60</v>
      </c>
      <c r="AD82" s="63">
        <f>'[5]Staff Off Desk Summary Log'!BW9</f>
        <v>579</v>
      </c>
    </row>
    <row r="83" spans="1:32" x14ac:dyDescent="0.25">
      <c r="A83" s="63" t="str">
        <f>'[5]Staff Off Desk Summary Log'!AR10</f>
        <v>Sunday</v>
      </c>
      <c r="B83" s="63"/>
      <c r="C83" s="63">
        <f>'[5]Staff Off Desk Summary Log'!AT10</f>
        <v>526</v>
      </c>
      <c r="D83" s="63">
        <f>'[5]Staff Off Desk Summary Log'!AU10</f>
        <v>200</v>
      </c>
      <c r="E83" s="63">
        <f>'[5]Staff Off Desk Summary Log'!AV10</f>
        <v>0</v>
      </c>
      <c r="F83" s="63">
        <f>'[5]Staff Off Desk Summary Log'!AW10</f>
        <v>0</v>
      </c>
      <c r="G83" s="63">
        <f>'[5]Staff Off Desk Summary Log'!AX10</f>
        <v>518</v>
      </c>
      <c r="H83" s="63">
        <f>'[5]Staff Off Desk Summary Log'!AY10</f>
        <v>172</v>
      </c>
      <c r="I83" s="63">
        <f>'[5]Staff Off Desk Summary Log'!AZ10</f>
        <v>0</v>
      </c>
      <c r="J83" s="63">
        <f>'[5]Staff Off Desk Summary Log'!BA10</f>
        <v>0</v>
      </c>
      <c r="K83" s="63">
        <f>'[5]Staff Off Desk Summary Log'!BB10</f>
        <v>4</v>
      </c>
      <c r="L83" s="63">
        <f>'[5]Staff Off Desk Summary Log'!BC10</f>
        <v>7</v>
      </c>
      <c r="M83" s="63">
        <f>'[5]Staff Off Desk Summary Log'!BD10</f>
        <v>44</v>
      </c>
      <c r="N83" s="63">
        <f>'[5]Staff Off Desk Summary Log'!BE10</f>
        <v>342</v>
      </c>
      <c r="O83" s="63">
        <f>'[5]Staff Off Desk Summary Log'!BF10</f>
        <v>15</v>
      </c>
      <c r="P83" s="63">
        <f>'[5]Staff Off Desk Summary Log'!BG10</f>
        <v>0</v>
      </c>
      <c r="Q83" s="63">
        <f>'[5]Staff Off Desk Summary Log'!BJ10</f>
        <v>0</v>
      </c>
      <c r="R83" s="63">
        <f>'[5]Staff Off Desk Summary Log'!BK10</f>
        <v>0</v>
      </c>
      <c r="S83" s="63">
        <f>'[5]Staff Off Desk Summary Log'!BL10</f>
        <v>25</v>
      </c>
      <c r="T83" s="63">
        <f>'[5]Staff Off Desk Summary Log'!BM10</f>
        <v>0</v>
      </c>
      <c r="U83" s="63">
        <f>'[5]Staff Off Desk Summary Log'!BN10</f>
        <v>0</v>
      </c>
      <c r="V83" s="63">
        <f>'[5]Staff Off Desk Summary Log'!BO10</f>
        <v>0</v>
      </c>
      <c r="W83" s="63">
        <f>'[5]Staff Off Desk Summary Log'!BP10</f>
        <v>19</v>
      </c>
      <c r="X83" s="63">
        <f>'[5]Staff Off Desk Summary Log'!BQ10</f>
        <v>0</v>
      </c>
      <c r="Y83" s="63">
        <f>'[5]Staff Off Desk Summary Log'!BR10</f>
        <v>0</v>
      </c>
      <c r="Z83" s="63">
        <f>'[5]Staff Off Desk Summary Log'!BS10</f>
        <v>48</v>
      </c>
      <c r="AA83" s="63">
        <f>'[5]Staff Off Desk Summary Log'!BT10</f>
        <v>30</v>
      </c>
      <c r="AB83" s="63">
        <f>'[5]Staff Off Desk Summary Log'!BU10</f>
        <v>30</v>
      </c>
      <c r="AC83" s="63">
        <f>'[5]Staff Off Desk Summary Log'!BV10</f>
        <v>136</v>
      </c>
      <c r="AD83" s="63">
        <f>'[5]Staff Off Desk Summary Log'!BW10</f>
        <v>435</v>
      </c>
    </row>
    <row r="84" spans="1:32" x14ac:dyDescent="0.25">
      <c r="A84" s="63" t="str">
        <f>'[5]Staff Off Desk Summary Log'!AR11</f>
        <v xml:space="preserve">Tuesday </v>
      </c>
      <c r="B84" s="63"/>
      <c r="C84" s="63">
        <f>'[5]Staff Off Desk Summary Log'!AT11</f>
        <v>415</v>
      </c>
      <c r="D84" s="63">
        <f>'[5]Staff Off Desk Summary Log'!AU11</f>
        <v>120</v>
      </c>
      <c r="E84" s="63">
        <f>'[5]Staff Off Desk Summary Log'!AV11</f>
        <v>32</v>
      </c>
      <c r="F84" s="63">
        <f>'[5]Staff Off Desk Summary Log'!AW11</f>
        <v>10</v>
      </c>
      <c r="G84" s="63">
        <f>'[5]Staff Off Desk Summary Log'!AX11</f>
        <v>0</v>
      </c>
      <c r="H84" s="63">
        <f>'[5]Staff Off Desk Summary Log'!AY11</f>
        <v>0</v>
      </c>
      <c r="I84" s="63">
        <f>'[5]Staff Off Desk Summary Log'!AZ11</f>
        <v>0</v>
      </c>
      <c r="J84" s="63">
        <f>'[5]Staff Off Desk Summary Log'!BA11</f>
        <v>0</v>
      </c>
      <c r="K84" s="63">
        <f>'[5]Staff Off Desk Summary Log'!BB11</f>
        <v>0</v>
      </c>
      <c r="L84" s="63">
        <f>'[5]Staff Off Desk Summary Log'!BC11</f>
        <v>0</v>
      </c>
      <c r="M84" s="63">
        <f>'[5]Staff Off Desk Summary Log'!BD11</f>
        <v>0</v>
      </c>
      <c r="N84" s="63">
        <f>'[5]Staff Off Desk Summary Log'!BE11</f>
        <v>162</v>
      </c>
      <c r="O84" s="63">
        <f>'[5]Staff Off Desk Summary Log'!BF11</f>
        <v>60</v>
      </c>
      <c r="P84" s="63">
        <f>'[5]Staff Off Desk Summary Log'!BG11</f>
        <v>0</v>
      </c>
      <c r="Q84" s="63">
        <f>'[5]Staff Off Desk Summary Log'!BJ11</f>
        <v>0</v>
      </c>
      <c r="R84" s="63">
        <f>'[5]Staff Off Desk Summary Log'!BK11</f>
        <v>0</v>
      </c>
      <c r="S84" s="63">
        <f>'[5]Staff Off Desk Summary Log'!BL11</f>
        <v>0</v>
      </c>
      <c r="T84" s="63">
        <f>'[5]Staff Off Desk Summary Log'!BM11</f>
        <v>0</v>
      </c>
      <c r="U84" s="63">
        <f>'[5]Staff Off Desk Summary Log'!BN11</f>
        <v>0</v>
      </c>
      <c r="V84" s="63">
        <f>'[5]Staff Off Desk Summary Log'!BO11</f>
        <v>0</v>
      </c>
      <c r="W84" s="63">
        <f>'[5]Staff Off Desk Summary Log'!BP11</f>
        <v>0</v>
      </c>
      <c r="X84" s="63">
        <f>'[5]Staff Off Desk Summary Log'!BQ11</f>
        <v>25</v>
      </c>
      <c r="Y84" s="63">
        <f>'[5]Staff Off Desk Summary Log'!BR11</f>
        <v>0</v>
      </c>
      <c r="Z84" s="63">
        <f>'[5]Staff Off Desk Summary Log'!BS11</f>
        <v>0</v>
      </c>
      <c r="AA84" s="63">
        <f>'[5]Staff Off Desk Summary Log'!BT11</f>
        <v>0</v>
      </c>
      <c r="AB84" s="63">
        <f>'[5]Staff Off Desk Summary Log'!BU11</f>
        <v>0</v>
      </c>
      <c r="AC84" s="63">
        <f>'[5]Staff Off Desk Summary Log'!BV11</f>
        <v>0</v>
      </c>
      <c r="AD84" s="63">
        <f>'[5]Staff Off Desk Summary Log'!BW11</f>
        <v>53</v>
      </c>
    </row>
    <row r="85" spans="1:32" x14ac:dyDescent="0.25">
      <c r="A85" s="63" t="str">
        <f>'[5]Staff Off Desk Summary Log'!AR12</f>
        <v>Wednesday</v>
      </c>
      <c r="B85" s="63"/>
      <c r="C85" s="63">
        <f>'[5]Staff Off Desk Summary Log'!AT12</f>
        <v>239</v>
      </c>
      <c r="D85" s="63">
        <f>'[5]Staff Off Desk Summary Log'!AU12</f>
        <v>60</v>
      </c>
      <c r="E85" s="63">
        <f>'[5]Staff Off Desk Summary Log'!AV12</f>
        <v>206</v>
      </c>
      <c r="F85" s="63">
        <f>'[5]Staff Off Desk Summary Log'!AW12</f>
        <v>70</v>
      </c>
      <c r="G85" s="63">
        <f>'[5]Staff Off Desk Summary Log'!AX12</f>
        <v>257</v>
      </c>
      <c r="H85" s="63">
        <f>'[5]Staff Off Desk Summary Log'!AY12</f>
        <v>68</v>
      </c>
      <c r="I85" s="63">
        <f>'[5]Staff Off Desk Summary Log'!AZ12</f>
        <v>1</v>
      </c>
      <c r="J85" s="63">
        <f>'[5]Staff Off Desk Summary Log'!BA12</f>
        <v>2</v>
      </c>
      <c r="K85" s="63">
        <f>'[5]Staff Off Desk Summary Log'!BB12</f>
        <v>3</v>
      </c>
      <c r="L85" s="63">
        <f>'[5]Staff Off Desk Summary Log'!BC12</f>
        <v>8</v>
      </c>
      <c r="M85" s="63">
        <f>'[5]Staff Off Desk Summary Log'!BD12</f>
        <v>63</v>
      </c>
      <c r="N85" s="63">
        <f>'[5]Staff Off Desk Summary Log'!BE12</f>
        <v>0</v>
      </c>
      <c r="O85" s="63">
        <f>'[5]Staff Off Desk Summary Log'!BF12</f>
        <v>0</v>
      </c>
      <c r="P85" s="63">
        <f>'[5]Staff Off Desk Summary Log'!BG12</f>
        <v>0</v>
      </c>
      <c r="Q85" s="63">
        <f>'[5]Staff Off Desk Summary Log'!BJ12</f>
        <v>0</v>
      </c>
      <c r="R85" s="63">
        <f>'[5]Staff Off Desk Summary Log'!BK12</f>
        <v>0</v>
      </c>
      <c r="S85" s="63">
        <f>'[5]Staff Off Desk Summary Log'!BL12</f>
        <v>0</v>
      </c>
      <c r="T85" s="63">
        <f>'[5]Staff Off Desk Summary Log'!BM12</f>
        <v>0</v>
      </c>
      <c r="U85" s="63">
        <f>'[5]Staff Off Desk Summary Log'!BN12</f>
        <v>15</v>
      </c>
      <c r="V85" s="63">
        <f>'[5]Staff Off Desk Summary Log'!BO12</f>
        <v>0</v>
      </c>
      <c r="W85" s="63">
        <f>'[5]Staff Off Desk Summary Log'!BP12</f>
        <v>5</v>
      </c>
      <c r="X85" s="63">
        <f>'[5]Staff Off Desk Summary Log'!BQ12</f>
        <v>60</v>
      </c>
      <c r="Y85" s="63">
        <f>'[5]Staff Off Desk Summary Log'!BR12</f>
        <v>0</v>
      </c>
      <c r="Z85" s="63">
        <f>'[5]Staff Off Desk Summary Log'!BS12</f>
        <v>45</v>
      </c>
      <c r="AA85" s="63">
        <f>'[5]Staff Off Desk Summary Log'!BT12</f>
        <v>0</v>
      </c>
      <c r="AB85" s="63">
        <f>'[5]Staff Off Desk Summary Log'!BU12</f>
        <v>0</v>
      </c>
      <c r="AC85" s="63">
        <f>'[5]Staff Off Desk Summary Log'!BV12</f>
        <v>20</v>
      </c>
      <c r="AD85" s="63">
        <f>'[5]Staff Off Desk Summary Log'!BW12</f>
        <v>80</v>
      </c>
    </row>
    <row r="86" spans="1:32" x14ac:dyDescent="0.25">
      <c r="A86" s="63" t="str">
        <f>'[5]Staff Off Desk Summary Log'!AR13</f>
        <v>Thursday</v>
      </c>
      <c r="B86" s="63"/>
      <c r="C86" s="63">
        <f>'[5]Staff Off Desk Summary Log'!AT13</f>
        <v>0</v>
      </c>
      <c r="D86" s="63">
        <f>'[5]Staff Off Desk Summary Log'!AU13</f>
        <v>0</v>
      </c>
      <c r="E86" s="63">
        <f>'[5]Staff Off Desk Summary Log'!AV13</f>
        <v>0</v>
      </c>
      <c r="F86" s="63">
        <f>'[5]Staff Off Desk Summary Log'!AW13</f>
        <v>0</v>
      </c>
      <c r="G86" s="63">
        <f>'[5]Staff Off Desk Summary Log'!AX13</f>
        <v>0</v>
      </c>
      <c r="H86" s="63">
        <f>'[5]Staff Off Desk Summary Log'!AY13</f>
        <v>0</v>
      </c>
      <c r="I86" s="63">
        <f>'[5]Staff Off Desk Summary Log'!AZ13</f>
        <v>0</v>
      </c>
      <c r="J86" s="63">
        <f>'[5]Staff Off Desk Summary Log'!BA13</f>
        <v>0</v>
      </c>
      <c r="K86" s="63">
        <f>'[5]Staff Off Desk Summary Log'!BB13</f>
        <v>4</v>
      </c>
      <c r="L86" s="63">
        <f>'[5]Staff Off Desk Summary Log'!BC13</f>
        <v>10</v>
      </c>
      <c r="M86" s="63">
        <f>'[5]Staff Off Desk Summary Log'!BD13</f>
        <v>38</v>
      </c>
      <c r="N86" s="63">
        <f>'[5]Staff Off Desk Summary Log'!BE13</f>
        <v>0</v>
      </c>
      <c r="O86" s="63">
        <f>'[5]Staff Off Desk Summary Log'!BF13</f>
        <v>0</v>
      </c>
      <c r="P86" s="63">
        <f>'[5]Staff Off Desk Summary Log'!BG13</f>
        <v>0</v>
      </c>
      <c r="Q86" s="63">
        <f>'[5]Staff Off Desk Summary Log'!BJ13</f>
        <v>0</v>
      </c>
      <c r="R86" s="63">
        <f>'[5]Staff Off Desk Summary Log'!BK13</f>
        <v>0</v>
      </c>
      <c r="S86" s="63">
        <f>'[5]Staff Off Desk Summary Log'!BL13</f>
        <v>10</v>
      </c>
      <c r="T86" s="63">
        <f>'[5]Staff Off Desk Summary Log'!BM13</f>
        <v>0</v>
      </c>
      <c r="U86" s="63">
        <f>'[5]Staff Off Desk Summary Log'!BN13</f>
        <v>0</v>
      </c>
      <c r="V86" s="63">
        <f>'[5]Staff Off Desk Summary Log'!BO13</f>
        <v>30</v>
      </c>
      <c r="W86" s="63">
        <f>'[5]Staff Off Desk Summary Log'!BP13</f>
        <v>120</v>
      </c>
      <c r="X86" s="63">
        <f>'[5]Staff Off Desk Summary Log'!BQ13</f>
        <v>48</v>
      </c>
      <c r="Y86" s="63">
        <f>'[5]Staff Off Desk Summary Log'!BR13</f>
        <v>25</v>
      </c>
      <c r="Z86" s="63">
        <f>'[5]Staff Off Desk Summary Log'!BS13</f>
        <v>14</v>
      </c>
      <c r="AA86" s="63">
        <f>'[5]Staff Off Desk Summary Log'!BT13</f>
        <v>0</v>
      </c>
      <c r="AB86" s="63">
        <f>'[5]Staff Off Desk Summary Log'!BU13</f>
        <v>15</v>
      </c>
      <c r="AC86" s="63">
        <f>'[5]Staff Off Desk Summary Log'!BV13</f>
        <v>0</v>
      </c>
      <c r="AD86" s="63">
        <f>'[5]Staff Off Desk Summary Log'!BW13</f>
        <v>130</v>
      </c>
    </row>
    <row r="87" spans="1:32" x14ac:dyDescent="0.25">
      <c r="A87" s="63"/>
      <c r="B87" s="63" t="str">
        <f>'[5]Staff Off Desk Summary Log'!AS14</f>
        <v>SUM</v>
      </c>
      <c r="C87" s="63">
        <f>'[5]Staff Off Desk Summary Log'!AT14</f>
        <v>6386</v>
      </c>
      <c r="D87" s="63">
        <f>'[5]Staff Off Desk Summary Log'!AU14</f>
        <v>1931</v>
      </c>
      <c r="E87" s="63">
        <f>'[5]Staff Off Desk Summary Log'!AV14</f>
        <v>1133</v>
      </c>
      <c r="F87" s="63">
        <f>'[5]Staff Off Desk Summary Log'!AW14</f>
        <v>428</v>
      </c>
      <c r="G87" s="63">
        <f>'[5]Staff Off Desk Summary Log'!AX14</f>
        <v>5263.75</v>
      </c>
      <c r="H87" s="63">
        <f>'[5]Staff Off Desk Summary Log'!AY14</f>
        <v>1675.5</v>
      </c>
      <c r="I87" s="63">
        <f>'[5]Staff Off Desk Summary Log'!AZ14</f>
        <v>412</v>
      </c>
      <c r="J87" s="63">
        <f>'[5]Staff Off Desk Summary Log'!BA14</f>
        <v>139</v>
      </c>
      <c r="K87" s="63">
        <f>'[5]Staff Off Desk Summary Log'!BB14</f>
        <v>90</v>
      </c>
      <c r="L87" s="63">
        <f>'[5]Staff Off Desk Summary Log'!BC14</f>
        <v>304</v>
      </c>
      <c r="M87" s="63">
        <f>'[5]Staff Off Desk Summary Log'!BD14</f>
        <v>821.5</v>
      </c>
      <c r="N87" s="63">
        <f>'[5]Staff Off Desk Summary Log'!BE14</f>
        <v>1677.75</v>
      </c>
      <c r="O87" s="63">
        <f>'[5]Staff Off Desk Summary Log'!BF14</f>
        <v>514</v>
      </c>
      <c r="P87" s="63">
        <f>'[5]Staff Off Desk Summary Log'!BG14</f>
        <v>200</v>
      </c>
      <c r="Q87" s="63">
        <f>'[5]Staff Off Desk Summary Log'!BJ14</f>
        <v>15</v>
      </c>
      <c r="R87" s="63">
        <f>'[5]Staff Off Desk Summary Log'!BK14</f>
        <v>0</v>
      </c>
      <c r="S87" s="63">
        <f>'[5]Staff Off Desk Summary Log'!BL14</f>
        <v>100</v>
      </c>
      <c r="T87" s="63">
        <f>'[5]Staff Off Desk Summary Log'!BM14</f>
        <v>0</v>
      </c>
      <c r="U87" s="63">
        <f>'[5]Staff Off Desk Summary Log'!BN14</f>
        <v>30</v>
      </c>
      <c r="V87" s="63">
        <f>'[5]Staff Off Desk Summary Log'!BO14</f>
        <v>52</v>
      </c>
      <c r="W87" s="63">
        <f>'[5]Staff Off Desk Summary Log'!BP14</f>
        <v>524</v>
      </c>
      <c r="X87" s="63">
        <f>'[5]Staff Off Desk Summary Log'!BQ14</f>
        <v>323</v>
      </c>
      <c r="Y87" s="63">
        <f>'[5]Staff Off Desk Summary Log'!BR14</f>
        <v>822</v>
      </c>
      <c r="Z87" s="63">
        <f>'[5]Staff Off Desk Summary Log'!BS14</f>
        <v>663</v>
      </c>
      <c r="AA87" s="63">
        <f>'[5]Staff Off Desk Summary Log'!BT14</f>
        <v>185</v>
      </c>
      <c r="AB87" s="63">
        <f>'[5]Staff Off Desk Summary Log'!BU14</f>
        <v>550</v>
      </c>
      <c r="AC87" s="63">
        <f>'[5]Staff Off Desk Summary Log'!BV14</f>
        <v>577</v>
      </c>
      <c r="AD87" s="63">
        <f>'[5]Staff Off Desk Summary Log'!BW14</f>
        <v>3172</v>
      </c>
    </row>
    <row r="88" spans="1:32" x14ac:dyDescent="0.25">
      <c r="A88" s="63"/>
      <c r="B88" s="63" t="str">
        <f>'[5]Staff Off Desk Summary Log'!AS15</f>
        <v>AVG</v>
      </c>
      <c r="C88" s="63">
        <f>'[5]Staff Off Desk Summary Log'!AT15</f>
        <v>0</v>
      </c>
      <c r="D88" s="63">
        <f>'[5]Staff Off Desk Summary Log'!AU15</f>
        <v>0.30238020670216098</v>
      </c>
      <c r="E88" s="63">
        <f>'[5]Staff Off Desk Summary Log'!AV15</f>
        <v>0</v>
      </c>
      <c r="F88" s="63">
        <f>'[5]Staff Off Desk Summary Log'!AW15</f>
        <v>0.37775816416593117</v>
      </c>
      <c r="G88" s="63">
        <f>'[5]Staff Off Desk Summary Log'!AX15</f>
        <v>0</v>
      </c>
      <c r="H88" s="63">
        <f>'[5]Staff Off Desk Summary Log'!AY15</f>
        <v>0.31830919021610071</v>
      </c>
      <c r="I88" s="63">
        <f>'[5]Staff Off Desk Summary Log'!AZ15</f>
        <v>0</v>
      </c>
      <c r="J88" s="63">
        <f>'[5]Staff Off Desk Summary Log'!BA15</f>
        <v>0.33737864077669905</v>
      </c>
      <c r="K88" s="63">
        <f>'[5]Staff Off Desk Summary Log'!BB15</f>
        <v>0</v>
      </c>
      <c r="L88" s="63">
        <f>'[5]Staff Off Desk Summary Log'!BC15</f>
        <v>3.3777777777777778</v>
      </c>
      <c r="M88" s="63">
        <f>'[5]Staff Off Desk Summary Log'!BD15</f>
        <v>0</v>
      </c>
      <c r="N88" s="63">
        <f>'[5]Staff Off Desk Summary Log'!BE15</f>
        <v>0</v>
      </c>
      <c r="O88" s="63">
        <f>'[5]Staff Off Desk Summary Log'!BF15</f>
        <v>0.30636268812397555</v>
      </c>
      <c r="P88" s="63">
        <f>'[5]Staff Off Desk Summary Log'!BG15</f>
        <v>0</v>
      </c>
      <c r="Q88" s="63">
        <f>'[5]Staff Off Desk Summary Log'!BJ15</f>
        <v>0</v>
      </c>
      <c r="R88" s="63">
        <f>'[5]Staff Off Desk Summary Log'!BK15</f>
        <v>0</v>
      </c>
      <c r="S88" s="63">
        <f>'[5]Staff Off Desk Summary Log'!BL15</f>
        <v>0</v>
      </c>
      <c r="T88" s="63">
        <f>'[5]Staff Off Desk Summary Log'!BM15</f>
        <v>0</v>
      </c>
      <c r="U88" s="63">
        <f>'[5]Staff Off Desk Summary Log'!BN15</f>
        <v>0</v>
      </c>
      <c r="V88" s="63">
        <f>'[5]Staff Off Desk Summary Log'!BO15</f>
        <v>0</v>
      </c>
      <c r="W88" s="63">
        <f>'[5]Staff Off Desk Summary Log'!BP15</f>
        <v>10.076923076923077</v>
      </c>
      <c r="X88" s="63">
        <f>'[5]Staff Off Desk Summary Log'!BQ15</f>
        <v>0</v>
      </c>
      <c r="Y88" s="63">
        <f>'[5]Staff Off Desk Summary Log'!BR15</f>
        <v>0</v>
      </c>
      <c r="Z88" s="63">
        <f>'[5]Staff Off Desk Summary Log'!BS15</f>
        <v>0</v>
      </c>
      <c r="AA88" s="63">
        <f>'[5]Staff Off Desk Summary Log'!BT15</f>
        <v>0</v>
      </c>
      <c r="AB88" s="63">
        <f>'[5]Staff Off Desk Summary Log'!BU15</f>
        <v>0</v>
      </c>
      <c r="AC88" s="63">
        <f>'[5]Staff Off Desk Summary Log'!BV15</f>
        <v>0</v>
      </c>
      <c r="AD88" s="63">
        <f>'[5]Staff Off Desk Summary Log'!BW15</f>
        <v>0</v>
      </c>
    </row>
    <row r="89" spans="1:32" x14ac:dyDescent="0.25">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2" ht="105" x14ac:dyDescent="0.25">
      <c r="A90" s="63"/>
      <c r="B90" s="114" t="str">
        <f>'[5]Staff Off Desk Summary Log'!AS18</f>
        <v>% Hrs per week off desk tasks</v>
      </c>
      <c r="C90" s="63"/>
      <c r="D90" s="63" t="s">
        <v>93</v>
      </c>
      <c r="E90" s="63"/>
      <c r="F90" s="63" t="s">
        <v>93</v>
      </c>
      <c r="G90" s="63"/>
      <c r="H90" s="63" t="s">
        <v>93</v>
      </c>
      <c r="I90" s="63"/>
      <c r="J90" s="63" t="s">
        <v>93</v>
      </c>
      <c r="K90" s="63"/>
      <c r="L90" s="115">
        <f>'[5]Staff Off Desk Summary Log'!BC18</f>
        <v>0.12666666666666668</v>
      </c>
      <c r="M90" s="115">
        <f>'[5]Staff Off Desk Summary Log'!BD18</f>
        <v>0.34229166666666666</v>
      </c>
      <c r="N90" s="115"/>
      <c r="O90" s="115">
        <f>'[5]Staff Off Desk Summary Log'!BF18</f>
        <v>0.21416666666666667</v>
      </c>
      <c r="P90" s="115">
        <f>'[5]Staff Off Desk Summary Log'!BG18</f>
        <v>8.3333333333333329E-2</v>
      </c>
      <c r="Q90" s="115">
        <f>'[5]Staff Off Desk Summary Log'!BJ18</f>
        <v>6.2500000000000003E-3</v>
      </c>
      <c r="R90" s="115"/>
      <c r="S90" s="115">
        <f>'[5]Staff Off Desk Summary Log'!BL18</f>
        <v>4.1666666666666664E-2</v>
      </c>
      <c r="T90" s="115"/>
      <c r="U90" s="115">
        <f>'[5]Staff Off Desk Summary Log'!BN18</f>
        <v>1.2500000000000001E-2</v>
      </c>
      <c r="V90" s="115"/>
      <c r="W90" s="115">
        <f>'[5]Staff Off Desk Summary Log'!BP18</f>
        <v>0.21833333333333332</v>
      </c>
      <c r="X90" s="115">
        <f>'[5]Staff Off Desk Summary Log'!BQ18</f>
        <v>0.13458333333333333</v>
      </c>
      <c r="Y90" s="115">
        <f>'[5]Staff Off Desk Summary Log'!BR18</f>
        <v>0.34250000000000003</v>
      </c>
      <c r="Z90" s="115">
        <f>'[5]Staff Off Desk Summary Log'!BS18</f>
        <v>0.27625</v>
      </c>
      <c r="AA90" s="115">
        <f>'[5]Staff Off Desk Summary Log'!BT18</f>
        <v>7.7083333333333337E-2</v>
      </c>
      <c r="AB90" s="115">
        <f>'[5]Staff Off Desk Summary Log'!BU18</f>
        <v>0.22916666666666666</v>
      </c>
      <c r="AC90" s="115">
        <f>'[5]Staff Off Desk Summary Log'!BV18</f>
        <v>0.24041666666666667</v>
      </c>
      <c r="AD90" s="115">
        <f>'[5]Staff Off Desk Summary Log'!BW18</f>
        <v>1.3216666666666668</v>
      </c>
    </row>
    <row r="95" spans="1:32" ht="150" x14ac:dyDescent="0.25">
      <c r="A95" s="63"/>
      <c r="B95" s="63"/>
      <c r="C95" s="114" t="str">
        <f>'[6]Staff Off Desk Summary Log'!AO1</f>
        <v>Hours per week Staff Max</v>
      </c>
      <c r="D95" s="114" t="str">
        <f>'[6]Staff Off Desk Summary Log'!AP1</f>
        <v>Mins per week Staff Max</v>
      </c>
      <c r="E95" s="114" t="str">
        <f>'[6]Staff Off Desk Summary Log'!AQ1</f>
        <v>Hours/year Staff Max</v>
      </c>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row>
    <row r="96" spans="1:32" x14ac:dyDescent="0.25">
      <c r="A96" s="63"/>
      <c r="C96" s="63">
        <f>'[6]Staff Off Desk Summary Log'!AO2</f>
        <v>40</v>
      </c>
      <c r="D96" s="63">
        <f>'[6]Staff Off Desk Summary Log'!AP2</f>
        <v>2400</v>
      </c>
      <c r="E96" s="63">
        <f>'[6]Staff Off Desk Summary Log'!AQ2</f>
        <v>2080</v>
      </c>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row>
    <row r="97" spans="1:30" x14ac:dyDescent="0.25">
      <c r="A97" s="44" t="str">
        <f>'[6]Staff Off Desk Summary Log'!AO3</f>
        <v>CEN Off Desk Log - Staff</v>
      </c>
      <c r="B97" s="63"/>
      <c r="C97" s="114" t="str">
        <f>'[6]Staff Off Desk Summary Log'!AQ3</f>
        <v>Bookdrop</v>
      </c>
      <c r="D97" s="114"/>
      <c r="E97" s="114" t="str">
        <f>'[6]Staff Off Desk Summary Log'!AS3</f>
        <v>Delivery</v>
      </c>
      <c r="F97" s="114"/>
      <c r="G97" s="114" t="str">
        <f>'[6]Staff Off Desk Summary Log'!AU3</f>
        <v xml:space="preserve">Checkin </v>
      </c>
      <c r="H97" s="114"/>
      <c r="I97" s="114" t="str">
        <f>'[6]Staff Off Desk Summary Log'!AW3</f>
        <v>Shelving</v>
      </c>
      <c r="J97" s="114"/>
      <c r="K97" s="114" t="str">
        <f>'[6]Staff Off Desk Summary Log'!AY3</f>
        <v>Circ Issues: missing and damaged items, etc.</v>
      </c>
      <c r="L97" s="114"/>
      <c r="M97" s="114" t="str">
        <f>'[6]Staff Off Desk Summary Log'!BA3</f>
        <v>Collection Management (describe activity)</v>
      </c>
      <c r="N97" s="114" t="str">
        <f>'[6]Staff Off Desk Summary Log'!BB3</f>
        <v>Picklist, ILL, LinkPLUS</v>
      </c>
      <c r="O97" s="114"/>
      <c r="P97" s="114" t="str">
        <f>'[6]Staff Off Desk Summary Log'!BD3</f>
        <v>Magazines (describe activity)</v>
      </c>
      <c r="Q97" s="114" t="str">
        <f>'[6]Staff Off Desk Summary Log'!BG3</f>
        <v>Meeting Room Bookings: new requests, review, confirm, etc.</v>
      </c>
      <c r="R97" s="114" t="str">
        <f>'[6]Staff Off Desk Summary Log'!BH3</f>
        <v>Outreach: School, Rotary, etc. (keep detailed calendar and attach to off desk log)</v>
      </c>
      <c r="S97" s="114" t="str">
        <f>'[6]Staff Off Desk Summary Log'!BI3</f>
        <v>Community Information: posting new, restocking bookmarks, program brochures, notices</v>
      </c>
      <c r="T97" s="114" t="str">
        <f>'[6]Staff Off Desk Summary Log'!BJ3</f>
        <v>By appointment with patron; 1 on 1; small group training</v>
      </c>
      <c r="U97" s="114"/>
      <c r="V97" s="114" t="str">
        <f>'[6]Staff Off Desk Summary Log'!BL3</f>
        <v>Programs (set up, delivery and tear down) Attach evanced calendar)</v>
      </c>
      <c r="W97" s="114"/>
      <c r="X97" s="114" t="str">
        <f>'[6]Staff Off Desk Summary Log'!BN3</f>
        <v>Programs (planning)</v>
      </c>
      <c r="Y97" s="114" t="str">
        <f>'[6]Staff Off Desk Summary Log'!BO3</f>
        <v xml:space="preserve">Special assignments or projects </v>
      </c>
      <c r="Z97" s="114" t="str">
        <f>'[6]Staff Off Desk Summary Log'!BP3</f>
        <v>Check email/spl@</v>
      </c>
      <c r="AA97" s="114" t="str">
        <f>'[6]Staff Off Desk Summary Log'!BQ3</f>
        <v>Cash Count</v>
      </c>
      <c r="AB97" s="114" t="str">
        <f>'[6]Staff Off Desk Summary Log'!BR3</f>
        <v>Staff Meetings</v>
      </c>
      <c r="AC97" s="114" t="str">
        <f>'[6]Staff Off Desk Summary Log'!BS3</f>
        <v>Opening/   Closing Procedures</v>
      </c>
      <c r="AD97" s="114" t="str">
        <f>'[6]Staff Off Desk Summary Log'!BT3</f>
        <v>Other</v>
      </c>
    </row>
    <row r="98" spans="1:30" x14ac:dyDescent="0.25">
      <c r="A98" s="63" t="str">
        <f>'[6]Staff Off Desk Summary Log'!AO4</f>
        <v>DAY</v>
      </c>
      <c r="B98" s="63" t="str">
        <f>'[6]Staff Off Desk Summary Log'!AP4</f>
        <v>DATE</v>
      </c>
      <c r="C98" s="63" t="str">
        <f>'[6]Staff Off Desk Summary Log'!AQ4</f>
        <v xml:space="preserve"># </v>
      </c>
      <c r="D98" s="63" t="str">
        <f>'[6]Staff Off Desk Summary Log'!AR4</f>
        <v>actual time</v>
      </c>
      <c r="E98" s="63" t="str">
        <f>'[6]Staff Off Desk Summary Log'!AS4</f>
        <v xml:space="preserve"># </v>
      </c>
      <c r="F98" s="63" t="str">
        <f>'[6]Staff Off Desk Summary Log'!AT4</f>
        <v>actual time</v>
      </c>
      <c r="G98" s="63" t="str">
        <f>'[6]Staff Off Desk Summary Log'!AU4</f>
        <v xml:space="preserve"># </v>
      </c>
      <c r="H98" s="63" t="str">
        <f>'[6]Staff Off Desk Summary Log'!AV4</f>
        <v>actual time</v>
      </c>
      <c r="I98" s="63" t="str">
        <f>'[6]Staff Off Desk Summary Log'!AW4</f>
        <v xml:space="preserve"># </v>
      </c>
      <c r="J98" s="63" t="str">
        <f>'[6]Staff Off Desk Summary Log'!AX4</f>
        <v>actual time</v>
      </c>
      <c r="K98" s="63" t="str">
        <f>'[6]Staff Off Desk Summary Log'!AY4</f>
        <v xml:space="preserve"># </v>
      </c>
      <c r="L98" s="63" t="str">
        <f>'[6]Staff Off Desk Summary Log'!AZ4</f>
        <v>actual time</v>
      </c>
      <c r="M98" s="63" t="str">
        <f>'[6]Staff Off Desk Summary Log'!BA4</f>
        <v>Avg time (in mins)</v>
      </c>
      <c r="N98" s="63" t="str">
        <f>'[6]Staff Off Desk Summary Log'!BB4</f>
        <v xml:space="preserve"># </v>
      </c>
      <c r="O98" s="63" t="str">
        <f>'[6]Staff Off Desk Summary Log'!BC4</f>
        <v>actual time</v>
      </c>
      <c r="P98" s="63" t="str">
        <f>'[6]Staff Off Desk Summary Log'!BD4</f>
        <v>Avg time (in mins)</v>
      </c>
      <c r="Q98" s="63" t="str">
        <f>'[6]Staff Off Desk Summary Log'!BG4</f>
        <v>Avg time (in mins)</v>
      </c>
      <c r="R98" s="63" t="str">
        <f>'[6]Staff Off Desk Summary Log'!BH4</f>
        <v>Avg time (in mins)</v>
      </c>
      <c r="S98" s="63" t="str">
        <f>'[6]Staff Off Desk Summary Log'!BI4</f>
        <v>Avg time (in mins)</v>
      </c>
      <c r="T98" s="63" t="str">
        <f>'[6]Staff Off Desk Summary Log'!BJ4</f>
        <v xml:space="preserve"># </v>
      </c>
      <c r="U98" s="63" t="str">
        <f>'[6]Staff Off Desk Summary Log'!BK4</f>
        <v>Avg time (in mins)</v>
      </c>
      <c r="V98" s="63" t="str">
        <f>'[6]Staff Off Desk Summary Log'!BL4</f>
        <v xml:space="preserve"># </v>
      </c>
      <c r="W98" s="63" t="str">
        <f>'[6]Staff Off Desk Summary Log'!BM4</f>
        <v>Avg time (in mins)</v>
      </c>
      <c r="X98" s="63" t="str">
        <f>'[6]Staff Off Desk Summary Log'!BN4</f>
        <v>actual time</v>
      </c>
      <c r="Y98" s="63" t="str">
        <f>'[6]Staff Off Desk Summary Log'!BO4</f>
        <v>actual time</v>
      </c>
      <c r="Z98" s="63" t="str">
        <f>'[6]Staff Off Desk Summary Log'!BP4</f>
        <v>Avg time (in mins)</v>
      </c>
      <c r="AA98" s="63" t="str">
        <f>'[6]Staff Off Desk Summary Log'!BQ4</f>
        <v>Avg time (in mins)</v>
      </c>
      <c r="AB98" s="63" t="str">
        <f>'[6]Staff Off Desk Summary Log'!BR4</f>
        <v>actual time</v>
      </c>
      <c r="AC98" s="63" t="str">
        <f>'[6]Staff Off Desk Summary Log'!BS4</f>
        <v>Avg time (in mins)</v>
      </c>
      <c r="AD98" s="63" t="str">
        <f>'[6]Staff Off Desk Summary Log'!BT4</f>
        <v>Avg time (in mins)</v>
      </c>
    </row>
    <row r="99" spans="1:30" x14ac:dyDescent="0.25">
      <c r="A99" s="63" t="str">
        <f>'[6]Staff Off Desk Summary Log'!AO5</f>
        <v>Tuesday</v>
      </c>
      <c r="B99" s="63"/>
      <c r="C99" s="63">
        <f>'[6]Staff Off Desk Summary Log'!AQ5</f>
        <v>0</v>
      </c>
      <c r="D99" s="63">
        <f>'[6]Staff Off Desk Summary Log'!AR5</f>
        <v>0</v>
      </c>
      <c r="E99" s="63">
        <f>'[6]Staff Off Desk Summary Log'!AS5</f>
        <v>0</v>
      </c>
      <c r="F99" s="63">
        <f>'[6]Staff Off Desk Summary Log'!AT5</f>
        <v>0</v>
      </c>
      <c r="G99" s="63">
        <f>'[6]Staff Off Desk Summary Log'!AU5</f>
        <v>2</v>
      </c>
      <c r="H99" s="63">
        <f>'[6]Staff Off Desk Summary Log'!AV5</f>
        <v>10</v>
      </c>
      <c r="I99" s="63">
        <f>'[6]Staff Off Desk Summary Log'!AW5</f>
        <v>12</v>
      </c>
      <c r="J99" s="63">
        <f>'[6]Staff Off Desk Summary Log'!AX5</f>
        <v>15</v>
      </c>
      <c r="K99" s="63">
        <f>'[6]Staff Off Desk Summary Log'!AY5</f>
        <v>61</v>
      </c>
      <c r="L99" s="63">
        <f>'[6]Staff Off Desk Summary Log'!AZ5</f>
        <v>109</v>
      </c>
      <c r="M99" s="63">
        <f>'[6]Staff Off Desk Summary Log'!BA5</f>
        <v>389</v>
      </c>
      <c r="N99" s="63">
        <f>'[6]Staff Off Desk Summary Log'!BB5</f>
        <v>65</v>
      </c>
      <c r="O99" s="63">
        <f>'[6]Staff Off Desk Summary Log'!BC5</f>
        <v>191</v>
      </c>
      <c r="P99" s="63">
        <f>'[6]Staff Off Desk Summary Log'!BD5</f>
        <v>48</v>
      </c>
      <c r="Q99" s="63">
        <f>'[6]Staff Off Desk Summary Log'!BG5</f>
        <v>39.799999999999997</v>
      </c>
      <c r="R99" s="63">
        <f>'[6]Staff Off Desk Summary Log'!BH5</f>
        <v>0</v>
      </c>
      <c r="S99" s="63">
        <f>'[6]Staff Off Desk Summary Log'!BI5</f>
        <v>15</v>
      </c>
      <c r="T99" s="63">
        <f>'[6]Staff Off Desk Summary Log'!BJ5</f>
        <v>2</v>
      </c>
      <c r="U99" s="63">
        <f>'[6]Staff Off Desk Summary Log'!BK5</f>
        <v>110</v>
      </c>
      <c r="V99" s="63">
        <f>'[6]Staff Off Desk Summary Log'!BL5</f>
        <v>0</v>
      </c>
      <c r="W99" s="63">
        <f>'[6]Staff Off Desk Summary Log'!BM5</f>
        <v>60</v>
      </c>
      <c r="X99" s="63">
        <f>'[6]Staff Off Desk Summary Log'!BN5</f>
        <v>205</v>
      </c>
      <c r="Y99" s="63">
        <f>'[6]Staff Off Desk Summary Log'!BO5</f>
        <v>326</v>
      </c>
      <c r="Z99" s="63">
        <f>'[6]Staff Off Desk Summary Log'!BP5</f>
        <v>735</v>
      </c>
      <c r="AA99" s="63">
        <f>'[6]Staff Off Desk Summary Log'!BQ5</f>
        <v>55</v>
      </c>
      <c r="AB99" s="63">
        <f>'[6]Staff Off Desk Summary Log'!BR5</f>
        <v>864</v>
      </c>
      <c r="AC99" s="63">
        <f>'[6]Staff Off Desk Summary Log'!BS5</f>
        <v>18</v>
      </c>
      <c r="AD99" s="63">
        <f>'[6]Staff Off Desk Summary Log'!BT5</f>
        <v>2604</v>
      </c>
    </row>
    <row r="100" spans="1:30" x14ac:dyDescent="0.25">
      <c r="A100" s="63" t="str">
        <f>'[6]Staff Off Desk Summary Log'!AO6</f>
        <v>Wednesday</v>
      </c>
      <c r="B100" s="63"/>
      <c r="C100" s="63">
        <f>'[6]Staff Off Desk Summary Log'!AQ6</f>
        <v>0</v>
      </c>
      <c r="D100" s="63">
        <f>'[6]Staff Off Desk Summary Log'!AR6</f>
        <v>0</v>
      </c>
      <c r="E100" s="63">
        <f>'[6]Staff Off Desk Summary Log'!AS6</f>
        <v>3</v>
      </c>
      <c r="F100" s="63">
        <f>'[6]Staff Off Desk Summary Log'!AT6</f>
        <v>10</v>
      </c>
      <c r="G100" s="63">
        <f>'[6]Staff Off Desk Summary Log'!AU6</f>
        <v>19</v>
      </c>
      <c r="H100" s="63">
        <f>'[6]Staff Off Desk Summary Log'!AV6</f>
        <v>45</v>
      </c>
      <c r="I100" s="63">
        <f>'[6]Staff Off Desk Summary Log'!AW6</f>
        <v>45</v>
      </c>
      <c r="J100" s="63">
        <f>'[6]Staff Off Desk Summary Log'!AX6</f>
        <v>33</v>
      </c>
      <c r="K100" s="63">
        <f>'[6]Staff Off Desk Summary Log'!AY6</f>
        <v>20</v>
      </c>
      <c r="L100" s="63">
        <f>'[6]Staff Off Desk Summary Log'!AZ6</f>
        <v>60</v>
      </c>
      <c r="M100" s="63">
        <f>'[6]Staff Off Desk Summary Log'!BA6</f>
        <v>372</v>
      </c>
      <c r="N100" s="63">
        <f>'[6]Staff Off Desk Summary Log'!BB6</f>
        <v>51</v>
      </c>
      <c r="O100" s="63">
        <f>'[6]Staff Off Desk Summary Log'!BC6</f>
        <v>397</v>
      </c>
      <c r="P100" s="63">
        <f>'[6]Staff Off Desk Summary Log'!BD6</f>
        <v>0</v>
      </c>
      <c r="Q100" s="63">
        <f>'[6]Staff Off Desk Summary Log'!BG6</f>
        <v>0</v>
      </c>
      <c r="R100" s="63">
        <f>'[6]Staff Off Desk Summary Log'!BH6</f>
        <v>0</v>
      </c>
      <c r="S100" s="63">
        <f>'[6]Staff Off Desk Summary Log'!BI6</f>
        <v>0</v>
      </c>
      <c r="T100" s="63">
        <f>'[6]Staff Off Desk Summary Log'!BJ6</f>
        <v>1</v>
      </c>
      <c r="U100" s="63">
        <f>'[6]Staff Off Desk Summary Log'!BK6</f>
        <v>120</v>
      </c>
      <c r="V100" s="63">
        <f>'[6]Staff Off Desk Summary Log'!BL6</f>
        <v>0</v>
      </c>
      <c r="W100" s="63">
        <f>'[6]Staff Off Desk Summary Log'!BM6</f>
        <v>75</v>
      </c>
      <c r="X100" s="63">
        <f>'[6]Staff Off Desk Summary Log'!BN6</f>
        <v>391</v>
      </c>
      <c r="Y100" s="63">
        <f>'[6]Staff Off Desk Summary Log'!BO6</f>
        <v>206</v>
      </c>
      <c r="Z100" s="63">
        <f>'[6]Staff Off Desk Summary Log'!BP6</f>
        <v>965</v>
      </c>
      <c r="AA100" s="63">
        <f>'[6]Staff Off Desk Summary Log'!BQ6</f>
        <v>30</v>
      </c>
      <c r="AB100" s="63">
        <f>'[6]Staff Off Desk Summary Log'!BR6</f>
        <v>1150</v>
      </c>
      <c r="AC100" s="63">
        <f>'[6]Staff Off Desk Summary Log'!BS6</f>
        <v>18</v>
      </c>
      <c r="AD100" s="63">
        <f>'[6]Staff Off Desk Summary Log'!BT6</f>
        <v>2710</v>
      </c>
    </row>
    <row r="101" spans="1:30" x14ac:dyDescent="0.25">
      <c r="A101" s="63" t="str">
        <f>'[6]Staff Off Desk Summary Log'!AO7</f>
        <v>Thursday</v>
      </c>
      <c r="B101" s="63"/>
      <c r="C101" s="63">
        <f>'[6]Staff Off Desk Summary Log'!AQ7</f>
        <v>0</v>
      </c>
      <c r="D101" s="63">
        <f>'[6]Staff Off Desk Summary Log'!AR7</f>
        <v>0</v>
      </c>
      <c r="E101" s="63">
        <f>'[6]Staff Off Desk Summary Log'!AS7</f>
        <v>0</v>
      </c>
      <c r="F101" s="63">
        <f>'[6]Staff Off Desk Summary Log'!AT7</f>
        <v>0</v>
      </c>
      <c r="G101" s="63">
        <f>'[6]Staff Off Desk Summary Log'!AU7</f>
        <v>0</v>
      </c>
      <c r="H101" s="63">
        <f>'[6]Staff Off Desk Summary Log'!AV7</f>
        <v>0</v>
      </c>
      <c r="I101" s="63">
        <f>'[6]Staff Off Desk Summary Log'!AW7</f>
        <v>0</v>
      </c>
      <c r="J101" s="63">
        <f>'[6]Staff Off Desk Summary Log'!AX7</f>
        <v>0</v>
      </c>
      <c r="K101" s="63">
        <f>'[6]Staff Off Desk Summary Log'!AY7</f>
        <v>25</v>
      </c>
      <c r="L101" s="63">
        <f>'[6]Staff Off Desk Summary Log'!AZ7</f>
        <v>50</v>
      </c>
      <c r="M101" s="63">
        <f>'[6]Staff Off Desk Summary Log'!BA7</f>
        <v>305</v>
      </c>
      <c r="N101" s="63">
        <f>'[6]Staff Off Desk Summary Log'!BB7</f>
        <v>204</v>
      </c>
      <c r="O101" s="63">
        <f>'[6]Staff Off Desk Summary Log'!BC7</f>
        <v>288</v>
      </c>
      <c r="P101" s="63">
        <f>'[6]Staff Off Desk Summary Log'!BD7</f>
        <v>35</v>
      </c>
      <c r="Q101" s="63">
        <f>'[6]Staff Off Desk Summary Log'!BG7</f>
        <v>0</v>
      </c>
      <c r="R101" s="63">
        <f>'[6]Staff Off Desk Summary Log'!BH7</f>
        <v>0</v>
      </c>
      <c r="S101" s="63">
        <f>'[6]Staff Off Desk Summary Log'!BI7</f>
        <v>0</v>
      </c>
      <c r="T101" s="63">
        <f>'[6]Staff Off Desk Summary Log'!BJ7</f>
        <v>1</v>
      </c>
      <c r="U101" s="63">
        <f>'[6]Staff Off Desk Summary Log'!BK7</f>
        <v>109</v>
      </c>
      <c r="V101" s="63">
        <f>'[6]Staff Off Desk Summary Log'!BL7</f>
        <v>0</v>
      </c>
      <c r="W101" s="63">
        <f>'[6]Staff Off Desk Summary Log'!BM7</f>
        <v>30</v>
      </c>
      <c r="X101" s="63">
        <f>'[6]Staff Off Desk Summary Log'!BN7</f>
        <v>523</v>
      </c>
      <c r="Y101" s="63">
        <f>'[6]Staff Off Desk Summary Log'!BO7</f>
        <v>630</v>
      </c>
      <c r="Z101" s="63">
        <f>'[6]Staff Off Desk Summary Log'!BP7</f>
        <v>995</v>
      </c>
      <c r="AA101" s="63">
        <f>'[6]Staff Off Desk Summary Log'!BQ7</f>
        <v>25</v>
      </c>
      <c r="AB101" s="63">
        <f>'[6]Staff Off Desk Summary Log'!BR7</f>
        <v>1085</v>
      </c>
      <c r="AC101" s="63">
        <f>'[6]Staff Off Desk Summary Log'!BS7</f>
        <v>44</v>
      </c>
      <c r="AD101" s="63">
        <f>'[6]Staff Off Desk Summary Log'!BT7</f>
        <v>3232</v>
      </c>
    </row>
    <row r="102" spans="1:30" x14ac:dyDescent="0.25">
      <c r="A102" s="63" t="str">
        <f>'[6]Staff Off Desk Summary Log'!AO8</f>
        <v>Friday</v>
      </c>
      <c r="B102" s="63"/>
      <c r="C102" s="63">
        <f>'[6]Staff Off Desk Summary Log'!AQ8</f>
        <v>0</v>
      </c>
      <c r="D102" s="63">
        <f>'[6]Staff Off Desk Summary Log'!AR8</f>
        <v>0</v>
      </c>
      <c r="E102" s="63">
        <f>'[6]Staff Off Desk Summary Log'!AS8</f>
        <v>0</v>
      </c>
      <c r="F102" s="63">
        <f>'[6]Staff Off Desk Summary Log'!AT8</f>
        <v>0</v>
      </c>
      <c r="G102" s="63">
        <f>'[6]Staff Off Desk Summary Log'!AU8</f>
        <v>0</v>
      </c>
      <c r="H102" s="63">
        <f>'[6]Staff Off Desk Summary Log'!AV8</f>
        <v>0</v>
      </c>
      <c r="I102" s="63">
        <f>'[6]Staff Off Desk Summary Log'!AW8</f>
        <v>0</v>
      </c>
      <c r="J102" s="63">
        <f>'[6]Staff Off Desk Summary Log'!AX8</f>
        <v>0</v>
      </c>
      <c r="K102" s="63">
        <f>'[6]Staff Off Desk Summary Log'!AY8</f>
        <v>0</v>
      </c>
      <c r="L102" s="63">
        <f>'[6]Staff Off Desk Summary Log'!AZ8</f>
        <v>0</v>
      </c>
      <c r="M102" s="63">
        <f>'[6]Staff Off Desk Summary Log'!BA8</f>
        <v>341</v>
      </c>
      <c r="N102" s="63">
        <f>'[6]Staff Off Desk Summary Log'!BB8</f>
        <v>0</v>
      </c>
      <c r="O102" s="63">
        <f>'[6]Staff Off Desk Summary Log'!BC8</f>
        <v>35</v>
      </c>
      <c r="P102" s="63">
        <f>'[6]Staff Off Desk Summary Log'!BD8</f>
        <v>4</v>
      </c>
      <c r="Q102" s="63">
        <f>'[6]Staff Off Desk Summary Log'!BG8</f>
        <v>15</v>
      </c>
      <c r="R102" s="63">
        <f>'[6]Staff Off Desk Summary Log'!BH8</f>
        <v>0</v>
      </c>
      <c r="S102" s="63">
        <f>'[6]Staff Off Desk Summary Log'!BI8</f>
        <v>10</v>
      </c>
      <c r="T102" s="63">
        <f>'[6]Staff Off Desk Summary Log'!BJ8</f>
        <v>0</v>
      </c>
      <c r="U102" s="63">
        <f>'[6]Staff Off Desk Summary Log'!BK8</f>
        <v>60</v>
      </c>
      <c r="V102" s="63">
        <f>'[6]Staff Off Desk Summary Log'!BL8</f>
        <v>0</v>
      </c>
      <c r="W102" s="63">
        <f>'[6]Staff Off Desk Summary Log'!BM8</f>
        <v>0</v>
      </c>
      <c r="X102" s="63">
        <f>'[6]Staff Off Desk Summary Log'!BN8</f>
        <v>348</v>
      </c>
      <c r="Y102" s="63">
        <f>'[6]Staff Off Desk Summary Log'!BO8</f>
        <v>376</v>
      </c>
      <c r="Z102" s="63">
        <f>'[6]Staff Off Desk Summary Log'!BP8</f>
        <v>459</v>
      </c>
      <c r="AA102" s="63">
        <f>'[6]Staff Off Desk Summary Log'!BQ8</f>
        <v>20</v>
      </c>
      <c r="AB102" s="63">
        <f>'[6]Staff Off Desk Summary Log'!BR8</f>
        <v>650</v>
      </c>
      <c r="AC102" s="63">
        <f>'[6]Staff Off Desk Summary Log'!BS8</f>
        <v>18</v>
      </c>
      <c r="AD102" s="63">
        <f>'[6]Staff Off Desk Summary Log'!BT8</f>
        <v>1841</v>
      </c>
    </row>
    <row r="103" spans="1:30" x14ac:dyDescent="0.25">
      <c r="A103" s="63" t="str">
        <f>'[6]Staff Off Desk Summary Log'!AO9</f>
        <v>Saturday</v>
      </c>
      <c r="B103" s="63"/>
      <c r="C103" s="63">
        <f>'[6]Staff Off Desk Summary Log'!AQ9</f>
        <v>5</v>
      </c>
      <c r="D103" s="63">
        <f>'[6]Staff Off Desk Summary Log'!AR9</f>
        <v>0</v>
      </c>
      <c r="E103" s="63">
        <f>'[6]Staff Off Desk Summary Log'!AS9</f>
        <v>0</v>
      </c>
      <c r="F103" s="63">
        <f>'[6]Staff Off Desk Summary Log'!AT9</f>
        <v>0</v>
      </c>
      <c r="G103" s="63">
        <f>'[6]Staff Off Desk Summary Log'!AU9</f>
        <v>20</v>
      </c>
      <c r="H103" s="63">
        <f>'[6]Staff Off Desk Summary Log'!AV9</f>
        <v>2</v>
      </c>
      <c r="I103" s="63">
        <f>'[6]Staff Off Desk Summary Log'!AW9</f>
        <v>5</v>
      </c>
      <c r="J103" s="63">
        <f>'[6]Staff Off Desk Summary Log'!AX9</f>
        <v>15</v>
      </c>
      <c r="K103" s="63">
        <f>'[6]Staff Off Desk Summary Log'!AY9</f>
        <v>0</v>
      </c>
      <c r="L103" s="63">
        <f>'[6]Staff Off Desk Summary Log'!AZ9</f>
        <v>0</v>
      </c>
      <c r="M103" s="63">
        <f>'[6]Staff Off Desk Summary Log'!BA9</f>
        <v>312</v>
      </c>
      <c r="N103" s="63">
        <f>'[6]Staff Off Desk Summary Log'!BB9</f>
        <v>36</v>
      </c>
      <c r="O103" s="63">
        <f>'[6]Staff Off Desk Summary Log'!BC9</f>
        <v>70</v>
      </c>
      <c r="P103" s="63">
        <f>'[6]Staff Off Desk Summary Log'!BD9</f>
        <v>8</v>
      </c>
      <c r="Q103" s="63">
        <f>'[6]Staff Off Desk Summary Log'!BG9</f>
        <v>0</v>
      </c>
      <c r="R103" s="63">
        <f>'[6]Staff Off Desk Summary Log'!BH9</f>
        <v>0</v>
      </c>
      <c r="S103" s="63">
        <f>'[6]Staff Off Desk Summary Log'!BI9</f>
        <v>0</v>
      </c>
      <c r="T103" s="63">
        <f>'[6]Staff Off Desk Summary Log'!BJ9</f>
        <v>0</v>
      </c>
      <c r="U103" s="63">
        <f>'[6]Staff Off Desk Summary Log'!BK9</f>
        <v>0</v>
      </c>
      <c r="V103" s="63">
        <f>'[6]Staff Off Desk Summary Log'!BL9</f>
        <v>0</v>
      </c>
      <c r="W103" s="63">
        <f>'[6]Staff Off Desk Summary Log'!BM9</f>
        <v>10</v>
      </c>
      <c r="X103" s="63">
        <f>'[6]Staff Off Desk Summary Log'!BN9</f>
        <v>84</v>
      </c>
      <c r="Y103" s="63">
        <f>'[6]Staff Off Desk Summary Log'!BO9</f>
        <v>180</v>
      </c>
      <c r="Z103" s="63">
        <f>'[6]Staff Off Desk Summary Log'!BP9</f>
        <v>326</v>
      </c>
      <c r="AA103" s="63">
        <f>'[6]Staff Off Desk Summary Log'!BQ9</f>
        <v>30</v>
      </c>
      <c r="AB103" s="63">
        <f>'[6]Staff Off Desk Summary Log'!BR9</f>
        <v>166</v>
      </c>
      <c r="AC103" s="63">
        <f>'[6]Staff Off Desk Summary Log'!BS9</f>
        <v>46</v>
      </c>
      <c r="AD103" s="63">
        <f>'[6]Staff Off Desk Summary Log'!BT9</f>
        <v>2213</v>
      </c>
    </row>
    <row r="104" spans="1:30" x14ac:dyDescent="0.25">
      <c r="A104" s="63" t="str">
        <f>'[6]Staff Off Desk Summary Log'!AO10</f>
        <v>Sunday</v>
      </c>
      <c r="B104" s="63"/>
      <c r="C104" s="63">
        <f>'[6]Staff Off Desk Summary Log'!AQ10</f>
        <v>0</v>
      </c>
      <c r="D104" s="63">
        <f>'[6]Staff Off Desk Summary Log'!AR10</f>
        <v>0</v>
      </c>
      <c r="E104" s="63">
        <f>'[6]Staff Off Desk Summary Log'!AS10</f>
        <v>0</v>
      </c>
      <c r="F104" s="63">
        <f>'[6]Staff Off Desk Summary Log'!AT10</f>
        <v>0</v>
      </c>
      <c r="G104" s="63">
        <f>'[6]Staff Off Desk Summary Log'!AU10</f>
        <v>0</v>
      </c>
      <c r="H104" s="63">
        <f>'[6]Staff Off Desk Summary Log'!AV10</f>
        <v>15</v>
      </c>
      <c r="I104" s="63">
        <f>'[6]Staff Off Desk Summary Log'!AW10</f>
        <v>0</v>
      </c>
      <c r="J104" s="63">
        <f>'[6]Staff Off Desk Summary Log'!AX10</f>
        <v>0</v>
      </c>
      <c r="K104" s="63">
        <f>'[6]Staff Off Desk Summary Log'!AY10</f>
        <v>0</v>
      </c>
      <c r="L104" s="63">
        <f>'[6]Staff Off Desk Summary Log'!AZ10</f>
        <v>0</v>
      </c>
      <c r="M104" s="63">
        <f>'[6]Staff Off Desk Summary Log'!BA10</f>
        <v>79</v>
      </c>
      <c r="N104" s="63">
        <f>'[6]Staff Off Desk Summary Log'!BB10</f>
        <v>15</v>
      </c>
      <c r="O104" s="63">
        <f>'[6]Staff Off Desk Summary Log'!BC10</f>
        <v>60</v>
      </c>
      <c r="P104" s="63">
        <f>'[6]Staff Off Desk Summary Log'!BD10</f>
        <v>38</v>
      </c>
      <c r="Q104" s="63">
        <f>'[6]Staff Off Desk Summary Log'!BG10</f>
        <v>0</v>
      </c>
      <c r="R104" s="63">
        <f>'[6]Staff Off Desk Summary Log'!BH10</f>
        <v>0</v>
      </c>
      <c r="S104" s="63">
        <f>'[6]Staff Off Desk Summary Log'!BI10</f>
        <v>0</v>
      </c>
      <c r="T104" s="63">
        <f>'[6]Staff Off Desk Summary Log'!BJ10</f>
        <v>0</v>
      </c>
      <c r="U104" s="63">
        <f>'[6]Staff Off Desk Summary Log'!BK10</f>
        <v>0</v>
      </c>
      <c r="V104" s="63">
        <f>'[6]Staff Off Desk Summary Log'!BL10</f>
        <v>0</v>
      </c>
      <c r="W104" s="63">
        <f>'[6]Staff Off Desk Summary Log'!BM10</f>
        <v>180</v>
      </c>
      <c r="X104" s="63">
        <f>'[6]Staff Off Desk Summary Log'!BN10</f>
        <v>155</v>
      </c>
      <c r="Y104" s="63">
        <f>'[6]Staff Off Desk Summary Log'!BO10</f>
        <v>75</v>
      </c>
      <c r="Z104" s="63">
        <f>'[6]Staff Off Desk Summary Log'!BP10</f>
        <v>184</v>
      </c>
      <c r="AA104" s="63">
        <f>'[6]Staff Off Desk Summary Log'!BQ10</f>
        <v>30</v>
      </c>
      <c r="AB104" s="63">
        <f>'[6]Staff Off Desk Summary Log'!BR10</f>
        <v>35</v>
      </c>
      <c r="AC104" s="63">
        <f>'[6]Staff Off Desk Summary Log'!BS10</f>
        <v>15</v>
      </c>
      <c r="AD104" s="63">
        <f>'[6]Staff Off Desk Summary Log'!BT10</f>
        <v>533</v>
      </c>
    </row>
    <row r="105" spans="1:30" x14ac:dyDescent="0.25">
      <c r="A105" s="63" t="str">
        <f>'[6]Staff Off Desk Summary Log'!AO11</f>
        <v>Tuesday</v>
      </c>
      <c r="B105" s="63"/>
      <c r="C105" s="63">
        <f>'[6]Staff Off Desk Summary Log'!AQ11</f>
        <v>0</v>
      </c>
      <c r="D105" s="63">
        <f>'[6]Staff Off Desk Summary Log'!AR11</f>
        <v>0</v>
      </c>
      <c r="E105" s="63">
        <f>'[6]Staff Off Desk Summary Log'!AS11</f>
        <v>0</v>
      </c>
      <c r="F105" s="63">
        <f>'[6]Staff Off Desk Summary Log'!AT11</f>
        <v>0</v>
      </c>
      <c r="G105" s="63">
        <f>'[6]Staff Off Desk Summary Log'!AU11</f>
        <v>0</v>
      </c>
      <c r="H105" s="63">
        <f>'[6]Staff Off Desk Summary Log'!AV11</f>
        <v>0</v>
      </c>
      <c r="I105" s="63">
        <f>'[6]Staff Off Desk Summary Log'!AW11</f>
        <v>0</v>
      </c>
      <c r="J105" s="63">
        <f>'[6]Staff Off Desk Summary Log'!AX11</f>
        <v>0</v>
      </c>
      <c r="K105" s="63">
        <f>'[6]Staff Off Desk Summary Log'!AY11</f>
        <v>0</v>
      </c>
      <c r="L105" s="63">
        <f>'[6]Staff Off Desk Summary Log'!AZ11</f>
        <v>0</v>
      </c>
      <c r="M105" s="63">
        <f>'[6]Staff Off Desk Summary Log'!BA11</f>
        <v>0</v>
      </c>
      <c r="N105" s="63">
        <f>'[6]Staff Off Desk Summary Log'!BB11</f>
        <v>0</v>
      </c>
      <c r="O105" s="63">
        <f>'[6]Staff Off Desk Summary Log'!BC11</f>
        <v>0</v>
      </c>
      <c r="P105" s="63">
        <f>'[6]Staff Off Desk Summary Log'!BD11</f>
        <v>0</v>
      </c>
      <c r="Q105" s="63">
        <f>'[6]Staff Off Desk Summary Log'!BG11</f>
        <v>0</v>
      </c>
      <c r="R105" s="63">
        <f>'[6]Staff Off Desk Summary Log'!BH11</f>
        <v>0</v>
      </c>
      <c r="S105" s="63">
        <f>'[6]Staff Off Desk Summary Log'!BI11</f>
        <v>0</v>
      </c>
      <c r="T105" s="63">
        <f>'[6]Staff Off Desk Summary Log'!BJ11</f>
        <v>0</v>
      </c>
      <c r="U105" s="63">
        <f>'[6]Staff Off Desk Summary Log'!BK11</f>
        <v>0</v>
      </c>
      <c r="V105" s="63">
        <f>'[6]Staff Off Desk Summary Log'!BL11</f>
        <v>75</v>
      </c>
      <c r="W105" s="63">
        <f>'[6]Staff Off Desk Summary Log'!BM11</f>
        <v>90</v>
      </c>
      <c r="X105" s="63">
        <f>'[6]Staff Off Desk Summary Log'!BN11</f>
        <v>0</v>
      </c>
      <c r="Y105" s="63">
        <f>'[6]Staff Off Desk Summary Log'!BO11</f>
        <v>15</v>
      </c>
      <c r="Z105" s="63">
        <f>'[6]Staff Off Desk Summary Log'!BP11</f>
        <v>30</v>
      </c>
      <c r="AA105" s="63">
        <f>'[6]Staff Off Desk Summary Log'!BQ11</f>
        <v>0</v>
      </c>
      <c r="AB105" s="63">
        <f>'[6]Staff Off Desk Summary Log'!BR11</f>
        <v>0</v>
      </c>
      <c r="AC105" s="63">
        <f>'[6]Staff Off Desk Summary Log'!BS11</f>
        <v>0</v>
      </c>
      <c r="AD105" s="63">
        <f>'[6]Staff Off Desk Summary Log'!BT11</f>
        <v>5</v>
      </c>
    </row>
    <row r="106" spans="1:30" x14ac:dyDescent="0.25">
      <c r="A106" s="63" t="str">
        <f>'[6]Staff Off Desk Summary Log'!AO12</f>
        <v>Wednesday</v>
      </c>
      <c r="B106" s="63"/>
      <c r="C106" s="63">
        <f>'[6]Staff Off Desk Summary Log'!AQ12</f>
        <v>0</v>
      </c>
      <c r="D106" s="63">
        <f>'[6]Staff Off Desk Summary Log'!AR12</f>
        <v>0</v>
      </c>
      <c r="E106" s="63">
        <f>'[6]Staff Off Desk Summary Log'!AS12</f>
        <v>0</v>
      </c>
      <c r="F106" s="63">
        <f>'[6]Staff Off Desk Summary Log'!AT12</f>
        <v>0</v>
      </c>
      <c r="G106" s="63">
        <f>'[6]Staff Off Desk Summary Log'!AU12</f>
        <v>0</v>
      </c>
      <c r="H106" s="63">
        <f>'[6]Staff Off Desk Summary Log'!AV12</f>
        <v>0</v>
      </c>
      <c r="I106" s="63">
        <f>'[6]Staff Off Desk Summary Log'!AW12</f>
        <v>0</v>
      </c>
      <c r="J106" s="63">
        <f>'[6]Staff Off Desk Summary Log'!AX12</f>
        <v>0</v>
      </c>
      <c r="K106" s="63">
        <f>'[6]Staff Off Desk Summary Log'!AY12</f>
        <v>0</v>
      </c>
      <c r="L106" s="63">
        <f>'[6]Staff Off Desk Summary Log'!AZ12</f>
        <v>0</v>
      </c>
      <c r="M106" s="63">
        <f>'[6]Staff Off Desk Summary Log'!BA12</f>
        <v>0</v>
      </c>
      <c r="N106" s="63">
        <f>'[6]Staff Off Desk Summary Log'!BB12</f>
        <v>0</v>
      </c>
      <c r="O106" s="63">
        <f>'[6]Staff Off Desk Summary Log'!BC12</f>
        <v>0</v>
      </c>
      <c r="P106" s="63">
        <f>'[6]Staff Off Desk Summary Log'!BD12</f>
        <v>0</v>
      </c>
      <c r="Q106" s="63">
        <f>'[6]Staff Off Desk Summary Log'!BG12</f>
        <v>0</v>
      </c>
      <c r="R106" s="63">
        <f>'[6]Staff Off Desk Summary Log'!BH12</f>
        <v>0</v>
      </c>
      <c r="S106" s="63">
        <f>'[6]Staff Off Desk Summary Log'!BI12</f>
        <v>0</v>
      </c>
      <c r="T106" s="63">
        <f>'[6]Staff Off Desk Summary Log'!BJ12</f>
        <v>0</v>
      </c>
      <c r="U106" s="63">
        <f>'[6]Staff Off Desk Summary Log'!BK12</f>
        <v>0</v>
      </c>
      <c r="V106" s="63">
        <f>'[6]Staff Off Desk Summary Log'!BL12</f>
        <v>0</v>
      </c>
      <c r="W106" s="63">
        <f>'[6]Staff Off Desk Summary Log'!BM12</f>
        <v>0</v>
      </c>
      <c r="X106" s="63">
        <f>'[6]Staff Off Desk Summary Log'!BN12</f>
        <v>180</v>
      </c>
      <c r="Y106" s="63">
        <f>'[6]Staff Off Desk Summary Log'!BO12</f>
        <v>0</v>
      </c>
      <c r="Z106" s="63">
        <f>'[6]Staff Off Desk Summary Log'!BP12</f>
        <v>0</v>
      </c>
      <c r="AA106" s="63">
        <f>'[6]Staff Off Desk Summary Log'!BQ12</f>
        <v>0</v>
      </c>
      <c r="AB106" s="63">
        <f>'[6]Staff Off Desk Summary Log'!BR12</f>
        <v>0</v>
      </c>
      <c r="AC106" s="63">
        <f>'[6]Staff Off Desk Summary Log'!BS12</f>
        <v>0</v>
      </c>
      <c r="AD106" s="63">
        <f>'[6]Staff Off Desk Summary Log'!BT12</f>
        <v>240</v>
      </c>
    </row>
    <row r="107" spans="1:30" x14ac:dyDescent="0.25">
      <c r="A107" s="63" t="str">
        <f>'[6]Staff Off Desk Summary Log'!AO13</f>
        <v>Thursday</v>
      </c>
      <c r="B107" s="63"/>
      <c r="C107" s="63">
        <f>'[6]Staff Off Desk Summary Log'!AQ13</f>
        <v>0</v>
      </c>
      <c r="D107" s="63">
        <f>'[6]Staff Off Desk Summary Log'!AR13</f>
        <v>0</v>
      </c>
      <c r="E107" s="63">
        <f>'[6]Staff Off Desk Summary Log'!AS13</f>
        <v>0</v>
      </c>
      <c r="F107" s="63">
        <f>'[6]Staff Off Desk Summary Log'!AT13</f>
        <v>0</v>
      </c>
      <c r="G107" s="63">
        <f>'[6]Staff Off Desk Summary Log'!AU13</f>
        <v>0</v>
      </c>
      <c r="H107" s="63">
        <f>'[6]Staff Off Desk Summary Log'!AV13</f>
        <v>0</v>
      </c>
      <c r="I107" s="63">
        <f>'[6]Staff Off Desk Summary Log'!AW13</f>
        <v>0</v>
      </c>
      <c r="J107" s="63">
        <f>'[6]Staff Off Desk Summary Log'!AX13</f>
        <v>0</v>
      </c>
      <c r="K107" s="63">
        <f>'[6]Staff Off Desk Summary Log'!AY13</f>
        <v>0</v>
      </c>
      <c r="L107" s="63">
        <f>'[6]Staff Off Desk Summary Log'!AZ13</f>
        <v>0</v>
      </c>
      <c r="M107" s="63">
        <f>'[6]Staff Off Desk Summary Log'!BA13</f>
        <v>0</v>
      </c>
      <c r="N107" s="63">
        <f>'[6]Staff Off Desk Summary Log'!BB13</f>
        <v>0</v>
      </c>
      <c r="O107" s="63">
        <f>'[6]Staff Off Desk Summary Log'!BC13</f>
        <v>0</v>
      </c>
      <c r="P107" s="63">
        <f>'[6]Staff Off Desk Summary Log'!BD13</f>
        <v>0</v>
      </c>
      <c r="Q107" s="63">
        <f>'[6]Staff Off Desk Summary Log'!BG13</f>
        <v>0</v>
      </c>
      <c r="R107" s="63">
        <f>'[6]Staff Off Desk Summary Log'!BH13</f>
        <v>0</v>
      </c>
      <c r="S107" s="63">
        <f>'[6]Staff Off Desk Summary Log'!BI13</f>
        <v>0</v>
      </c>
      <c r="T107" s="63">
        <f>'[6]Staff Off Desk Summary Log'!BJ13</f>
        <v>0</v>
      </c>
      <c r="U107" s="63">
        <f>'[6]Staff Off Desk Summary Log'!BK13</f>
        <v>0</v>
      </c>
      <c r="V107" s="63">
        <f>'[6]Staff Off Desk Summary Log'!BL13</f>
        <v>0</v>
      </c>
      <c r="W107" s="63">
        <f>'[6]Staff Off Desk Summary Log'!BM13</f>
        <v>0</v>
      </c>
      <c r="X107" s="63">
        <f>'[6]Staff Off Desk Summary Log'!BN13</f>
        <v>210</v>
      </c>
      <c r="Y107" s="63">
        <f>'[6]Staff Off Desk Summary Log'!BO13</f>
        <v>0</v>
      </c>
      <c r="Z107" s="63">
        <f>'[6]Staff Off Desk Summary Log'!BP13</f>
        <v>0</v>
      </c>
      <c r="AA107" s="63">
        <f>'[6]Staff Off Desk Summary Log'!BQ13</f>
        <v>0</v>
      </c>
      <c r="AB107" s="63">
        <f>'[6]Staff Off Desk Summary Log'!BR13</f>
        <v>0</v>
      </c>
      <c r="AC107" s="63">
        <f>'[6]Staff Off Desk Summary Log'!BS13</f>
        <v>0</v>
      </c>
      <c r="AD107" s="63">
        <f>'[6]Staff Off Desk Summary Log'!BT13</f>
        <v>0</v>
      </c>
    </row>
    <row r="108" spans="1:30" x14ac:dyDescent="0.25">
      <c r="A108" s="63" t="str">
        <f>'[6]Staff Off Desk Summary Log'!AO14</f>
        <v>Friday</v>
      </c>
      <c r="B108" s="63"/>
      <c r="C108" s="63">
        <f>'[6]Staff Off Desk Summary Log'!AQ14</f>
        <v>0</v>
      </c>
      <c r="D108" s="63">
        <f>'[6]Staff Off Desk Summary Log'!AR14</f>
        <v>0</v>
      </c>
      <c r="E108" s="63">
        <f>'[6]Staff Off Desk Summary Log'!AS14</f>
        <v>0</v>
      </c>
      <c r="F108" s="63">
        <f>'[6]Staff Off Desk Summary Log'!AT14</f>
        <v>0</v>
      </c>
      <c r="G108" s="63">
        <f>'[6]Staff Off Desk Summary Log'!AU14</f>
        <v>0</v>
      </c>
      <c r="H108" s="63">
        <f>'[6]Staff Off Desk Summary Log'!AV14</f>
        <v>0</v>
      </c>
      <c r="I108" s="63">
        <f>'[6]Staff Off Desk Summary Log'!AW14</f>
        <v>0</v>
      </c>
      <c r="J108" s="63">
        <f>'[6]Staff Off Desk Summary Log'!AX14</f>
        <v>0</v>
      </c>
      <c r="K108" s="63">
        <f>'[6]Staff Off Desk Summary Log'!AY14</f>
        <v>0</v>
      </c>
      <c r="L108" s="63">
        <f>'[6]Staff Off Desk Summary Log'!AZ14</f>
        <v>0</v>
      </c>
      <c r="M108" s="63">
        <f>'[6]Staff Off Desk Summary Log'!BA14</f>
        <v>35</v>
      </c>
      <c r="N108" s="63">
        <f>'[6]Staff Off Desk Summary Log'!BB14</f>
        <v>0</v>
      </c>
      <c r="O108" s="63">
        <f>'[6]Staff Off Desk Summary Log'!BC14</f>
        <v>0</v>
      </c>
      <c r="P108" s="63">
        <f>'[6]Staff Off Desk Summary Log'!BD14</f>
        <v>0</v>
      </c>
      <c r="Q108" s="63">
        <f>'[6]Staff Off Desk Summary Log'!BG14</f>
        <v>0</v>
      </c>
      <c r="R108" s="63">
        <f>'[6]Staff Off Desk Summary Log'!BH14</f>
        <v>0</v>
      </c>
      <c r="S108" s="63">
        <f>'[6]Staff Off Desk Summary Log'!BI14</f>
        <v>0</v>
      </c>
      <c r="T108" s="63">
        <f>'[6]Staff Off Desk Summary Log'!BJ14</f>
        <v>0</v>
      </c>
      <c r="U108" s="63">
        <f>'[6]Staff Off Desk Summary Log'!BK14</f>
        <v>0</v>
      </c>
      <c r="V108" s="63">
        <f>'[6]Staff Off Desk Summary Log'!BL14</f>
        <v>0</v>
      </c>
      <c r="W108" s="63">
        <f>'[6]Staff Off Desk Summary Log'!BM14</f>
        <v>0</v>
      </c>
      <c r="X108" s="63">
        <f>'[6]Staff Off Desk Summary Log'!BN14</f>
        <v>160</v>
      </c>
      <c r="Y108" s="63">
        <f>'[6]Staff Off Desk Summary Log'!BO14</f>
        <v>45</v>
      </c>
      <c r="Z108" s="63">
        <f>'[6]Staff Off Desk Summary Log'!BP14</f>
        <v>15</v>
      </c>
      <c r="AA108" s="63">
        <f>'[6]Staff Off Desk Summary Log'!BQ14</f>
        <v>0</v>
      </c>
      <c r="AB108" s="63">
        <f>'[6]Staff Off Desk Summary Log'!BR14</f>
        <v>0</v>
      </c>
      <c r="AC108" s="63">
        <f>'[6]Staff Off Desk Summary Log'!BS14</f>
        <v>25</v>
      </c>
      <c r="AD108" s="63">
        <f>'[6]Staff Off Desk Summary Log'!BT14</f>
        <v>240</v>
      </c>
    </row>
    <row r="109" spans="1:30" x14ac:dyDescent="0.25">
      <c r="A109" s="63" t="str">
        <f>'[6]Staff Off Desk Summary Log'!AO15</f>
        <v>Saturday</v>
      </c>
      <c r="B109" s="63"/>
      <c r="C109" s="63">
        <f>'[6]Staff Off Desk Summary Log'!AQ15</f>
        <v>0</v>
      </c>
      <c r="D109" s="63">
        <f>'[6]Staff Off Desk Summary Log'!AR15</f>
        <v>0</v>
      </c>
      <c r="E109" s="63">
        <f>'[6]Staff Off Desk Summary Log'!AS15</f>
        <v>0</v>
      </c>
      <c r="F109" s="63">
        <f>'[6]Staff Off Desk Summary Log'!AT15</f>
        <v>0</v>
      </c>
      <c r="G109" s="63">
        <f>'[6]Staff Off Desk Summary Log'!AU15</f>
        <v>0</v>
      </c>
      <c r="H109" s="63">
        <f>'[6]Staff Off Desk Summary Log'!AV15</f>
        <v>0</v>
      </c>
      <c r="I109" s="63">
        <f>'[6]Staff Off Desk Summary Log'!AW15</f>
        <v>0</v>
      </c>
      <c r="J109" s="63">
        <f>'[6]Staff Off Desk Summary Log'!AX15</f>
        <v>0</v>
      </c>
      <c r="K109" s="63">
        <f>'[6]Staff Off Desk Summary Log'!AY15</f>
        <v>0</v>
      </c>
      <c r="L109" s="63">
        <f>'[6]Staff Off Desk Summary Log'!AZ15</f>
        <v>0</v>
      </c>
      <c r="M109" s="63">
        <f>'[6]Staff Off Desk Summary Log'!BA15</f>
        <v>0</v>
      </c>
      <c r="N109" s="63">
        <f>'[6]Staff Off Desk Summary Log'!BB15</f>
        <v>0</v>
      </c>
      <c r="O109" s="63">
        <f>'[6]Staff Off Desk Summary Log'!BC15</f>
        <v>0</v>
      </c>
      <c r="P109" s="63">
        <f>'[6]Staff Off Desk Summary Log'!BD15</f>
        <v>0</v>
      </c>
      <c r="Q109" s="63">
        <f>'[6]Staff Off Desk Summary Log'!BG15</f>
        <v>0</v>
      </c>
      <c r="R109" s="63">
        <f>'[6]Staff Off Desk Summary Log'!BH15</f>
        <v>0</v>
      </c>
      <c r="S109" s="63">
        <f>'[6]Staff Off Desk Summary Log'!BI15</f>
        <v>0</v>
      </c>
      <c r="T109" s="63">
        <f>'[6]Staff Off Desk Summary Log'!BJ15</f>
        <v>0</v>
      </c>
      <c r="U109" s="63">
        <f>'[6]Staff Off Desk Summary Log'!BK15</f>
        <v>0</v>
      </c>
      <c r="V109" s="63">
        <f>'[6]Staff Off Desk Summary Log'!BL15</f>
        <v>0</v>
      </c>
      <c r="W109" s="63">
        <f>'[6]Staff Off Desk Summary Log'!BM15</f>
        <v>0</v>
      </c>
      <c r="X109" s="63">
        <f>'[6]Staff Off Desk Summary Log'!BN15</f>
        <v>0</v>
      </c>
      <c r="Y109" s="63">
        <f>'[6]Staff Off Desk Summary Log'!BO15</f>
        <v>165</v>
      </c>
      <c r="Z109" s="63">
        <f>'[6]Staff Off Desk Summary Log'!BP15</f>
        <v>0</v>
      </c>
      <c r="AA109" s="63">
        <f>'[6]Staff Off Desk Summary Log'!BQ15</f>
        <v>0</v>
      </c>
      <c r="AB109" s="63">
        <f>'[6]Staff Off Desk Summary Log'!BR15</f>
        <v>0</v>
      </c>
      <c r="AC109" s="63">
        <f>'[6]Staff Off Desk Summary Log'!BS15</f>
        <v>0</v>
      </c>
      <c r="AD109" s="63">
        <f>'[6]Staff Off Desk Summary Log'!BT15</f>
        <v>60</v>
      </c>
    </row>
    <row r="110" spans="1:30" x14ac:dyDescent="0.25">
      <c r="A110" s="63"/>
      <c r="B110" s="63" t="str">
        <f>'[6]Staff Off Desk Summary Log'!AP16</f>
        <v>SUM</v>
      </c>
      <c r="C110" s="63">
        <f>'[6]Staff Off Desk Summary Log'!AQ16</f>
        <v>5</v>
      </c>
      <c r="D110" s="63">
        <f>'[6]Staff Off Desk Summary Log'!AR16</f>
        <v>0</v>
      </c>
      <c r="E110" s="63">
        <f>'[6]Staff Off Desk Summary Log'!AS16</f>
        <v>3</v>
      </c>
      <c r="F110" s="63">
        <f>'[6]Staff Off Desk Summary Log'!AT16</f>
        <v>10</v>
      </c>
      <c r="G110" s="63">
        <f>'[6]Staff Off Desk Summary Log'!AU16</f>
        <v>41</v>
      </c>
      <c r="H110" s="63">
        <f>'[6]Staff Off Desk Summary Log'!AV16</f>
        <v>72</v>
      </c>
      <c r="I110" s="63">
        <f>'[6]Staff Off Desk Summary Log'!AW16</f>
        <v>62</v>
      </c>
      <c r="J110" s="63">
        <f>'[6]Staff Off Desk Summary Log'!AX16</f>
        <v>63</v>
      </c>
      <c r="K110" s="63">
        <f>'[6]Staff Off Desk Summary Log'!AY16</f>
        <v>106</v>
      </c>
      <c r="L110" s="63">
        <f>'[6]Staff Off Desk Summary Log'!AZ16</f>
        <v>219</v>
      </c>
      <c r="M110" s="63">
        <f>'[6]Staff Off Desk Summary Log'!BA16</f>
        <v>1833</v>
      </c>
      <c r="N110" s="63">
        <f>'[6]Staff Off Desk Summary Log'!BB16</f>
        <v>371</v>
      </c>
      <c r="O110" s="63">
        <f>'[6]Staff Off Desk Summary Log'!BC16</f>
        <v>1041</v>
      </c>
      <c r="P110" s="63">
        <f>'[6]Staff Off Desk Summary Log'!BD16</f>
        <v>133</v>
      </c>
      <c r="Q110" s="63">
        <f>'[6]Staff Off Desk Summary Log'!BG16</f>
        <v>54.8</v>
      </c>
      <c r="R110" s="63">
        <f>'[6]Staff Off Desk Summary Log'!BH16</f>
        <v>0</v>
      </c>
      <c r="S110" s="63">
        <f>'[6]Staff Off Desk Summary Log'!BI16</f>
        <v>25</v>
      </c>
      <c r="T110" s="63">
        <f>'[6]Staff Off Desk Summary Log'!BJ16</f>
        <v>4</v>
      </c>
      <c r="U110" s="63">
        <f>'[6]Staff Off Desk Summary Log'!BK16</f>
        <v>399</v>
      </c>
      <c r="V110" s="63">
        <f>'[6]Staff Off Desk Summary Log'!BL16</f>
        <v>75</v>
      </c>
      <c r="W110" s="63">
        <f>'[6]Staff Off Desk Summary Log'!BM16</f>
        <v>445</v>
      </c>
      <c r="X110" s="63">
        <f>'[6]Staff Off Desk Summary Log'!BN16</f>
        <v>2256</v>
      </c>
      <c r="Y110" s="63">
        <f>'[6]Staff Off Desk Summary Log'!BO16</f>
        <v>2018</v>
      </c>
      <c r="Z110" s="63">
        <f>'[6]Staff Off Desk Summary Log'!BP16</f>
        <v>3709</v>
      </c>
      <c r="AA110" s="63">
        <f>'[6]Staff Off Desk Summary Log'!BQ16</f>
        <v>190</v>
      </c>
      <c r="AB110" s="63">
        <f>'[6]Staff Off Desk Summary Log'!BR16</f>
        <v>3950</v>
      </c>
      <c r="AC110" s="63">
        <f>'[6]Staff Off Desk Summary Log'!BS16</f>
        <v>184</v>
      </c>
      <c r="AD110" s="63">
        <f>'[6]Staff Off Desk Summary Log'!BT16</f>
        <v>13678</v>
      </c>
    </row>
    <row r="111" spans="1:30" x14ac:dyDescent="0.25">
      <c r="A111" s="63"/>
      <c r="B111" s="63" t="str">
        <f>'[6]Staff Off Desk Summary Log'!AP17</f>
        <v>AVG</v>
      </c>
      <c r="C111" s="63">
        <f>'[6]Staff Off Desk Summary Log'!AQ17</f>
        <v>0</v>
      </c>
      <c r="D111" s="63">
        <f>'[6]Staff Off Desk Summary Log'!AR17</f>
        <v>0</v>
      </c>
      <c r="E111" s="63">
        <f>'[6]Staff Off Desk Summary Log'!AS17</f>
        <v>0</v>
      </c>
      <c r="F111" s="63">
        <f>'[6]Staff Off Desk Summary Log'!AT17</f>
        <v>3.3333333333333335</v>
      </c>
      <c r="G111" s="63">
        <f>'[6]Staff Off Desk Summary Log'!AU17</f>
        <v>0</v>
      </c>
      <c r="H111" s="63">
        <f>'[6]Staff Off Desk Summary Log'!AV17</f>
        <v>1.7560975609756098</v>
      </c>
      <c r="I111" s="63">
        <f>'[6]Staff Off Desk Summary Log'!AW17</f>
        <v>0</v>
      </c>
      <c r="J111" s="63">
        <f>'[6]Staff Off Desk Summary Log'!AX17</f>
        <v>1.0161290322580645</v>
      </c>
      <c r="K111" s="63">
        <f>'[6]Staff Off Desk Summary Log'!AY17</f>
        <v>0</v>
      </c>
      <c r="L111" s="63">
        <f>'[6]Staff Off Desk Summary Log'!AZ17</f>
        <v>2.0660377358490565</v>
      </c>
      <c r="M111" s="63">
        <f>'[6]Staff Off Desk Summary Log'!BA17</f>
        <v>0</v>
      </c>
      <c r="N111" s="63">
        <f>'[6]Staff Off Desk Summary Log'!BB17</f>
        <v>0</v>
      </c>
      <c r="O111" s="63">
        <f>'[6]Staff Off Desk Summary Log'!BC17</f>
        <v>2.8059299191374665</v>
      </c>
      <c r="P111" s="63">
        <f>'[6]Staff Off Desk Summary Log'!BD17</f>
        <v>0</v>
      </c>
      <c r="Q111" s="63">
        <f>'[6]Staff Off Desk Summary Log'!BG17</f>
        <v>0</v>
      </c>
      <c r="R111" s="63">
        <f>'[6]Staff Off Desk Summary Log'!BH17</f>
        <v>0</v>
      </c>
      <c r="S111" s="63">
        <f>'[6]Staff Off Desk Summary Log'!BI17</f>
        <v>0</v>
      </c>
      <c r="T111" s="63">
        <f>'[6]Staff Off Desk Summary Log'!BJ17</f>
        <v>0</v>
      </c>
      <c r="U111" s="63">
        <f>'[6]Staff Off Desk Summary Log'!BK17</f>
        <v>99.75</v>
      </c>
      <c r="V111" s="63">
        <f>'[6]Staff Off Desk Summary Log'!BL17</f>
        <v>0</v>
      </c>
      <c r="W111" s="63">
        <f>'[6]Staff Off Desk Summary Log'!BM17</f>
        <v>5.9333333333333336</v>
      </c>
      <c r="X111" s="63">
        <f>'[6]Staff Off Desk Summary Log'!BN17</f>
        <v>0</v>
      </c>
      <c r="Y111" s="63">
        <f>'[6]Staff Off Desk Summary Log'!BO17</f>
        <v>0</v>
      </c>
      <c r="Z111" s="63">
        <f>'[6]Staff Off Desk Summary Log'!BP17</f>
        <v>0</v>
      </c>
      <c r="AA111" s="63">
        <f>'[6]Staff Off Desk Summary Log'!BQ17</f>
        <v>0</v>
      </c>
      <c r="AB111" s="63">
        <f>'[6]Staff Off Desk Summary Log'!BR17</f>
        <v>0</v>
      </c>
      <c r="AC111" s="63">
        <f>'[6]Staff Off Desk Summary Log'!BS17</f>
        <v>0</v>
      </c>
      <c r="AD111" s="63">
        <f>'[6]Staff Off Desk Summary Log'!BT17</f>
        <v>0</v>
      </c>
    </row>
    <row r="112" spans="1:30" x14ac:dyDescent="0.25">
      <c r="A112" s="63"/>
      <c r="B112" s="63" t="str">
        <f>'[6]Staff Off Desk Summary Log'!AP18</f>
        <v>% Hrs per week off desk tasks</v>
      </c>
      <c r="C112" s="63">
        <f>'[6]Staff Off Desk Summary Log'!AQ18</f>
        <v>0</v>
      </c>
      <c r="D112" s="63" t="str">
        <f>'[6]Staff Off Desk Summary Log'!AR18</f>
        <v>shelver</v>
      </c>
      <c r="E112" s="63">
        <f>'[6]Staff Off Desk Summary Log'!AS18</f>
        <v>0</v>
      </c>
      <c r="F112" s="63" t="str">
        <f>'[6]Staff Off Desk Summary Log'!AT18</f>
        <v>shelver</v>
      </c>
      <c r="G112" s="63">
        <f>'[6]Staff Off Desk Summary Log'!AU18</f>
        <v>0</v>
      </c>
      <c r="H112" s="63" t="str">
        <f>'[6]Staff Off Desk Summary Log'!AV18</f>
        <v>shelver</v>
      </c>
      <c r="I112" s="63">
        <f>'[6]Staff Off Desk Summary Log'!AW18</f>
        <v>0</v>
      </c>
      <c r="J112" s="63" t="str">
        <f>'[6]Staff Off Desk Summary Log'!AX18</f>
        <v>shelver</v>
      </c>
      <c r="K112" s="63">
        <f>'[6]Staff Off Desk Summary Log'!AY18</f>
        <v>0</v>
      </c>
      <c r="L112" s="63">
        <f>'[6]Staff Off Desk Summary Log'!AZ18</f>
        <v>9.1249999999999998E-2</v>
      </c>
      <c r="M112" s="63">
        <f>'[6]Staff Off Desk Summary Log'!BA18</f>
        <v>0.76375000000000004</v>
      </c>
      <c r="N112" s="63">
        <f>'[6]Staff Off Desk Summary Log'!BB18</f>
        <v>0</v>
      </c>
      <c r="O112" s="63">
        <f>'[6]Staff Off Desk Summary Log'!BC18</f>
        <v>0.43375000000000002</v>
      </c>
      <c r="P112" s="63">
        <f>'[6]Staff Off Desk Summary Log'!BD18</f>
        <v>5.541666666666667E-2</v>
      </c>
      <c r="Q112" s="63">
        <f>'[6]Staff Off Desk Summary Log'!BG18</f>
        <v>2.283333333333333E-2</v>
      </c>
      <c r="R112" s="63">
        <f>'[6]Staff Off Desk Summary Log'!BH18</f>
        <v>0</v>
      </c>
      <c r="S112" s="63">
        <f>'[6]Staff Off Desk Summary Log'!BI18</f>
        <v>1.0416666666666666E-2</v>
      </c>
      <c r="T112" s="63">
        <f>'[6]Staff Off Desk Summary Log'!BJ18</f>
        <v>0</v>
      </c>
      <c r="U112" s="63">
        <f>'[6]Staff Off Desk Summary Log'!BK18</f>
        <v>0.16625000000000001</v>
      </c>
      <c r="V112" s="63">
        <f>'[6]Staff Off Desk Summary Log'!BL18</f>
        <v>0</v>
      </c>
      <c r="W112" s="63">
        <f>'[6]Staff Off Desk Summary Log'!BM18</f>
        <v>0.18541666666666667</v>
      </c>
      <c r="X112" s="63">
        <f>'[6]Staff Off Desk Summary Log'!BN18</f>
        <v>0.94</v>
      </c>
      <c r="Y112" s="63">
        <f>'[6]Staff Off Desk Summary Log'!BO18</f>
        <v>0.84083333333333332</v>
      </c>
      <c r="Z112" s="63">
        <f>'[6]Staff Off Desk Summary Log'!BP18</f>
        <v>1.5454166666666667</v>
      </c>
      <c r="AA112" s="63">
        <f>'[6]Staff Off Desk Summary Log'!BQ18</f>
        <v>7.9166666666666663E-2</v>
      </c>
      <c r="AB112" s="63">
        <f>'[6]Staff Off Desk Summary Log'!BR18</f>
        <v>1.6458333333333333</v>
      </c>
      <c r="AC112" s="63">
        <f>'[6]Staff Off Desk Summary Log'!BS18</f>
        <v>7.6666666666666661E-2</v>
      </c>
      <c r="AD112" s="63">
        <f>'[6]Staff Off Desk Summary Log'!BT18</f>
        <v>5.6991666666666667</v>
      </c>
    </row>
    <row r="113" spans="1:32" x14ac:dyDescent="0.25">
      <c r="A113" s="63" t="str">
        <f>'[6]Staff Off Desk Summary Log'!AO19</f>
        <v>TELIS</v>
      </c>
      <c r="B113" s="63">
        <f>'[6]Staff Off Desk Summary Log'!AP19</f>
        <v>0</v>
      </c>
      <c r="C113" s="63">
        <f>'[6]Staff Off Desk Summary Log'!AQ19</f>
        <v>0</v>
      </c>
      <c r="D113" s="63">
        <f>'[6]Staff Off Desk Summary Log'!AR19</f>
        <v>0</v>
      </c>
      <c r="E113" s="63">
        <f>'[6]Staff Off Desk Summary Log'!AS19</f>
        <v>0</v>
      </c>
      <c r="F113" s="63">
        <f>'[6]Staff Off Desk Summary Log'!AT19</f>
        <v>0</v>
      </c>
      <c r="G113" s="63">
        <f>'[6]Staff Off Desk Summary Log'!AU19</f>
        <v>0</v>
      </c>
      <c r="H113" s="63">
        <f>'[6]Staff Off Desk Summary Log'!AV19</f>
        <v>0</v>
      </c>
      <c r="I113" s="63">
        <f>'[6]Staff Off Desk Summary Log'!AW19</f>
        <v>0</v>
      </c>
      <c r="J113" s="63">
        <f>'[6]Staff Off Desk Summary Log'!AX19</f>
        <v>0</v>
      </c>
      <c r="K113" s="63">
        <f>'[6]Staff Off Desk Summary Log'!AY19</f>
        <v>0</v>
      </c>
      <c r="L113" s="63">
        <f>'[6]Staff Off Desk Summary Log'!AZ19</f>
        <v>0</v>
      </c>
      <c r="M113" s="63">
        <f>'[6]Staff Off Desk Summary Log'!BA19</f>
        <v>0</v>
      </c>
      <c r="N113" s="63">
        <f>'[6]Staff Off Desk Summary Log'!BB19</f>
        <v>0</v>
      </c>
      <c r="O113" s="63">
        <f>'[6]Staff Off Desk Summary Log'!BC19</f>
        <v>0</v>
      </c>
      <c r="P113" s="63">
        <f>'[6]Staff Off Desk Summary Log'!BD19</f>
        <v>0</v>
      </c>
      <c r="Q113" s="63">
        <f>'[6]Staff Off Desk Summary Log'!BG19</f>
        <v>0</v>
      </c>
      <c r="R113" s="63">
        <f>'[6]Staff Off Desk Summary Log'!BH19</f>
        <v>0</v>
      </c>
      <c r="S113" s="63">
        <f>'[6]Staff Off Desk Summary Log'!BI19</f>
        <v>0</v>
      </c>
      <c r="T113" s="63">
        <f>'[6]Staff Off Desk Summary Log'!BJ19</f>
        <v>0</v>
      </c>
      <c r="U113" s="63">
        <f>'[6]Staff Off Desk Summary Log'!BK19</f>
        <v>0</v>
      </c>
      <c r="V113" s="63">
        <f>'[6]Staff Off Desk Summary Log'!BL19</f>
        <v>0</v>
      </c>
      <c r="W113" s="63">
        <f>'[6]Staff Off Desk Summary Log'!BM19</f>
        <v>0</v>
      </c>
      <c r="X113" s="63">
        <f>'[6]Staff Off Desk Summary Log'!BN19</f>
        <v>0</v>
      </c>
      <c r="Y113" s="63">
        <f>'[6]Staff Off Desk Summary Log'!BO19</f>
        <v>0</v>
      </c>
      <c r="Z113" s="63">
        <f>'[6]Staff Off Desk Summary Log'!BP19</f>
        <v>0</v>
      </c>
      <c r="AA113" s="63">
        <f>'[6]Staff Off Desk Summary Log'!BQ19</f>
        <v>0</v>
      </c>
      <c r="AB113" s="63">
        <f>'[6]Staff Off Desk Summary Log'!BR19</f>
        <v>0</v>
      </c>
      <c r="AC113" s="63">
        <f>'[6]Staff Off Desk Summary Log'!BS19</f>
        <v>0</v>
      </c>
      <c r="AD113" s="63">
        <f>'[6]Staff Off Desk Summary Log'!BT19</f>
        <v>0</v>
      </c>
    </row>
    <row r="114" spans="1:32" x14ac:dyDescent="0.25">
      <c r="A114" s="63" t="str">
        <f>'[6]Staff Off Desk Summary Log'!AO20</f>
        <v>Monday</v>
      </c>
      <c r="B114" s="63"/>
      <c r="C114" s="63">
        <f>'[6]Staff Off Desk Summary Log'!AQ20</f>
        <v>0</v>
      </c>
      <c r="D114" s="63">
        <f>'[6]Staff Off Desk Summary Log'!AR20</f>
        <v>0</v>
      </c>
      <c r="E114" s="63">
        <f>'[6]Staff Off Desk Summary Log'!AS20</f>
        <v>0</v>
      </c>
      <c r="F114" s="63">
        <f>'[6]Staff Off Desk Summary Log'!AT20</f>
        <v>0</v>
      </c>
      <c r="G114" s="63">
        <f>'[6]Staff Off Desk Summary Log'!AU20</f>
        <v>0</v>
      </c>
      <c r="H114" s="63">
        <f>'[6]Staff Off Desk Summary Log'!AV20</f>
        <v>30</v>
      </c>
      <c r="I114" s="63">
        <f>'[6]Staff Off Desk Summary Log'!AW20</f>
        <v>0</v>
      </c>
      <c r="J114" s="63">
        <f>'[6]Staff Off Desk Summary Log'!AX20</f>
        <v>10</v>
      </c>
      <c r="K114" s="63">
        <f>'[6]Staff Off Desk Summary Log'!AY20</f>
        <v>10</v>
      </c>
      <c r="L114" s="63">
        <f>'[6]Staff Off Desk Summary Log'!AZ20</f>
        <v>55</v>
      </c>
      <c r="M114" s="63">
        <f>'[6]Staff Off Desk Summary Log'!BA20</f>
        <v>3</v>
      </c>
      <c r="N114" s="63">
        <f>'[6]Staff Off Desk Summary Log'!BB20</f>
        <v>4</v>
      </c>
      <c r="O114" s="63">
        <f>'[6]Staff Off Desk Summary Log'!BC20</f>
        <v>10</v>
      </c>
      <c r="P114" s="63">
        <f>'[6]Staff Off Desk Summary Log'!BD20</f>
        <v>9</v>
      </c>
      <c r="Q114" s="63">
        <f>'[6]Staff Off Desk Summary Log'!BG20</f>
        <v>0</v>
      </c>
      <c r="R114" s="63">
        <f>'[6]Staff Off Desk Summary Log'!BH20</f>
        <v>0</v>
      </c>
      <c r="S114" s="63">
        <f>'[6]Staff Off Desk Summary Log'!BI20</f>
        <v>0</v>
      </c>
      <c r="T114" s="63">
        <f>'[6]Staff Off Desk Summary Log'!BJ20</f>
        <v>0</v>
      </c>
      <c r="U114" s="63">
        <f>'[6]Staff Off Desk Summary Log'!BK20</f>
        <v>0</v>
      </c>
      <c r="V114" s="63">
        <f>'[6]Staff Off Desk Summary Log'!BL20</f>
        <v>0</v>
      </c>
      <c r="W114" s="63">
        <f>'[6]Staff Off Desk Summary Log'!BM20</f>
        <v>0</v>
      </c>
      <c r="X114" s="63">
        <f>'[6]Staff Off Desk Summary Log'!BN20</f>
        <v>0</v>
      </c>
      <c r="Y114" s="63">
        <f>'[6]Staff Off Desk Summary Log'!BO20</f>
        <v>0</v>
      </c>
      <c r="Z114" s="63">
        <f>'[6]Staff Off Desk Summary Log'!BP20</f>
        <v>335</v>
      </c>
      <c r="AA114" s="63">
        <f>'[6]Staff Off Desk Summary Log'!BQ20</f>
        <v>170</v>
      </c>
      <c r="AB114" s="63">
        <f>'[6]Staff Off Desk Summary Log'!BR20</f>
        <v>0</v>
      </c>
      <c r="AC114" s="63">
        <f>'[6]Staff Off Desk Summary Log'!BS20</f>
        <v>25</v>
      </c>
      <c r="AD114" s="63">
        <f>'[6]Staff Off Desk Summary Log'!BT20</f>
        <v>1263</v>
      </c>
    </row>
    <row r="115" spans="1:32" x14ac:dyDescent="0.25">
      <c r="A115" s="63" t="str">
        <f>'[6]Staff Off Desk Summary Log'!AO21</f>
        <v>Monday</v>
      </c>
      <c r="B115" s="63"/>
      <c r="C115" s="63">
        <f>'[6]Staff Off Desk Summary Log'!AQ21</f>
        <v>0</v>
      </c>
      <c r="D115" s="63">
        <f>'[6]Staff Off Desk Summary Log'!AR21</f>
        <v>0</v>
      </c>
      <c r="E115" s="63">
        <f>'[6]Staff Off Desk Summary Log'!AS21</f>
        <v>0</v>
      </c>
      <c r="F115" s="63">
        <f>'[6]Staff Off Desk Summary Log'!AT21</f>
        <v>0</v>
      </c>
      <c r="G115" s="63">
        <f>'[6]Staff Off Desk Summary Log'!AU21</f>
        <v>0</v>
      </c>
      <c r="H115" s="63">
        <f>'[6]Staff Off Desk Summary Log'!AV21</f>
        <v>0</v>
      </c>
      <c r="I115" s="63">
        <f>'[6]Staff Off Desk Summary Log'!AW21</f>
        <v>0</v>
      </c>
      <c r="J115" s="63">
        <f>'[6]Staff Off Desk Summary Log'!AX21</f>
        <v>0</v>
      </c>
      <c r="K115" s="63">
        <f>'[6]Staff Off Desk Summary Log'!AY21</f>
        <v>0</v>
      </c>
      <c r="L115" s="63">
        <f>'[6]Staff Off Desk Summary Log'!AZ21</f>
        <v>0</v>
      </c>
      <c r="M115" s="63">
        <f>'[6]Staff Off Desk Summary Log'!BA21</f>
        <v>0</v>
      </c>
      <c r="N115" s="63">
        <f>'[6]Staff Off Desk Summary Log'!BB21</f>
        <v>0</v>
      </c>
      <c r="O115" s="63">
        <f>'[6]Staff Off Desk Summary Log'!BC21</f>
        <v>0</v>
      </c>
      <c r="P115" s="63">
        <f>'[6]Staff Off Desk Summary Log'!BD21</f>
        <v>0</v>
      </c>
      <c r="Q115" s="63">
        <f>'[6]Staff Off Desk Summary Log'!BG21</f>
        <v>0</v>
      </c>
      <c r="R115" s="63">
        <f>'[6]Staff Off Desk Summary Log'!BH21</f>
        <v>60</v>
      </c>
      <c r="S115" s="63">
        <f>'[6]Staff Off Desk Summary Log'!BI21</f>
        <v>0</v>
      </c>
      <c r="T115" s="63">
        <f>'[6]Staff Off Desk Summary Log'!BJ21</f>
        <v>0</v>
      </c>
      <c r="U115" s="63">
        <f>'[6]Staff Off Desk Summary Log'!BK21</f>
        <v>0</v>
      </c>
      <c r="V115" s="63">
        <f>'[6]Staff Off Desk Summary Log'!BL21</f>
        <v>0</v>
      </c>
      <c r="W115" s="63">
        <f>'[6]Staff Off Desk Summary Log'!BM21</f>
        <v>0</v>
      </c>
      <c r="X115" s="63">
        <f>'[6]Staff Off Desk Summary Log'!BN21</f>
        <v>0</v>
      </c>
      <c r="Y115" s="63">
        <f>'[6]Staff Off Desk Summary Log'!BO21</f>
        <v>0</v>
      </c>
      <c r="Z115" s="63">
        <f>'[6]Staff Off Desk Summary Log'!BP21</f>
        <v>55</v>
      </c>
      <c r="AA115" s="63">
        <f>'[6]Staff Off Desk Summary Log'!BQ21</f>
        <v>0</v>
      </c>
      <c r="AB115" s="63">
        <f>'[6]Staff Off Desk Summary Log'!BR21</f>
        <v>0</v>
      </c>
      <c r="AC115" s="63">
        <f>'[6]Staff Off Desk Summary Log'!BS21</f>
        <v>0</v>
      </c>
      <c r="AD115" s="63">
        <f>'[6]Staff Off Desk Summary Log'!BT21</f>
        <v>105</v>
      </c>
    </row>
    <row r="116" spans="1:32" x14ac:dyDescent="0.25">
      <c r="A116" s="63"/>
      <c r="B116" s="63" t="str">
        <f>'[6]Staff Off Desk Summary Log'!AP22</f>
        <v>SUM</v>
      </c>
      <c r="C116" s="63">
        <f>'[6]Staff Off Desk Summary Log'!AQ22</f>
        <v>0</v>
      </c>
      <c r="D116" s="63">
        <f>'[6]Staff Off Desk Summary Log'!AR22</f>
        <v>0</v>
      </c>
      <c r="E116" s="63">
        <f>'[6]Staff Off Desk Summary Log'!AS22</f>
        <v>0</v>
      </c>
      <c r="F116" s="63">
        <f>'[6]Staff Off Desk Summary Log'!AT22</f>
        <v>0</v>
      </c>
      <c r="G116" s="63">
        <f>'[6]Staff Off Desk Summary Log'!AU22</f>
        <v>0</v>
      </c>
      <c r="H116" s="63">
        <f>'[6]Staff Off Desk Summary Log'!AV22</f>
        <v>30</v>
      </c>
      <c r="I116" s="63">
        <f>'[6]Staff Off Desk Summary Log'!AW22</f>
        <v>0</v>
      </c>
      <c r="J116" s="63">
        <f>'[6]Staff Off Desk Summary Log'!AX22</f>
        <v>10</v>
      </c>
      <c r="K116" s="63">
        <f>'[6]Staff Off Desk Summary Log'!AY22</f>
        <v>10</v>
      </c>
      <c r="L116" s="63">
        <f>'[6]Staff Off Desk Summary Log'!AZ22</f>
        <v>55</v>
      </c>
      <c r="M116" s="63">
        <f>'[6]Staff Off Desk Summary Log'!BA22</f>
        <v>3</v>
      </c>
      <c r="N116" s="63">
        <f>'[6]Staff Off Desk Summary Log'!BB22</f>
        <v>4</v>
      </c>
      <c r="O116" s="63">
        <f>'[6]Staff Off Desk Summary Log'!BC22</f>
        <v>10</v>
      </c>
      <c r="P116" s="63">
        <f>'[6]Staff Off Desk Summary Log'!BD22</f>
        <v>9</v>
      </c>
      <c r="Q116" s="63">
        <v>0</v>
      </c>
      <c r="R116" s="63">
        <f>'[6]Staff Off Desk Summary Log'!BH22</f>
        <v>60</v>
      </c>
      <c r="S116" s="63">
        <f>'[6]Staff Off Desk Summary Log'!BI22</f>
        <v>0</v>
      </c>
      <c r="T116" s="63">
        <f>'[6]Staff Off Desk Summary Log'!BJ22</f>
        <v>0</v>
      </c>
      <c r="U116" s="63">
        <f>'[6]Staff Off Desk Summary Log'!BK22</f>
        <v>0</v>
      </c>
      <c r="V116" s="63">
        <f>'[6]Staff Off Desk Summary Log'!BL22</f>
        <v>0</v>
      </c>
      <c r="W116" s="63">
        <f>'[6]Staff Off Desk Summary Log'!BM22</f>
        <v>0</v>
      </c>
      <c r="X116" s="63">
        <f>'[6]Staff Off Desk Summary Log'!BN22</f>
        <v>0</v>
      </c>
      <c r="Y116" s="63">
        <f>'[6]Staff Off Desk Summary Log'!BO22</f>
        <v>0</v>
      </c>
      <c r="Z116" s="63">
        <f>'[6]Staff Off Desk Summary Log'!BP22</f>
        <v>390</v>
      </c>
      <c r="AA116" s="63">
        <f>'[6]Staff Off Desk Summary Log'!BQ22</f>
        <v>170</v>
      </c>
      <c r="AB116" s="63">
        <f>'[6]Staff Off Desk Summary Log'!BR22</f>
        <v>0</v>
      </c>
      <c r="AC116" s="63">
        <f>'[6]Staff Off Desk Summary Log'!BS22</f>
        <v>25</v>
      </c>
      <c r="AD116" s="63">
        <f>'[6]Staff Off Desk Summary Log'!BT22</f>
        <v>1368</v>
      </c>
    </row>
    <row r="117" spans="1:32" x14ac:dyDescent="0.25">
      <c r="A117" s="63"/>
      <c r="B117" s="63" t="str">
        <f>'[6]Staff Off Desk Summary Log'!AP23</f>
        <v>AVG</v>
      </c>
      <c r="C117" s="63">
        <f>'[6]Staff Off Desk Summary Log'!AQ23</f>
        <v>0</v>
      </c>
      <c r="D117" s="63">
        <f>'[6]Staff Off Desk Summary Log'!AR23</f>
        <v>0</v>
      </c>
      <c r="E117" s="63">
        <f>'[6]Staff Off Desk Summary Log'!AS23</f>
        <v>0</v>
      </c>
      <c r="F117" s="63">
        <f>'[6]Staff Off Desk Summary Log'!AT23</f>
        <v>0</v>
      </c>
      <c r="G117" s="63">
        <f>'[6]Staff Off Desk Summary Log'!AU23</f>
        <v>0</v>
      </c>
      <c r="H117" s="63">
        <f>'[6]Staff Off Desk Summary Log'!AV23</f>
        <v>0</v>
      </c>
      <c r="I117" s="63">
        <f>'[6]Staff Off Desk Summary Log'!AW23</f>
        <v>0</v>
      </c>
      <c r="J117" s="63">
        <f>'[6]Staff Off Desk Summary Log'!AX23</f>
        <v>0</v>
      </c>
      <c r="K117" s="63">
        <f>'[6]Staff Off Desk Summary Log'!AY23</f>
        <v>0</v>
      </c>
      <c r="L117" s="63">
        <f>'[6]Staff Off Desk Summary Log'!AZ23</f>
        <v>0</v>
      </c>
      <c r="M117" s="63">
        <f>'[6]Staff Off Desk Summary Log'!BA23</f>
        <v>0</v>
      </c>
      <c r="N117" s="63">
        <f>'[6]Staff Off Desk Summary Log'!BB23</f>
        <v>0</v>
      </c>
      <c r="O117" s="63">
        <f>'[6]Staff Off Desk Summary Log'!BC23</f>
        <v>0</v>
      </c>
      <c r="P117" s="63">
        <f>'[6]Staff Off Desk Summary Log'!BD23</f>
        <v>0</v>
      </c>
      <c r="Q117" s="63">
        <f>'[6]Staff Off Desk Summary Log'!BG23</f>
        <v>0</v>
      </c>
      <c r="R117" s="63">
        <f>'[6]Staff Off Desk Summary Log'!BH23</f>
        <v>0</v>
      </c>
      <c r="S117" s="63">
        <f>'[6]Staff Off Desk Summary Log'!BI23</f>
        <v>0</v>
      </c>
      <c r="T117" s="63">
        <f>'[6]Staff Off Desk Summary Log'!BJ23</f>
        <v>0</v>
      </c>
      <c r="U117" s="63">
        <f>'[6]Staff Off Desk Summary Log'!BK23</f>
        <v>0</v>
      </c>
      <c r="V117" s="63">
        <f>'[6]Staff Off Desk Summary Log'!BL23</f>
        <v>0</v>
      </c>
      <c r="W117" s="63">
        <f>'[6]Staff Off Desk Summary Log'!BM23</f>
        <v>0</v>
      </c>
      <c r="X117" s="63">
        <f>'[6]Staff Off Desk Summary Log'!BN23</f>
        <v>0</v>
      </c>
      <c r="Y117" s="63">
        <f>'[6]Staff Off Desk Summary Log'!BO23</f>
        <v>0</v>
      </c>
      <c r="Z117" s="63">
        <f>'[6]Staff Off Desk Summary Log'!BP23</f>
        <v>0</v>
      </c>
      <c r="AA117" s="63">
        <f>'[6]Staff Off Desk Summary Log'!BQ23</f>
        <v>0</v>
      </c>
      <c r="AB117" s="63">
        <f>'[6]Staff Off Desk Summary Log'!BR23</f>
        <v>0</v>
      </c>
      <c r="AC117" s="63">
        <f>'[6]Staff Off Desk Summary Log'!BS23</f>
        <v>0</v>
      </c>
      <c r="AD117" s="63">
        <f>'[6]Staff Off Desk Summary Log'!BT23</f>
        <v>0</v>
      </c>
    </row>
    <row r="118" spans="1:32" ht="105" x14ac:dyDescent="0.25">
      <c r="A118" s="63"/>
      <c r="B118" s="114" t="str">
        <f>'[6]Staff Off Desk Summary Log'!AP24</f>
        <v>% Hrs per week off desk tasks</v>
      </c>
      <c r="C118" s="63"/>
      <c r="D118" s="63" t="str">
        <f>'[6]Staff Off Desk Summary Log'!AR24</f>
        <v>shelver</v>
      </c>
      <c r="E118" s="63"/>
      <c r="F118" s="63" t="str">
        <f>'[6]Staff Off Desk Summary Log'!AT24</f>
        <v>shelver</v>
      </c>
      <c r="G118" s="63"/>
      <c r="H118" s="63" t="str">
        <f>'[6]Staff Off Desk Summary Log'!AV24</f>
        <v>shelver</v>
      </c>
      <c r="I118" s="63"/>
      <c r="J118" s="63" t="str">
        <f>'[6]Staff Off Desk Summary Log'!AX24</f>
        <v>shelver</v>
      </c>
      <c r="K118" s="63"/>
      <c r="L118" s="115">
        <f>'[6]Staff Off Desk Summary Log'!AZ24</f>
        <v>2.2916666666666665E-2</v>
      </c>
      <c r="M118" s="115">
        <f>'[6]Staff Off Desk Summary Log'!BA24</f>
        <v>1.25E-3</v>
      </c>
      <c r="N118" s="115"/>
      <c r="O118" s="115">
        <f>'[6]Staff Off Desk Summary Log'!BC24</f>
        <v>4.1666666666666666E-3</v>
      </c>
      <c r="P118" s="115">
        <f>'[6]Staff Off Desk Summary Log'!BD24</f>
        <v>3.7499999999999999E-3</v>
      </c>
      <c r="Q118" s="115">
        <f>Q110/D96</f>
        <v>2.283333333333333E-2</v>
      </c>
      <c r="R118" s="115">
        <f>'[6]Staff Off Desk Summary Log'!BH24</f>
        <v>2.5000000000000001E-2</v>
      </c>
      <c r="S118" s="115"/>
      <c r="T118" s="115"/>
      <c r="U118" s="115"/>
      <c r="V118" s="115"/>
      <c r="W118" s="115"/>
      <c r="X118" s="115"/>
      <c r="Y118" s="115"/>
      <c r="Z118" s="115">
        <f>'[6]Staff Off Desk Summary Log'!BP24</f>
        <v>0.16250000000000001</v>
      </c>
      <c r="AA118" s="115">
        <f>'[6]Staff Off Desk Summary Log'!BQ24</f>
        <v>7.0833333333333331E-2</v>
      </c>
      <c r="AB118" s="115"/>
      <c r="AC118" s="115">
        <f>'[6]Staff Off Desk Summary Log'!BS24</f>
        <v>1.0416666666666666E-2</v>
      </c>
      <c r="AD118" s="115">
        <f>'[6]Staff Off Desk Summary Log'!BT24</f>
        <v>0.56999999999999995</v>
      </c>
    </row>
    <row r="119" spans="1:32" ht="195" x14ac:dyDescent="0.25">
      <c r="A119" s="63"/>
      <c r="B119" s="114" t="str">
        <f>'[6]Staff Off Desk Summary Log'!AP25</f>
        <v>Grand total % Hours per week off desk tasks (CEN/TELIS)</v>
      </c>
      <c r="C119" s="63"/>
      <c r="D119" s="63"/>
      <c r="E119" s="63"/>
      <c r="F119" s="63"/>
      <c r="G119" s="63"/>
      <c r="H119" s="63"/>
      <c r="I119" s="63"/>
      <c r="J119" s="63"/>
      <c r="K119" s="63"/>
      <c r="L119" s="115">
        <f>'[6]Staff Off Desk Summary Log'!AZ25</f>
        <v>0.11416666666666667</v>
      </c>
      <c r="M119" s="115">
        <f>'[6]Staff Off Desk Summary Log'!BA25</f>
        <v>0.76500000000000001</v>
      </c>
      <c r="N119" s="115"/>
      <c r="O119" s="115">
        <f>'[6]Staff Off Desk Summary Log'!BC25</f>
        <v>0.43791666666666668</v>
      </c>
      <c r="P119" s="115">
        <f>'[6]Staff Off Desk Summary Log'!BD25</f>
        <v>5.9166666666666673E-2</v>
      </c>
      <c r="Q119" s="115">
        <f>Q118</f>
        <v>2.283333333333333E-2</v>
      </c>
      <c r="R119" s="115">
        <f>R118</f>
        <v>2.5000000000000001E-2</v>
      </c>
      <c r="S119" s="115">
        <f>'[6]Staff Off Desk Summary Log'!BG25</f>
        <v>2.283333333333333E-2</v>
      </c>
      <c r="T119" s="115"/>
      <c r="U119" s="115">
        <f>'[6]Staff Off Desk Summary Log'!BI25</f>
        <v>1.0416666666666666E-2</v>
      </c>
      <c r="V119" s="115"/>
      <c r="W119" s="115">
        <f>'[6]Staff Off Desk Summary Log'!BK25</f>
        <v>0.16625000000000001</v>
      </c>
      <c r="X119" s="115"/>
      <c r="Y119" s="115">
        <f>'[6]Staff Off Desk Summary Log'!BM25</f>
        <v>0.18541666666666667</v>
      </c>
      <c r="Z119" s="115">
        <f>'[6]Staff Off Desk Summary Log'!BN25</f>
        <v>0.94</v>
      </c>
      <c r="AA119" s="115">
        <f>'[6]Staff Off Desk Summary Log'!BO25</f>
        <v>0.84083333333333332</v>
      </c>
      <c r="AB119" s="115">
        <f>'[6]Staff Off Desk Summary Log'!BP25</f>
        <v>1.7079166666666667</v>
      </c>
      <c r="AC119" s="115">
        <f>'[6]Staff Off Desk Summary Log'!BQ25</f>
        <v>0.15</v>
      </c>
      <c r="AD119" s="115">
        <f>'[6]Staff Off Desk Summary Log'!BR25</f>
        <v>1.6458333333333333</v>
      </c>
      <c r="AE119" s="115"/>
      <c r="AF119" s="115"/>
    </row>
    <row r="123" spans="1:32" ht="150" x14ac:dyDescent="0.25">
      <c r="A123" s="63"/>
      <c r="B123" s="63"/>
      <c r="C123" s="114" t="str">
        <f>'[7]Staff Off Desk Summary Log'!AP1</f>
        <v>Hrs per week staff work (Max)</v>
      </c>
      <c r="D123" s="114" t="str">
        <f>'[7]Staff Off Desk Summary Log'!AQ1</f>
        <v>Mins per week staff Max</v>
      </c>
      <c r="E123" s="114" t="str">
        <f>'[7]Staff Off Desk Summary Log'!AR1</f>
        <v>Hrs per year staff work (max)</v>
      </c>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row>
    <row r="124" spans="1:32" x14ac:dyDescent="0.25">
      <c r="A124" s="63"/>
      <c r="B124" s="63">
        <f>'[7]Staff Off Desk Summary Log'!AP2</f>
        <v>40</v>
      </c>
      <c r="C124" s="63">
        <f>'[7]Staff Off Desk Summary Log'!AQ2</f>
        <v>2400</v>
      </c>
      <c r="D124" s="63">
        <f>'[7]Staff Off Desk Summary Log'!AR2</f>
        <v>2080</v>
      </c>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row>
    <row r="125" spans="1:32" ht="63" customHeight="1" x14ac:dyDescent="0.25">
      <c r="A125" s="44" t="str">
        <f>'[7]Staff Off Desk Summary Log'!AP3</f>
        <v>CHS- Off Desk Log</v>
      </c>
      <c r="B125" s="63"/>
      <c r="C125" s="114" t="str">
        <f>'[7]Staff Off Desk Summary Log'!AR3</f>
        <v>Bookdrop</v>
      </c>
      <c r="D125" s="114"/>
      <c r="E125" s="114" t="str">
        <f>'[7]Staff Off Desk Summary Log'!AT3</f>
        <v>Delivery</v>
      </c>
      <c r="F125" s="114"/>
      <c r="G125" s="114" t="str">
        <f>'[7]Staff Off Desk Summary Log'!AV3</f>
        <v xml:space="preserve">Checkin </v>
      </c>
      <c r="H125" s="114"/>
      <c r="I125" s="114" t="str">
        <f>'[7]Staff Off Desk Summary Log'!AX3</f>
        <v>Shelving</v>
      </c>
      <c r="J125" s="114"/>
      <c r="K125" s="114" t="str">
        <f>'[7]Staff Off Desk Summary Log'!AZ3</f>
        <v>Circ Issues: missing and damaged items, etc.</v>
      </c>
      <c r="L125" s="114"/>
      <c r="M125" s="114" t="str">
        <f>'[7]Staff Off Desk Summary Log'!BB3</f>
        <v>Collection Management (describe activity)</v>
      </c>
      <c r="N125" s="114" t="str">
        <f>'[7]Staff Off Desk Summary Log'!BC3</f>
        <v>Picklist, ILL, LinkPLUS</v>
      </c>
      <c r="O125" s="114"/>
      <c r="P125" s="114" t="str">
        <f>'[7]Staff Off Desk Summary Log'!BE3</f>
        <v>Magazines (describe activity)</v>
      </c>
      <c r="Q125" s="114" t="str">
        <f>'[7]Staff Off Desk Summary Log'!BH3</f>
        <v>Meeting Room Bookings: new requests, review, confirm, etc.</v>
      </c>
      <c r="R125" s="114" t="str">
        <f>'[7]Staff Off Desk Summary Log'!BI3</f>
        <v>Outreach: School, Rotary, etc. (keep detailed calendar and attach to off desk log)</v>
      </c>
      <c r="S125" s="114" t="str">
        <f>'[7]Staff Off Desk Summary Log'!BJ3</f>
        <v>Community Information: posting new, restocking bookmarks, program brochures, notices</v>
      </c>
      <c r="T125" s="114" t="str">
        <f>'[7]Staff Off Desk Summary Log'!BK3</f>
        <v>By appointment with patron; 1 on 1; small group training</v>
      </c>
      <c r="U125" s="114"/>
      <c r="V125" s="114" t="str">
        <f>'[7]Staff Off Desk Summary Log'!BN3</f>
        <v>Programs (set up, delivery and tear down) Attach evanced calendar)</v>
      </c>
      <c r="W125" s="114"/>
      <c r="X125" s="114" t="str">
        <f>'[7]Staff Off Desk Summary Log'!BQ3</f>
        <v>Programs (planning)</v>
      </c>
      <c r="Y125" s="114" t="str">
        <f>'[7]Staff Off Desk Summary Log'!BS3</f>
        <v xml:space="preserve">Special assignments or projects </v>
      </c>
      <c r="Z125" s="114" t="str">
        <f>'[7]Staff Off Desk Summary Log'!BU3</f>
        <v>Check email/spl@</v>
      </c>
      <c r="AA125" s="114" t="str">
        <f>'[7]Staff Off Desk Summary Log'!BV3</f>
        <v>Cash Count</v>
      </c>
      <c r="AB125" s="114" t="str">
        <f>'[7]Staff Off Desk Summary Log'!BW3</f>
        <v>Staff Meetings</v>
      </c>
      <c r="AC125" s="114">
        <f>'[7]Staff Off Desk Summary Log'!BX3</f>
        <v>0</v>
      </c>
      <c r="AD125" s="114" t="str">
        <f>'[7]Staff Off Desk Summary Log'!BY3</f>
        <v>Closing Procedures</v>
      </c>
      <c r="AE125" s="114" t="str">
        <f>'[7]Staff Off Desk Summary Log'!BZ3</f>
        <v>Other (describe)</v>
      </c>
      <c r="AF125" s="41"/>
    </row>
    <row r="126" spans="1:32" x14ac:dyDescent="0.25">
      <c r="A126" s="63" t="s">
        <v>107</v>
      </c>
      <c r="B126" s="63" t="s">
        <v>108</v>
      </c>
      <c r="C126" s="63" t="s">
        <v>109</v>
      </c>
      <c r="D126" s="63" t="s">
        <v>110</v>
      </c>
      <c r="E126" s="63" t="s">
        <v>109</v>
      </c>
      <c r="F126" s="63" t="s">
        <v>110</v>
      </c>
      <c r="G126" s="63" t="s">
        <v>109</v>
      </c>
      <c r="H126" s="63" t="s">
        <v>110</v>
      </c>
      <c r="I126" s="63" t="s">
        <v>109</v>
      </c>
      <c r="J126" s="63" t="s">
        <v>110</v>
      </c>
      <c r="K126" s="63" t="s">
        <v>109</v>
      </c>
      <c r="L126" s="63" t="s">
        <v>110</v>
      </c>
      <c r="M126" s="63" t="s">
        <v>111</v>
      </c>
      <c r="N126" s="63" t="s">
        <v>109</v>
      </c>
      <c r="O126" s="63" t="s">
        <v>110</v>
      </c>
      <c r="P126" s="63" t="s">
        <v>111</v>
      </c>
      <c r="Q126" s="63" t="s">
        <v>111</v>
      </c>
      <c r="R126" s="63" t="s">
        <v>111</v>
      </c>
      <c r="S126" s="63" t="s">
        <v>111</v>
      </c>
      <c r="T126" s="63" t="s">
        <v>111</v>
      </c>
      <c r="U126" s="63" t="s">
        <v>112</v>
      </c>
      <c r="V126" s="63" t="s">
        <v>113</v>
      </c>
      <c r="W126" s="63" t="s">
        <v>113</v>
      </c>
      <c r="X126" s="63" t="s">
        <v>111</v>
      </c>
      <c r="Y126" s="63" t="s">
        <v>111</v>
      </c>
      <c r="Z126" s="63">
        <v>0</v>
      </c>
      <c r="AA126" s="63"/>
      <c r="AB126" s="63"/>
      <c r="AC126" s="63"/>
      <c r="AD126" s="63"/>
      <c r="AE126" s="63"/>
    </row>
    <row r="127" spans="1:32" x14ac:dyDescent="0.25">
      <c r="A127" s="63" t="str">
        <f>'[7]Staff Off Desk Summary Log'!AP5</f>
        <v>Tuesday</v>
      </c>
      <c r="B127" s="63"/>
      <c r="C127" s="63">
        <f>'[7]Staff Off Desk Summary Log'!AR5</f>
        <v>0</v>
      </c>
      <c r="D127" s="63">
        <f>'[7]Staff Off Desk Summary Log'!AS5</f>
        <v>0</v>
      </c>
      <c r="E127" s="63">
        <f>'[7]Staff Off Desk Summary Log'!AT5</f>
        <v>0</v>
      </c>
      <c r="F127" s="63">
        <f>'[7]Staff Off Desk Summary Log'!AU5</f>
        <v>0</v>
      </c>
      <c r="G127" s="63">
        <f>'[7]Staff Off Desk Summary Log'!AV5</f>
        <v>10</v>
      </c>
      <c r="H127" s="63">
        <f>'[7]Staff Off Desk Summary Log'!AW5</f>
        <v>100</v>
      </c>
      <c r="I127" s="63">
        <f>'[7]Staff Off Desk Summary Log'!AX5</f>
        <v>0</v>
      </c>
      <c r="J127" s="63">
        <f>'[7]Staff Off Desk Summary Log'!AY5</f>
        <v>0</v>
      </c>
      <c r="K127" s="63">
        <f>'[7]Staff Off Desk Summary Log'!AZ5</f>
        <v>0</v>
      </c>
      <c r="L127" s="63">
        <f>'[7]Staff Off Desk Summary Log'!BA5</f>
        <v>15</v>
      </c>
      <c r="M127" s="63">
        <f>'[7]Staff Off Desk Summary Log'!BB5</f>
        <v>0</v>
      </c>
      <c r="N127" s="63">
        <f>'[7]Staff Off Desk Summary Log'!BC5</f>
        <v>0</v>
      </c>
      <c r="O127" s="63">
        <f>'[7]Staff Off Desk Summary Log'!BD5</f>
        <v>0</v>
      </c>
      <c r="P127" s="63">
        <f>'[7]Staff Off Desk Summary Log'!BE5</f>
        <v>0</v>
      </c>
      <c r="Q127" s="63">
        <f>'[7]Staff Off Desk Summary Log'!BH5</f>
        <v>0</v>
      </c>
      <c r="R127" s="63">
        <f>'[7]Staff Off Desk Summary Log'!BI5</f>
        <v>0</v>
      </c>
      <c r="S127" s="63">
        <f>'[7]Staff Off Desk Summary Log'!BJ5</f>
        <v>20</v>
      </c>
      <c r="T127" s="63">
        <f>'[7]Staff Off Desk Summary Log'!BL5</f>
        <v>1</v>
      </c>
      <c r="U127" s="63">
        <f>'[7]Staff Off Desk Summary Log'!BM5</f>
        <v>15</v>
      </c>
      <c r="V127" s="63">
        <f>'[7]Staff Off Desk Summary Log'!BO5</f>
        <v>96</v>
      </c>
      <c r="W127" s="63">
        <f>'[7]Staff Off Desk Summary Log'!BP5</f>
        <v>480</v>
      </c>
      <c r="X127" s="63">
        <f>'[7]Staff Off Desk Summary Log'!BR5</f>
        <v>105</v>
      </c>
      <c r="Y127" s="63">
        <f>'[7]Staff Off Desk Summary Log'!BT5</f>
        <v>10</v>
      </c>
      <c r="Z127" s="63">
        <f>'[7]Staff Off Desk Summary Log'!BU5</f>
        <v>81</v>
      </c>
      <c r="AA127" s="63">
        <f>'[7]Staff Off Desk Summary Log'!BV5</f>
        <v>15</v>
      </c>
      <c r="AB127" s="63">
        <f>'[7]Staff Off Desk Summary Log'!BW5</f>
        <v>0</v>
      </c>
      <c r="AC127" s="63">
        <f>'[7]Staff Off Desk Summary Log'!BX5</f>
        <v>135</v>
      </c>
      <c r="AD127" s="63">
        <f>'[7]Staff Off Desk Summary Log'!BY5</f>
        <v>31</v>
      </c>
      <c r="AE127" s="63">
        <f>'[7]Staff Off Desk Summary Log'!BZ5</f>
        <v>215</v>
      </c>
    </row>
    <row r="128" spans="1:32" x14ac:dyDescent="0.25">
      <c r="A128" s="63" t="str">
        <f>'[7]Staff Off Desk Summary Log'!AP6</f>
        <v>Wednesday</v>
      </c>
      <c r="B128" s="63"/>
      <c r="C128" s="63">
        <f>'[7]Staff Off Desk Summary Log'!AR6</f>
        <v>0</v>
      </c>
      <c r="D128" s="63">
        <f>'[7]Staff Off Desk Summary Log'!AS6</f>
        <v>0</v>
      </c>
      <c r="E128" s="63">
        <f>'[7]Staff Off Desk Summary Log'!AT6</f>
        <v>0</v>
      </c>
      <c r="F128" s="63">
        <f>'[7]Staff Off Desk Summary Log'!AU6</f>
        <v>0</v>
      </c>
      <c r="G128" s="63">
        <f>'[7]Staff Off Desk Summary Log'!AV6</f>
        <v>0</v>
      </c>
      <c r="H128" s="63">
        <f>'[7]Staff Off Desk Summary Log'!AW6</f>
        <v>0</v>
      </c>
      <c r="I128" s="63">
        <f>'[7]Staff Off Desk Summary Log'!AX6</f>
        <v>0</v>
      </c>
      <c r="J128" s="63">
        <f>'[7]Staff Off Desk Summary Log'!AY6</f>
        <v>0</v>
      </c>
      <c r="K128" s="63">
        <f>'[7]Staff Off Desk Summary Log'!AZ6</f>
        <v>5</v>
      </c>
      <c r="L128" s="63">
        <f>'[7]Staff Off Desk Summary Log'!BA6</f>
        <v>30</v>
      </c>
      <c r="M128" s="63">
        <f>'[7]Staff Off Desk Summary Log'!BB6</f>
        <v>0</v>
      </c>
      <c r="N128" s="63">
        <f>'[7]Staff Off Desk Summary Log'!BC6</f>
        <v>0</v>
      </c>
      <c r="O128" s="63">
        <f>'[7]Staff Off Desk Summary Log'!BD6</f>
        <v>0</v>
      </c>
      <c r="P128" s="63">
        <f>'[7]Staff Off Desk Summary Log'!BE6</f>
        <v>0</v>
      </c>
      <c r="Q128" s="63">
        <f>'[7]Staff Off Desk Summary Log'!BH6</f>
        <v>20</v>
      </c>
      <c r="R128" s="63">
        <f>'[7]Staff Off Desk Summary Log'!BI6</f>
        <v>0</v>
      </c>
      <c r="S128" s="63">
        <f>'[7]Staff Off Desk Summary Log'!BJ6</f>
        <v>40</v>
      </c>
      <c r="T128" s="63">
        <f>'[7]Staff Off Desk Summary Log'!BL6</f>
        <v>0</v>
      </c>
      <c r="U128" s="63">
        <f>'[7]Staff Off Desk Summary Log'!BM6</f>
        <v>0</v>
      </c>
      <c r="V128" s="63">
        <f>'[7]Staff Off Desk Summary Log'!BO6</f>
        <v>0</v>
      </c>
      <c r="W128" s="63">
        <f>'[7]Staff Off Desk Summary Log'!BP6</f>
        <v>75</v>
      </c>
      <c r="X128" s="63">
        <f>'[7]Staff Off Desk Summary Log'!BR6</f>
        <v>0</v>
      </c>
      <c r="Y128" s="63">
        <f>'[7]Staff Off Desk Summary Log'!BT6</f>
        <v>68</v>
      </c>
      <c r="Z128" s="63">
        <f>'[7]Staff Off Desk Summary Log'!BU6</f>
        <v>43</v>
      </c>
      <c r="AA128" s="63">
        <f>'[7]Staff Off Desk Summary Log'!BV6</f>
        <v>30</v>
      </c>
      <c r="AB128" s="63">
        <f>'[7]Staff Off Desk Summary Log'!BW6</f>
        <v>0</v>
      </c>
      <c r="AC128" s="63">
        <f>'[7]Staff Off Desk Summary Log'!BX6</f>
        <v>145</v>
      </c>
      <c r="AD128" s="63">
        <f>'[7]Staff Off Desk Summary Log'!BY6</f>
        <v>0</v>
      </c>
      <c r="AE128" s="63">
        <f>'[7]Staff Off Desk Summary Log'!BZ6</f>
        <v>211</v>
      </c>
    </row>
    <row r="129" spans="1:31" x14ac:dyDescent="0.25">
      <c r="A129" s="63" t="str">
        <f>'[7]Staff Off Desk Summary Log'!AP7</f>
        <v>Thursday</v>
      </c>
      <c r="B129" s="63"/>
      <c r="C129" s="63">
        <f>'[7]Staff Off Desk Summary Log'!AR7</f>
        <v>0</v>
      </c>
      <c r="D129" s="63">
        <f>'[7]Staff Off Desk Summary Log'!AS7</f>
        <v>0</v>
      </c>
      <c r="E129" s="63">
        <f>'[7]Staff Off Desk Summary Log'!AT7</f>
        <v>0</v>
      </c>
      <c r="F129" s="63">
        <f>'[7]Staff Off Desk Summary Log'!AU7</f>
        <v>0</v>
      </c>
      <c r="G129" s="63">
        <f>'[7]Staff Off Desk Summary Log'!AV7</f>
        <v>43</v>
      </c>
      <c r="H129" s="63">
        <f>'[7]Staff Off Desk Summary Log'!AW7</f>
        <v>8</v>
      </c>
      <c r="I129" s="63">
        <f>'[7]Staff Off Desk Summary Log'!AX7</f>
        <v>0</v>
      </c>
      <c r="J129" s="63">
        <f>'[7]Staff Off Desk Summary Log'!AY7</f>
        <v>0</v>
      </c>
      <c r="K129" s="63">
        <f>'[7]Staff Off Desk Summary Log'!AZ7</f>
        <v>1</v>
      </c>
      <c r="L129" s="63">
        <f>'[7]Staff Off Desk Summary Log'!BA7</f>
        <v>3</v>
      </c>
      <c r="M129" s="63">
        <f>'[7]Staff Off Desk Summary Log'!BB7</f>
        <v>0</v>
      </c>
      <c r="N129" s="63">
        <f>'[7]Staff Off Desk Summary Log'!BC7</f>
        <v>148</v>
      </c>
      <c r="O129" s="63">
        <f>'[7]Staff Off Desk Summary Log'!BD7</f>
        <v>1</v>
      </c>
      <c r="P129" s="63">
        <f>'[7]Staff Off Desk Summary Log'!BE7</f>
        <v>0</v>
      </c>
      <c r="Q129" s="63">
        <f>'[7]Staff Off Desk Summary Log'!BH7</f>
        <v>3</v>
      </c>
      <c r="R129" s="63">
        <f>'[7]Staff Off Desk Summary Log'!BI7</f>
        <v>0</v>
      </c>
      <c r="S129" s="63">
        <f>'[7]Staff Off Desk Summary Log'!BJ7</f>
        <v>10</v>
      </c>
      <c r="T129" s="63">
        <f>'[7]Staff Off Desk Summary Log'!BL7</f>
        <v>0</v>
      </c>
      <c r="U129" s="63">
        <f>'[7]Staff Off Desk Summary Log'!BM7</f>
        <v>0</v>
      </c>
      <c r="V129" s="63">
        <f>'[7]Staff Off Desk Summary Log'!BO7</f>
        <v>0</v>
      </c>
      <c r="W129" s="63">
        <f>'[7]Staff Off Desk Summary Log'!BP7</f>
        <v>20</v>
      </c>
      <c r="X129" s="63">
        <f>'[7]Staff Off Desk Summary Log'!BR7</f>
        <v>100</v>
      </c>
      <c r="Y129" s="63">
        <f>'[7]Staff Off Desk Summary Log'!BT7</f>
        <v>10</v>
      </c>
      <c r="Z129" s="63">
        <f>'[7]Staff Off Desk Summary Log'!BU7</f>
        <v>99</v>
      </c>
      <c r="AA129" s="63">
        <f>'[7]Staff Off Desk Summary Log'!BV7</f>
        <v>15</v>
      </c>
      <c r="AB129" s="63">
        <f>'[7]Staff Off Desk Summary Log'!BW7</f>
        <v>0</v>
      </c>
      <c r="AC129" s="63">
        <f>'[7]Staff Off Desk Summary Log'!BX7</f>
        <v>0</v>
      </c>
      <c r="AD129" s="63">
        <f>'[7]Staff Off Desk Summary Log'!BY7</f>
        <v>35</v>
      </c>
      <c r="AE129" s="63">
        <f>'[7]Staff Off Desk Summary Log'!BZ7</f>
        <v>201</v>
      </c>
    </row>
    <row r="130" spans="1:31" x14ac:dyDescent="0.25">
      <c r="A130" s="63" t="str">
        <f>'[7]Staff Off Desk Summary Log'!AP8</f>
        <v>Friday</v>
      </c>
      <c r="B130" s="63"/>
      <c r="C130" s="63">
        <f>'[7]Staff Off Desk Summary Log'!AR8</f>
        <v>0</v>
      </c>
      <c r="D130" s="63">
        <f>'[7]Staff Off Desk Summary Log'!AS8</f>
        <v>0</v>
      </c>
      <c r="E130" s="63">
        <f>'[7]Staff Off Desk Summary Log'!AT8</f>
        <v>0</v>
      </c>
      <c r="F130" s="63">
        <f>'[7]Staff Off Desk Summary Log'!AU8</f>
        <v>0</v>
      </c>
      <c r="G130" s="63">
        <f>'[7]Staff Off Desk Summary Log'!AV8</f>
        <v>0</v>
      </c>
      <c r="H130" s="63">
        <f>'[7]Staff Off Desk Summary Log'!AW8</f>
        <v>0</v>
      </c>
      <c r="I130" s="63">
        <f>'[7]Staff Off Desk Summary Log'!AX8</f>
        <v>0</v>
      </c>
      <c r="J130" s="63">
        <f>'[7]Staff Off Desk Summary Log'!AY8</f>
        <v>0</v>
      </c>
      <c r="K130" s="63">
        <f>'[7]Staff Off Desk Summary Log'!AZ8</f>
        <v>0</v>
      </c>
      <c r="L130" s="63">
        <f>'[7]Staff Off Desk Summary Log'!BA8</f>
        <v>0</v>
      </c>
      <c r="M130" s="63">
        <f>'[7]Staff Off Desk Summary Log'!BB8</f>
        <v>0</v>
      </c>
      <c r="N130" s="63">
        <f>'[7]Staff Off Desk Summary Log'!BC8</f>
        <v>0</v>
      </c>
      <c r="O130" s="63">
        <f>'[7]Staff Off Desk Summary Log'!BD8</f>
        <v>0</v>
      </c>
      <c r="P130" s="63">
        <f>'[7]Staff Off Desk Summary Log'!BE8</f>
        <v>0</v>
      </c>
      <c r="Q130" s="63">
        <f>'[7]Staff Off Desk Summary Log'!BH8</f>
        <v>0</v>
      </c>
      <c r="R130" s="63">
        <f>'[7]Staff Off Desk Summary Log'!BI8</f>
        <v>0</v>
      </c>
      <c r="S130" s="63">
        <f>'[7]Staff Off Desk Summary Log'!BJ8</f>
        <v>0</v>
      </c>
      <c r="T130" s="63">
        <f>'[7]Staff Off Desk Summary Log'!BL8</f>
        <v>0</v>
      </c>
      <c r="U130" s="63">
        <f>'[7]Staff Off Desk Summary Log'!BM8</f>
        <v>0</v>
      </c>
      <c r="V130" s="63">
        <f>'[7]Staff Off Desk Summary Log'!BO8</f>
        <v>0</v>
      </c>
      <c r="W130" s="63">
        <f>'[7]Staff Off Desk Summary Log'!BP8</f>
        <v>0</v>
      </c>
      <c r="X130" s="63">
        <f>'[7]Staff Off Desk Summary Log'!BR8</f>
        <v>72</v>
      </c>
      <c r="Y130" s="63">
        <f>'[7]Staff Off Desk Summary Log'!BT8</f>
        <v>163</v>
      </c>
      <c r="Z130" s="63">
        <f>'[7]Staff Off Desk Summary Log'!BU8</f>
        <v>47</v>
      </c>
      <c r="AA130" s="63">
        <f>'[7]Staff Off Desk Summary Log'!BV8</f>
        <v>0</v>
      </c>
      <c r="AB130" s="63">
        <f>'[7]Staff Off Desk Summary Log'!BW8</f>
        <v>0</v>
      </c>
      <c r="AC130" s="63">
        <f>'[7]Staff Off Desk Summary Log'!BX8</f>
        <v>78</v>
      </c>
      <c r="AD130" s="63">
        <f>'[7]Staff Off Desk Summary Log'!BY8</f>
        <v>0</v>
      </c>
      <c r="AE130" s="63">
        <f>'[7]Staff Off Desk Summary Log'!BZ8</f>
        <v>120</v>
      </c>
    </row>
    <row r="131" spans="1:31" x14ac:dyDescent="0.25">
      <c r="A131" s="63" t="str">
        <f>'[7]Staff Off Desk Summary Log'!AP9</f>
        <v>Saturday</v>
      </c>
      <c r="B131" s="63"/>
      <c r="C131" s="63">
        <f>'[7]Staff Off Desk Summary Log'!AR9</f>
        <v>23</v>
      </c>
      <c r="D131" s="63">
        <f>'[7]Staff Off Desk Summary Log'!AS9</f>
        <v>1</v>
      </c>
      <c r="E131" s="63">
        <f>'[7]Staff Off Desk Summary Log'!AT9</f>
        <v>80</v>
      </c>
      <c r="F131" s="63">
        <f>'[7]Staff Off Desk Summary Log'!AU9</f>
        <v>5</v>
      </c>
      <c r="G131" s="63">
        <f>'[7]Staff Off Desk Summary Log'!AV9</f>
        <v>128</v>
      </c>
      <c r="H131" s="63">
        <f>'[7]Staff Off Desk Summary Log'!AW9</f>
        <v>0</v>
      </c>
      <c r="I131" s="63">
        <f>'[7]Staff Off Desk Summary Log'!AX9</f>
        <v>0</v>
      </c>
      <c r="J131" s="63">
        <f>'[7]Staff Off Desk Summary Log'!AY9</f>
        <v>0</v>
      </c>
      <c r="K131" s="63">
        <f>'[7]Staff Off Desk Summary Log'!AZ9</f>
        <v>0</v>
      </c>
      <c r="L131" s="63">
        <f>'[7]Staff Off Desk Summary Log'!BA9</f>
        <v>0</v>
      </c>
      <c r="M131" s="63">
        <f>'[7]Staff Off Desk Summary Log'!BB9</f>
        <v>0</v>
      </c>
      <c r="N131" s="63">
        <f>'[7]Staff Off Desk Summary Log'!BC9</f>
        <v>0</v>
      </c>
      <c r="O131" s="63">
        <f>'[7]Staff Off Desk Summary Log'!BD9</f>
        <v>0</v>
      </c>
      <c r="P131" s="63">
        <f>'[7]Staff Off Desk Summary Log'!BE9</f>
        <v>0</v>
      </c>
      <c r="Q131" s="63">
        <f>'[7]Staff Off Desk Summary Log'!BH9</f>
        <v>0</v>
      </c>
      <c r="R131" s="63">
        <f>'[7]Staff Off Desk Summary Log'!BI9</f>
        <v>0</v>
      </c>
      <c r="S131" s="63">
        <f>'[7]Staff Off Desk Summary Log'!BJ9</f>
        <v>70</v>
      </c>
      <c r="T131" s="63">
        <f>'[7]Staff Off Desk Summary Log'!BL9</f>
        <v>0</v>
      </c>
      <c r="U131" s="63">
        <f>'[7]Staff Off Desk Summary Log'!BM9</f>
        <v>0</v>
      </c>
      <c r="V131" s="63">
        <f>'[7]Staff Off Desk Summary Log'!BO9</f>
        <v>0</v>
      </c>
      <c r="W131" s="63">
        <f>'[7]Staff Off Desk Summary Log'!BP9</f>
        <v>0</v>
      </c>
      <c r="X131" s="63">
        <f>'[7]Staff Off Desk Summary Log'!BR9</f>
        <v>15</v>
      </c>
      <c r="Y131" s="63">
        <f>'[7]Staff Off Desk Summary Log'!BT9</f>
        <v>5</v>
      </c>
      <c r="Z131" s="63">
        <f>'[7]Staff Off Desk Summary Log'!BU9</f>
        <v>13</v>
      </c>
      <c r="AA131" s="63">
        <f>'[7]Staff Off Desk Summary Log'!BV9</f>
        <v>30</v>
      </c>
      <c r="AB131" s="63">
        <f>'[7]Staff Off Desk Summary Log'!BW9</f>
        <v>0</v>
      </c>
      <c r="AC131" s="63">
        <f>'[7]Staff Off Desk Summary Log'!BX9</f>
        <v>46</v>
      </c>
      <c r="AD131" s="63">
        <f>'[7]Staff Off Desk Summary Log'!BY9</f>
        <v>0</v>
      </c>
      <c r="AE131" s="63">
        <f>'[7]Staff Off Desk Summary Log'!BZ9</f>
        <v>142</v>
      </c>
    </row>
    <row r="132" spans="1:31" x14ac:dyDescent="0.25">
      <c r="A132" s="63" t="str">
        <f>'[7]Staff Off Desk Summary Log'!AP10</f>
        <v>Thursday</v>
      </c>
      <c r="B132" s="63"/>
      <c r="C132" s="63">
        <f>'[7]Staff Off Desk Summary Log'!AR10</f>
        <v>0</v>
      </c>
      <c r="D132" s="63">
        <f>'[7]Staff Off Desk Summary Log'!AS10</f>
        <v>0</v>
      </c>
      <c r="E132" s="63">
        <f>'[7]Staff Off Desk Summary Log'!AT10</f>
        <v>0</v>
      </c>
      <c r="F132" s="63">
        <f>'[7]Staff Off Desk Summary Log'!AU10</f>
        <v>0</v>
      </c>
      <c r="G132" s="63">
        <f>'[7]Staff Off Desk Summary Log'!AV10</f>
        <v>0</v>
      </c>
      <c r="H132" s="63">
        <f>'[7]Staff Off Desk Summary Log'!AW10</f>
        <v>0</v>
      </c>
      <c r="I132" s="63">
        <f>'[7]Staff Off Desk Summary Log'!AX10</f>
        <v>0</v>
      </c>
      <c r="J132" s="63">
        <f>'[7]Staff Off Desk Summary Log'!AY10</f>
        <v>0</v>
      </c>
      <c r="K132" s="63">
        <f>'[7]Staff Off Desk Summary Log'!AZ10</f>
        <v>5</v>
      </c>
      <c r="L132" s="63">
        <f>'[7]Staff Off Desk Summary Log'!BA10</f>
        <v>7</v>
      </c>
      <c r="M132" s="63">
        <f>'[7]Staff Off Desk Summary Log'!BB10</f>
        <v>65</v>
      </c>
      <c r="N132" s="63">
        <f>'[7]Staff Off Desk Summary Log'!BC10</f>
        <v>0</v>
      </c>
      <c r="O132" s="63">
        <f>'[7]Staff Off Desk Summary Log'!BD10</f>
        <v>0</v>
      </c>
      <c r="P132" s="63">
        <f>'[7]Staff Off Desk Summary Log'!BE10</f>
        <v>0</v>
      </c>
      <c r="Q132" s="63">
        <f>'[7]Staff Off Desk Summary Log'!BH10</f>
        <v>0</v>
      </c>
      <c r="R132" s="63">
        <f>'[7]Staff Off Desk Summary Log'!BI10</f>
        <v>0</v>
      </c>
      <c r="S132" s="63">
        <f>'[7]Staff Off Desk Summary Log'!BJ10</f>
        <v>20</v>
      </c>
      <c r="T132" s="63">
        <f>'[7]Staff Off Desk Summary Log'!BL10</f>
        <v>0</v>
      </c>
      <c r="U132" s="63">
        <f>'[7]Staff Off Desk Summary Log'!BM10</f>
        <v>0</v>
      </c>
      <c r="V132" s="63">
        <f>'[7]Staff Off Desk Summary Log'!BO10</f>
        <v>14</v>
      </c>
      <c r="W132" s="63">
        <f>'[7]Staff Off Desk Summary Log'!BP10</f>
        <v>86</v>
      </c>
      <c r="X132" s="63">
        <f>'[7]Staff Off Desk Summary Log'!BR10</f>
        <v>128</v>
      </c>
      <c r="Y132" s="63">
        <f>'[7]Staff Off Desk Summary Log'!BT10</f>
        <v>7</v>
      </c>
      <c r="Z132" s="63">
        <f>'[7]Staff Off Desk Summary Log'!BU10</f>
        <v>37</v>
      </c>
      <c r="AA132" s="63">
        <f>'[7]Staff Off Desk Summary Log'!BV10</f>
        <v>0</v>
      </c>
      <c r="AB132" s="63">
        <f>'[7]Staff Off Desk Summary Log'!BW10</f>
        <v>0</v>
      </c>
      <c r="AC132" s="63">
        <f>'[7]Staff Off Desk Summary Log'!BX10</f>
        <v>10</v>
      </c>
      <c r="AD132" s="63">
        <f>'[7]Staff Off Desk Summary Log'!BY10</f>
        <v>0</v>
      </c>
      <c r="AE132" s="63">
        <f>'[7]Staff Off Desk Summary Log'!BZ10</f>
        <v>37</v>
      </c>
    </row>
    <row r="133" spans="1:31" x14ac:dyDescent="0.25">
      <c r="A133" s="63" t="str">
        <f>'[7]Staff Off Desk Summary Log'!AP11</f>
        <v>Friday</v>
      </c>
      <c r="B133" s="63"/>
      <c r="C133" s="63">
        <f>'[7]Staff Off Desk Summary Log'!AR11</f>
        <v>0</v>
      </c>
      <c r="D133" s="63">
        <f>'[7]Staff Off Desk Summary Log'!AS11</f>
        <v>0</v>
      </c>
      <c r="E133" s="63">
        <f>'[7]Staff Off Desk Summary Log'!AT11</f>
        <v>0</v>
      </c>
      <c r="F133" s="63">
        <f>'[7]Staff Off Desk Summary Log'!AU11</f>
        <v>0</v>
      </c>
      <c r="G133" s="63">
        <f>'[7]Staff Off Desk Summary Log'!AV11</f>
        <v>0</v>
      </c>
      <c r="H133" s="63">
        <f>'[7]Staff Off Desk Summary Log'!AW11</f>
        <v>0</v>
      </c>
      <c r="I133" s="63">
        <f>'[7]Staff Off Desk Summary Log'!AX11</f>
        <v>0</v>
      </c>
      <c r="J133" s="63">
        <f>'[7]Staff Off Desk Summary Log'!AY11</f>
        <v>0</v>
      </c>
      <c r="K133" s="63">
        <f>'[7]Staff Off Desk Summary Log'!AZ11</f>
        <v>0</v>
      </c>
      <c r="L133" s="63">
        <f>'[7]Staff Off Desk Summary Log'!BA11</f>
        <v>0</v>
      </c>
      <c r="M133" s="63">
        <f>'[7]Staff Off Desk Summary Log'!BB11</f>
        <v>0</v>
      </c>
      <c r="N133" s="63">
        <f>'[7]Staff Off Desk Summary Log'!BC11</f>
        <v>0</v>
      </c>
      <c r="O133" s="63">
        <f>'[7]Staff Off Desk Summary Log'!BD11</f>
        <v>0</v>
      </c>
      <c r="P133" s="63">
        <f>'[7]Staff Off Desk Summary Log'!BE11</f>
        <v>0</v>
      </c>
      <c r="Q133" s="63">
        <f>'[7]Staff Off Desk Summary Log'!BH11</f>
        <v>0</v>
      </c>
      <c r="R133" s="63">
        <f>'[7]Staff Off Desk Summary Log'!BI11</f>
        <v>0</v>
      </c>
      <c r="S133" s="63">
        <f>'[7]Staff Off Desk Summary Log'!BJ11</f>
        <v>0</v>
      </c>
      <c r="T133" s="63">
        <f>'[7]Staff Off Desk Summary Log'!BL11</f>
        <v>0</v>
      </c>
      <c r="U133" s="63">
        <f>'[7]Staff Off Desk Summary Log'!BM11</f>
        <v>0</v>
      </c>
      <c r="V133" s="63">
        <f>'[7]Staff Off Desk Summary Log'!BO11</f>
        <v>0</v>
      </c>
      <c r="W133" s="63">
        <f>'[7]Staff Off Desk Summary Log'!BP11</f>
        <v>0</v>
      </c>
      <c r="X133" s="63">
        <f>'[7]Staff Off Desk Summary Log'!BR11</f>
        <v>72</v>
      </c>
      <c r="Y133" s="63">
        <f>'[7]Staff Off Desk Summary Log'!BT11</f>
        <v>163</v>
      </c>
      <c r="Z133" s="63">
        <f>'[7]Staff Off Desk Summary Log'!BU11</f>
        <v>47</v>
      </c>
      <c r="AA133" s="63">
        <f>'[7]Staff Off Desk Summary Log'!BV11</f>
        <v>0</v>
      </c>
      <c r="AB133" s="63">
        <f>'[7]Staff Off Desk Summary Log'!BW11</f>
        <v>0</v>
      </c>
      <c r="AC133" s="63">
        <f>'[7]Staff Off Desk Summary Log'!BX11</f>
        <v>78</v>
      </c>
      <c r="AD133" s="63">
        <f>'[7]Staff Off Desk Summary Log'!BY11</f>
        <v>0</v>
      </c>
      <c r="AE133" s="63">
        <f>'[7]Staff Off Desk Summary Log'!BZ11</f>
        <v>120</v>
      </c>
    </row>
    <row r="134" spans="1:31" x14ac:dyDescent="0.25">
      <c r="A134" s="63" t="str">
        <f>'[7]Staff Off Desk Summary Log'!AP12</f>
        <v>Saturday</v>
      </c>
      <c r="B134" s="63"/>
      <c r="C134" s="63">
        <f>'[7]Staff Off Desk Summary Log'!AR12</f>
        <v>0</v>
      </c>
      <c r="D134" s="63">
        <f>'[7]Staff Off Desk Summary Log'!AS12</f>
        <v>0</v>
      </c>
      <c r="E134" s="63">
        <f>'[7]Staff Off Desk Summary Log'!AT12</f>
        <v>0</v>
      </c>
      <c r="F134" s="63">
        <f>'[7]Staff Off Desk Summary Log'!AU12</f>
        <v>0</v>
      </c>
      <c r="G134" s="63">
        <f>'[7]Staff Off Desk Summary Log'!AV12</f>
        <v>0</v>
      </c>
      <c r="H134" s="63">
        <f>'[7]Staff Off Desk Summary Log'!AW12</f>
        <v>0</v>
      </c>
      <c r="I134" s="63">
        <f>'[7]Staff Off Desk Summary Log'!AX12</f>
        <v>0</v>
      </c>
      <c r="J134" s="63">
        <f>'[7]Staff Off Desk Summary Log'!AY12</f>
        <v>0</v>
      </c>
      <c r="K134" s="63">
        <f>'[7]Staff Off Desk Summary Log'!AZ12</f>
        <v>3</v>
      </c>
      <c r="L134" s="63">
        <f>'[7]Staff Off Desk Summary Log'!BA12</f>
        <v>30</v>
      </c>
      <c r="M134" s="63">
        <f>'[7]Staff Off Desk Summary Log'!BB12</f>
        <v>17</v>
      </c>
      <c r="N134" s="63">
        <f>'[7]Staff Off Desk Summary Log'!BC12</f>
        <v>0</v>
      </c>
      <c r="O134" s="63">
        <f>'[7]Staff Off Desk Summary Log'!BD12</f>
        <v>0</v>
      </c>
      <c r="P134" s="63">
        <f>'[7]Staff Off Desk Summary Log'!BE12</f>
        <v>0</v>
      </c>
      <c r="Q134" s="63">
        <f>'[7]Staff Off Desk Summary Log'!BH12</f>
        <v>0</v>
      </c>
      <c r="R134" s="63">
        <f>'[7]Staff Off Desk Summary Log'!BI12</f>
        <v>0</v>
      </c>
      <c r="S134" s="63">
        <f>'[7]Staff Off Desk Summary Log'!BJ12</f>
        <v>0</v>
      </c>
      <c r="T134" s="63">
        <f>'[7]Staff Off Desk Summary Log'!BL12</f>
        <v>0</v>
      </c>
      <c r="U134" s="63">
        <f>'[7]Staff Off Desk Summary Log'!BM12</f>
        <v>0</v>
      </c>
      <c r="V134" s="63">
        <f>'[7]Staff Off Desk Summary Log'!BO12</f>
        <v>0</v>
      </c>
      <c r="W134" s="63">
        <f>'[7]Staff Off Desk Summary Log'!BP12</f>
        <v>0</v>
      </c>
      <c r="X134" s="63">
        <f>'[7]Staff Off Desk Summary Log'!BR12</f>
        <v>45</v>
      </c>
      <c r="Y134" s="63">
        <f>'[7]Staff Off Desk Summary Log'!BT12</f>
        <v>33</v>
      </c>
      <c r="Z134" s="63">
        <f>'[7]Staff Off Desk Summary Log'!BU12</f>
        <v>59</v>
      </c>
      <c r="AA134" s="63">
        <f>'[7]Staff Off Desk Summary Log'!BV12</f>
        <v>30</v>
      </c>
      <c r="AB134" s="63">
        <f>'[7]Staff Off Desk Summary Log'!BW12</f>
        <v>0</v>
      </c>
      <c r="AC134" s="63">
        <f>'[7]Staff Off Desk Summary Log'!BX12</f>
        <v>43</v>
      </c>
      <c r="AD134" s="63">
        <f>'[7]Staff Off Desk Summary Log'!BY12</f>
        <v>0</v>
      </c>
      <c r="AE134" s="63">
        <f>'[7]Staff Off Desk Summary Log'!BZ12</f>
        <v>433</v>
      </c>
    </row>
    <row r="135" spans="1:31" x14ac:dyDescent="0.25">
      <c r="A135" s="63" t="str">
        <f>'[7]Staff Off Desk Summary Log'!AP13</f>
        <v>Tuesday</v>
      </c>
      <c r="B135" s="63"/>
      <c r="C135" s="63">
        <f>'[7]Staff Off Desk Summary Log'!AR13</f>
        <v>0</v>
      </c>
      <c r="D135" s="63">
        <f>'[7]Staff Off Desk Summary Log'!AS13</f>
        <v>0</v>
      </c>
      <c r="E135" s="63">
        <f>'[7]Staff Off Desk Summary Log'!AT13</f>
        <v>0</v>
      </c>
      <c r="F135" s="63">
        <f>'[7]Staff Off Desk Summary Log'!AU13</f>
        <v>0</v>
      </c>
      <c r="G135" s="63">
        <f>'[7]Staff Off Desk Summary Log'!AV13</f>
        <v>0</v>
      </c>
      <c r="H135" s="63">
        <f>'[7]Staff Off Desk Summary Log'!AW13</f>
        <v>0</v>
      </c>
      <c r="I135" s="63">
        <f>'[7]Staff Off Desk Summary Log'!AX13</f>
        <v>0</v>
      </c>
      <c r="J135" s="63">
        <f>'[7]Staff Off Desk Summary Log'!AY13</f>
        <v>0</v>
      </c>
      <c r="K135" s="63">
        <f>'[7]Staff Off Desk Summary Log'!AZ13</f>
        <v>0</v>
      </c>
      <c r="L135" s="63">
        <f>'[7]Staff Off Desk Summary Log'!BA13</f>
        <v>0</v>
      </c>
      <c r="M135" s="63">
        <f>'[7]Staff Off Desk Summary Log'!BB13</f>
        <v>100</v>
      </c>
      <c r="N135" s="63">
        <f>'[7]Staff Off Desk Summary Log'!BC13</f>
        <v>0</v>
      </c>
      <c r="O135" s="63">
        <f>'[7]Staff Off Desk Summary Log'!BD13</f>
        <v>0</v>
      </c>
      <c r="P135" s="63">
        <f>'[7]Staff Off Desk Summary Log'!BE13</f>
        <v>0</v>
      </c>
      <c r="Q135" s="63">
        <f>'[7]Staff Off Desk Summary Log'!BH13</f>
        <v>0</v>
      </c>
      <c r="R135" s="63">
        <f>'[7]Staff Off Desk Summary Log'!BI13</f>
        <v>0</v>
      </c>
      <c r="S135" s="63">
        <f>'[7]Staff Off Desk Summary Log'!BJ13</f>
        <v>0</v>
      </c>
      <c r="T135" s="63">
        <f>'[7]Staff Off Desk Summary Log'!BL13</f>
        <v>14</v>
      </c>
      <c r="U135" s="63">
        <f>'[7]Staff Off Desk Summary Log'!BM13</f>
        <v>90</v>
      </c>
      <c r="V135" s="63">
        <f>'[7]Staff Off Desk Summary Log'!BO13</f>
        <v>0</v>
      </c>
      <c r="W135" s="63">
        <f>'[7]Staff Off Desk Summary Log'!BP13</f>
        <v>0</v>
      </c>
      <c r="X135" s="63">
        <f>'[7]Staff Off Desk Summary Log'!BR13</f>
        <v>0</v>
      </c>
      <c r="Y135" s="63">
        <f>'[7]Staff Off Desk Summary Log'!BT13</f>
        <v>111</v>
      </c>
      <c r="Z135" s="63">
        <f>'[7]Staff Off Desk Summary Log'!BU13</f>
        <v>36</v>
      </c>
      <c r="AA135" s="63">
        <f>'[7]Staff Off Desk Summary Log'!BV13</f>
        <v>0</v>
      </c>
      <c r="AB135" s="63">
        <f>'[7]Staff Off Desk Summary Log'!BW13</f>
        <v>0</v>
      </c>
      <c r="AC135" s="63">
        <f>'[7]Staff Off Desk Summary Log'!BX13</f>
        <v>0</v>
      </c>
      <c r="AD135" s="63">
        <f>'[7]Staff Off Desk Summary Log'!BY13</f>
        <v>0</v>
      </c>
      <c r="AE135" s="63">
        <f>'[7]Staff Off Desk Summary Log'!BZ13</f>
        <v>0</v>
      </c>
    </row>
    <row r="136" spans="1:31" x14ac:dyDescent="0.25">
      <c r="A136" s="63" t="str">
        <f>'[7]Staff Off Desk Summary Log'!AP14</f>
        <v>Wednesday</v>
      </c>
      <c r="B136" s="63"/>
      <c r="C136" s="63">
        <f>'[7]Staff Off Desk Summary Log'!AR14</f>
        <v>0</v>
      </c>
      <c r="D136" s="63">
        <f>'[7]Staff Off Desk Summary Log'!AS14</f>
        <v>0</v>
      </c>
      <c r="E136" s="63">
        <f>'[7]Staff Off Desk Summary Log'!AT14</f>
        <v>0</v>
      </c>
      <c r="F136" s="63">
        <f>'[7]Staff Off Desk Summary Log'!AU14</f>
        <v>0</v>
      </c>
      <c r="G136" s="63">
        <f>'[7]Staff Off Desk Summary Log'!AV14</f>
        <v>0</v>
      </c>
      <c r="H136" s="63">
        <f>'[7]Staff Off Desk Summary Log'!AW14</f>
        <v>0</v>
      </c>
      <c r="I136" s="63">
        <f>'[7]Staff Off Desk Summary Log'!AX14</f>
        <v>0</v>
      </c>
      <c r="J136" s="63">
        <f>'[7]Staff Off Desk Summary Log'!AY14</f>
        <v>0</v>
      </c>
      <c r="K136" s="63">
        <f>'[7]Staff Off Desk Summary Log'!AZ14</f>
        <v>0</v>
      </c>
      <c r="L136" s="63">
        <f>'[7]Staff Off Desk Summary Log'!BA14</f>
        <v>0</v>
      </c>
      <c r="M136" s="63">
        <f>'[7]Staff Off Desk Summary Log'!BB14</f>
        <v>130</v>
      </c>
      <c r="N136" s="63">
        <f>'[7]Staff Off Desk Summary Log'!BC14</f>
        <v>0</v>
      </c>
      <c r="O136" s="63">
        <f>'[7]Staff Off Desk Summary Log'!BD14</f>
        <v>0</v>
      </c>
      <c r="P136" s="63">
        <f>'[7]Staff Off Desk Summary Log'!BE14</f>
        <v>0</v>
      </c>
      <c r="Q136" s="63">
        <f>'[7]Staff Off Desk Summary Log'!BH14</f>
        <v>0</v>
      </c>
      <c r="R136" s="63">
        <f>'[7]Staff Off Desk Summary Log'!BI14</f>
        <v>0</v>
      </c>
      <c r="S136" s="63">
        <f>'[7]Staff Off Desk Summary Log'!BJ14</f>
        <v>0</v>
      </c>
      <c r="T136" s="63">
        <f>'[7]Staff Off Desk Summary Log'!BL14</f>
        <v>0</v>
      </c>
      <c r="U136" s="63">
        <f>'[7]Staff Off Desk Summary Log'!BM14</f>
        <v>0</v>
      </c>
      <c r="V136" s="63">
        <f>'[7]Staff Off Desk Summary Log'!BO14</f>
        <v>0</v>
      </c>
      <c r="W136" s="63">
        <f>'[7]Staff Off Desk Summary Log'!BP14</f>
        <v>135</v>
      </c>
      <c r="X136" s="63">
        <f>'[7]Staff Off Desk Summary Log'!BR14</f>
        <v>10</v>
      </c>
      <c r="Y136" s="63">
        <f>'[7]Staff Off Desk Summary Log'!BT14</f>
        <v>50</v>
      </c>
      <c r="Z136" s="63">
        <f>'[7]Staff Off Desk Summary Log'!BU14</f>
        <v>40</v>
      </c>
      <c r="AA136" s="63">
        <f>'[7]Staff Off Desk Summary Log'!BV14</f>
        <v>0</v>
      </c>
      <c r="AB136" s="63">
        <f>'[7]Staff Off Desk Summary Log'!BW14</f>
        <v>0</v>
      </c>
      <c r="AC136" s="63">
        <f>'[7]Staff Off Desk Summary Log'!BX14</f>
        <v>50</v>
      </c>
      <c r="AD136" s="63">
        <f>'[7]Staff Off Desk Summary Log'!BY14</f>
        <v>0</v>
      </c>
      <c r="AE136" s="63">
        <f>'[7]Staff Off Desk Summary Log'!BZ14</f>
        <v>25</v>
      </c>
    </row>
    <row r="137" spans="1:31" x14ac:dyDescent="0.25">
      <c r="A137" s="63"/>
      <c r="B137" s="63" t="str">
        <f>'[7]Staff Off Desk Summary Log'!AQ15</f>
        <v>SUM</v>
      </c>
      <c r="C137" s="63">
        <f>'[7]Staff Off Desk Summary Log'!AR15</f>
        <v>23</v>
      </c>
      <c r="D137" s="63">
        <f>'[7]Staff Off Desk Summary Log'!AS15</f>
        <v>1</v>
      </c>
      <c r="E137" s="63">
        <f>'[7]Staff Off Desk Summary Log'!AT15</f>
        <v>80</v>
      </c>
      <c r="F137" s="63">
        <f>'[7]Staff Off Desk Summary Log'!AU15</f>
        <v>5</v>
      </c>
      <c r="G137" s="63">
        <f>'[7]Staff Off Desk Summary Log'!AV15</f>
        <v>181</v>
      </c>
      <c r="H137" s="63">
        <f>'[7]Staff Off Desk Summary Log'!AW15</f>
        <v>108</v>
      </c>
      <c r="I137" s="63">
        <f>'[7]Staff Off Desk Summary Log'!AX15</f>
        <v>0</v>
      </c>
      <c r="J137" s="63">
        <f>'[7]Staff Off Desk Summary Log'!AY15</f>
        <v>0</v>
      </c>
      <c r="K137" s="63">
        <f>'[7]Staff Off Desk Summary Log'!AZ15</f>
        <v>14</v>
      </c>
      <c r="L137" s="63">
        <f>'[7]Staff Off Desk Summary Log'!BA15</f>
        <v>85</v>
      </c>
      <c r="M137" s="63">
        <f>'[7]Staff Off Desk Summary Log'!BB15</f>
        <v>312</v>
      </c>
      <c r="N137" s="63">
        <f>'[7]Staff Off Desk Summary Log'!BC15</f>
        <v>148</v>
      </c>
      <c r="O137" s="63">
        <f>'[7]Staff Off Desk Summary Log'!BD15</f>
        <v>1</v>
      </c>
      <c r="P137" s="63">
        <f>'[7]Staff Off Desk Summary Log'!BE15</f>
        <v>0</v>
      </c>
      <c r="Q137" s="63">
        <f>'[7]Staff Off Desk Summary Log'!BH15</f>
        <v>23</v>
      </c>
      <c r="R137" s="63">
        <f>'[7]Staff Off Desk Summary Log'!BI15</f>
        <v>0</v>
      </c>
      <c r="S137" s="63">
        <f>'[7]Staff Off Desk Summary Log'!BJ15</f>
        <v>160</v>
      </c>
      <c r="T137" s="63">
        <f>'[7]Staff Off Desk Summary Log'!BL15</f>
        <v>15</v>
      </c>
      <c r="U137" s="63">
        <f>'[7]Staff Off Desk Summary Log'!BM15</f>
        <v>105</v>
      </c>
      <c r="V137" s="63">
        <f>'[7]Staff Off Desk Summary Log'!BO15</f>
        <v>110</v>
      </c>
      <c r="W137" s="63">
        <f>'[7]Staff Off Desk Summary Log'!BP15</f>
        <v>796</v>
      </c>
      <c r="X137" s="63">
        <f>'[7]Staff Off Desk Summary Log'!BR15</f>
        <v>547</v>
      </c>
      <c r="Y137" s="63">
        <f>'[7]Staff Off Desk Summary Log'!BT15</f>
        <v>620</v>
      </c>
      <c r="Z137" s="63">
        <f>'[7]Staff Off Desk Summary Log'!BU15</f>
        <v>502</v>
      </c>
      <c r="AA137" s="63">
        <f>'[7]Staff Off Desk Summary Log'!BV15</f>
        <v>120</v>
      </c>
      <c r="AB137" s="63">
        <f>'[7]Staff Off Desk Summary Log'!BW15</f>
        <v>0</v>
      </c>
      <c r="AC137" s="63">
        <f>'[7]Staff Off Desk Summary Log'!BX15</f>
        <v>585</v>
      </c>
      <c r="AD137" s="63">
        <f>'[7]Staff Off Desk Summary Log'!BY15</f>
        <v>66</v>
      </c>
      <c r="AE137" s="63">
        <f>'[7]Staff Off Desk Summary Log'!BZ15</f>
        <v>1504</v>
      </c>
    </row>
    <row r="138" spans="1:31" x14ac:dyDescent="0.25">
      <c r="A138" s="63"/>
      <c r="B138" s="63" t="str">
        <f>'[7]Staff Off Desk Summary Log'!AQ16</f>
        <v>AVG</v>
      </c>
      <c r="C138" s="63">
        <f>'[7]Staff Off Desk Summary Log'!AR16</f>
        <v>0</v>
      </c>
      <c r="D138" s="63">
        <f>'[7]Staff Off Desk Summary Log'!AS16</f>
        <v>4.3478260869565216E-2</v>
      </c>
      <c r="E138" s="63">
        <f>'[7]Staff Off Desk Summary Log'!AT16</f>
        <v>0</v>
      </c>
      <c r="F138" s="63">
        <f>'[7]Staff Off Desk Summary Log'!AU16</f>
        <v>6.25E-2</v>
      </c>
      <c r="G138" s="63">
        <f>'[7]Staff Off Desk Summary Log'!AV16</f>
        <v>0</v>
      </c>
      <c r="H138" s="63">
        <f>'[7]Staff Off Desk Summary Log'!AW16</f>
        <v>0.59668508287292821</v>
      </c>
      <c r="I138" s="63">
        <f>'[7]Staff Off Desk Summary Log'!AX16</f>
        <v>0</v>
      </c>
      <c r="J138" s="63">
        <f>'[7]Staff Off Desk Summary Log'!AY16</f>
        <v>0</v>
      </c>
      <c r="K138" s="63">
        <f>'[7]Staff Off Desk Summary Log'!AZ16</f>
        <v>0</v>
      </c>
      <c r="L138" s="63">
        <f>'[7]Staff Off Desk Summary Log'!BA16</f>
        <v>6.0714285714285712</v>
      </c>
      <c r="M138" s="63">
        <f>'[7]Staff Off Desk Summary Log'!BB16</f>
        <v>0</v>
      </c>
      <c r="N138" s="63">
        <f>'[7]Staff Off Desk Summary Log'!BC16</f>
        <v>0</v>
      </c>
      <c r="O138" s="63">
        <f>'[7]Staff Off Desk Summary Log'!BD16</f>
        <v>6.7567567567567571E-3</v>
      </c>
      <c r="P138" s="63">
        <f>'[7]Staff Off Desk Summary Log'!BE16</f>
        <v>0</v>
      </c>
      <c r="Q138" s="63">
        <f>'[7]Staff Off Desk Summary Log'!BH16</f>
        <v>0</v>
      </c>
      <c r="R138" s="63">
        <f>'[7]Staff Off Desk Summary Log'!BI16</f>
        <v>0</v>
      </c>
      <c r="S138" s="63">
        <f>'[7]Staff Off Desk Summary Log'!BJ16</f>
        <v>0</v>
      </c>
      <c r="T138" s="63">
        <f>'[7]Staff Off Desk Summary Log'!BL16</f>
        <v>0</v>
      </c>
      <c r="U138" s="63">
        <f>'[7]Staff Off Desk Summary Log'!BM16</f>
        <v>7</v>
      </c>
      <c r="V138" s="63">
        <f>'[7]Staff Off Desk Summary Log'!BO16</f>
        <v>0</v>
      </c>
      <c r="W138" s="63">
        <f>'[7]Staff Off Desk Summary Log'!BP16</f>
        <v>7.2363636363636363</v>
      </c>
      <c r="X138" s="63">
        <f>'[7]Staff Off Desk Summary Log'!BR16</f>
        <v>0</v>
      </c>
      <c r="Y138" s="63">
        <f>'[7]Staff Off Desk Summary Log'!BT16</f>
        <v>0</v>
      </c>
      <c r="Z138" s="63">
        <f>'[7]Staff Off Desk Summary Log'!BU16</f>
        <v>0</v>
      </c>
      <c r="AA138" s="63">
        <f>'[7]Staff Off Desk Summary Log'!BV16</f>
        <v>0</v>
      </c>
      <c r="AB138" s="63">
        <f>'[7]Staff Off Desk Summary Log'!BW16</f>
        <v>0</v>
      </c>
      <c r="AC138" s="63">
        <f>'[7]Staff Off Desk Summary Log'!BX16</f>
        <v>0</v>
      </c>
      <c r="AD138" s="63">
        <f>'[7]Staff Off Desk Summary Log'!BY16</f>
        <v>0</v>
      </c>
      <c r="AE138" s="63">
        <f>'[7]Staff Off Desk Summary Log'!BZ16</f>
        <v>0</v>
      </c>
    </row>
    <row r="139" spans="1:31" x14ac:dyDescent="0.25">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row>
    <row r="140" spans="1:31" ht="120" x14ac:dyDescent="0.25">
      <c r="A140" s="63"/>
      <c r="B140" s="114" t="str">
        <f>'[7]Staff Off Desk Summary Log'!AQ18</f>
        <v>% of all off desk tasks per week</v>
      </c>
      <c r="C140" s="63"/>
      <c r="D140" s="63" t="str">
        <f>'[7]Staff Off Desk Summary Log'!AS18</f>
        <v>shelver</v>
      </c>
      <c r="E140" s="63"/>
      <c r="F140" s="63" t="str">
        <f>'[7]Staff Off Desk Summary Log'!AU18</f>
        <v>shelver</v>
      </c>
      <c r="G140" s="63"/>
      <c r="H140" s="63" t="s">
        <v>93</v>
      </c>
      <c r="I140" s="63"/>
      <c r="J140" s="63" t="s">
        <v>93</v>
      </c>
      <c r="K140" s="63"/>
      <c r="L140" s="115">
        <f>'[7]Staff Off Desk Summary Log'!BA18</f>
        <v>3.5416666666666666E-2</v>
      </c>
      <c r="M140" s="115">
        <f>'[7]Staff Off Desk Summary Log'!BB18</f>
        <v>0.13</v>
      </c>
      <c r="N140" s="115"/>
      <c r="O140" s="115"/>
      <c r="P140" s="115"/>
      <c r="Q140" s="115">
        <f>'[7]Staff Off Desk Summary Log'!BH18</f>
        <v>9.5833333333333326E-3</v>
      </c>
      <c r="R140" s="115"/>
      <c r="S140" s="115">
        <f>'[7]Staff Off Desk Summary Log'!BJ18</f>
        <v>6.6666666666666666E-2</v>
      </c>
      <c r="T140" s="115"/>
      <c r="U140" s="115">
        <f>'[7]Staff Off Desk Summary Log'!BM18</f>
        <v>4.3749999999999997E-2</v>
      </c>
      <c r="V140" s="115"/>
      <c r="W140" s="115">
        <f>'[7]Staff Off Desk Summary Log'!BP18</f>
        <v>0.33166666666666667</v>
      </c>
      <c r="X140" s="115">
        <f>'[7]Staff Off Desk Summary Log'!BR18</f>
        <v>0.22791666666666666</v>
      </c>
      <c r="Y140" s="115">
        <f>'[7]Staff Off Desk Summary Log'!BT18</f>
        <v>0.25833333333333336</v>
      </c>
      <c r="Z140" s="115">
        <f>'[7]Staff Off Desk Summary Log'!BU18</f>
        <v>0.20916666666666667</v>
      </c>
      <c r="AA140" s="115">
        <f>'[7]Staff Off Desk Summary Log'!BV18</f>
        <v>0.05</v>
      </c>
      <c r="AB140" s="115"/>
      <c r="AC140" s="115">
        <f>'[7]Staff Off Desk Summary Log'!BX18</f>
        <v>0.24374999999999999</v>
      </c>
      <c r="AD140" s="115">
        <f>'[7]Staff Off Desk Summary Log'!BY18</f>
        <v>2.75E-2</v>
      </c>
      <c r="AE140" s="115">
        <f>'[7]Staff Off Desk Summary Log'!BZ18</f>
        <v>0.62666666666666671</v>
      </c>
    </row>
    <row r="143" spans="1:31" ht="150" x14ac:dyDescent="0.25">
      <c r="A143" s="63" t="str">
        <f>'[8]Staff Off Desk Summary Log'!AN1</f>
        <v xml:space="preserve"> </v>
      </c>
      <c r="B143" s="63"/>
      <c r="C143" s="114" t="str">
        <f>'[8]Staff Off Desk Summary Log'!AP1</f>
        <v>Hrs per week staff work (Max)</v>
      </c>
      <c r="D143" s="114" t="str">
        <f>'[8]Staff Off Desk Summary Log'!AQ1</f>
        <v>Mins per week staff Max</v>
      </c>
      <c r="E143" s="114" t="str">
        <f>'[8]Staff Off Desk Summary Log'!AR1</f>
        <v>Hrs per year staff work (max)</v>
      </c>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row>
    <row r="144" spans="1:31" x14ac:dyDescent="0.25">
      <c r="A144" s="44" t="s">
        <v>94</v>
      </c>
      <c r="B144" s="63"/>
      <c r="C144" s="63">
        <f>'[8]Staff Off Desk Summary Log'!AP2</f>
        <v>40</v>
      </c>
      <c r="D144" s="63">
        <f>'[8]Staff Off Desk Summary Log'!AQ2</f>
        <v>2400</v>
      </c>
      <c r="E144" s="63">
        <f>'[8]Staff Off Desk Summary Log'!AR2</f>
        <v>2080</v>
      </c>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row>
    <row r="145" spans="1:30" x14ac:dyDescent="0.25">
      <c r="A145" s="63"/>
      <c r="B145" s="63"/>
      <c r="C145" s="114" t="str">
        <f>'[8]Staff Off Desk Summary Log'!AP3</f>
        <v>Bookdrop</v>
      </c>
      <c r="D145" s="114">
        <f>'[8]Staff Off Desk Summary Log'!AQ3</f>
        <v>0</v>
      </c>
      <c r="E145" s="114" t="str">
        <f>'[8]Staff Off Desk Summary Log'!AR3</f>
        <v>Delivery</v>
      </c>
      <c r="F145" s="114"/>
      <c r="G145" s="114" t="str">
        <f>'[8]Staff Off Desk Summary Log'!AT3</f>
        <v xml:space="preserve">Checkin </v>
      </c>
      <c r="H145" s="114"/>
      <c r="I145" s="114" t="str">
        <f>'[8]Staff Off Desk Summary Log'!AV3</f>
        <v>Shelving</v>
      </c>
      <c r="J145" s="114"/>
      <c r="K145" s="114" t="str">
        <f>'[8]Staff Off Desk Summary Log'!AX3</f>
        <v>Circ Issues: missing and damaged items, etc.</v>
      </c>
      <c r="L145" s="114"/>
      <c r="M145" s="114" t="str">
        <f>'[8]Staff Off Desk Summary Log'!AZ3</f>
        <v>Collection Management (describe activity)</v>
      </c>
      <c r="N145" s="114" t="str">
        <f>'[8]Staff Off Desk Summary Log'!BA3</f>
        <v>Picklist, ILL, LinkPLUS</v>
      </c>
      <c r="O145" s="114"/>
      <c r="P145" s="114" t="str">
        <f>'[8]Staff Off Desk Summary Log'!BC3</f>
        <v>Magazines (describe activity)</v>
      </c>
      <c r="Q145" s="114" t="str">
        <f>'[8]Staff Off Desk Summary Log'!BF3</f>
        <v>Meeting Room Bookings: new requests, review, confirm, etc.</v>
      </c>
      <c r="R145" s="114" t="str">
        <f>'[8]Staff Off Desk Summary Log'!BG3</f>
        <v>Outreach: School, Rotary, etc. (keep detailed calendar and attach to off desk log)</v>
      </c>
      <c r="S145" s="114" t="str">
        <f>'[8]Staff Off Desk Summary Log'!BH3</f>
        <v>Community Information: posting new, restocking bookmarks, program brochures, notices</v>
      </c>
      <c r="T145" s="114" t="str">
        <f>'[8]Staff Off Desk Summary Log'!BI3</f>
        <v>By appointment with patron; 1 on 1; small group training</v>
      </c>
      <c r="U145" s="114">
        <f>'[8]Staff Off Desk Summary Log'!BJ3</f>
        <v>0</v>
      </c>
      <c r="V145" s="114" t="str">
        <f>'[8]Staff Off Desk Summary Log'!BK3</f>
        <v>Programs (set up, delivery and tear down) Attach evanced calendar)</v>
      </c>
      <c r="W145" s="114">
        <f>'[8]Staff Off Desk Summary Log'!BL3</f>
        <v>0</v>
      </c>
      <c r="X145" s="114" t="str">
        <f>'[8]Staff Off Desk Summary Log'!BM3</f>
        <v>Programs (planning)</v>
      </c>
      <c r="Y145" s="114" t="str">
        <f>'[8]Staff Off Desk Summary Log'!BN3</f>
        <v xml:space="preserve">Special assignments or projects </v>
      </c>
      <c r="Z145" s="114" t="str">
        <f>'[8]Staff Off Desk Summary Log'!BO3</f>
        <v>Check email/spl@</v>
      </c>
      <c r="AA145" s="114" t="str">
        <f>'[8]Staff Off Desk Summary Log'!BP3</f>
        <v>Cash Count</v>
      </c>
      <c r="AB145" s="114" t="str">
        <f>'[8]Staff Off Desk Summary Log'!BQ3</f>
        <v>Staff Meetings</v>
      </c>
      <c r="AC145" s="114" t="str">
        <f>'[8]Staff Off Desk Summary Log'!BR3</f>
        <v>Closing Procedures</v>
      </c>
      <c r="AD145" s="114" t="str">
        <f>'[8]Staff Off Desk Summary Log'!BS3</f>
        <v xml:space="preserve">Other </v>
      </c>
    </row>
    <row r="146" spans="1:30" x14ac:dyDescent="0.25">
      <c r="A146" s="63" t="s">
        <v>107</v>
      </c>
      <c r="B146" s="63" t="s">
        <v>108</v>
      </c>
      <c r="C146" s="63" t="s">
        <v>109</v>
      </c>
      <c r="D146" s="63" t="s">
        <v>110</v>
      </c>
      <c r="E146" s="63" t="s">
        <v>109</v>
      </c>
      <c r="F146" s="63" t="s">
        <v>110</v>
      </c>
      <c r="G146" s="63" t="s">
        <v>109</v>
      </c>
      <c r="H146" s="63" t="s">
        <v>110</v>
      </c>
      <c r="I146" s="63" t="s">
        <v>109</v>
      </c>
      <c r="J146" s="63" t="s">
        <v>110</v>
      </c>
      <c r="K146" s="63" t="s">
        <v>109</v>
      </c>
      <c r="L146" s="63" t="s">
        <v>110</v>
      </c>
      <c r="M146" s="63" t="s">
        <v>111</v>
      </c>
      <c r="N146" s="63" t="s">
        <v>109</v>
      </c>
      <c r="O146" s="63" t="s">
        <v>110</v>
      </c>
      <c r="P146" s="63" t="s">
        <v>111</v>
      </c>
      <c r="Q146" s="63" t="s">
        <v>111</v>
      </c>
      <c r="R146" s="63" t="s">
        <v>111</v>
      </c>
      <c r="S146" s="63" t="s">
        <v>111</v>
      </c>
      <c r="T146" s="63" t="s">
        <v>109</v>
      </c>
      <c r="U146" s="63" t="s">
        <v>111</v>
      </c>
      <c r="V146" s="63" t="s">
        <v>112</v>
      </c>
      <c r="W146" s="63" t="s">
        <v>111</v>
      </c>
      <c r="X146" s="63" t="s">
        <v>113</v>
      </c>
      <c r="Y146" s="63" t="s">
        <v>113</v>
      </c>
      <c r="Z146" s="63" t="s">
        <v>111</v>
      </c>
      <c r="AA146" s="63" t="s">
        <v>111</v>
      </c>
      <c r="AB146" s="63" t="s">
        <v>113</v>
      </c>
      <c r="AC146" s="63" t="s">
        <v>111</v>
      </c>
      <c r="AD146" s="63">
        <v>0</v>
      </c>
    </row>
    <row r="147" spans="1:30" x14ac:dyDescent="0.25">
      <c r="A147" s="63" t="str">
        <f>'[8]Staff Off Desk Summary Log'!AN5</f>
        <v>Tuesday</v>
      </c>
      <c r="B147" s="63"/>
      <c r="C147" s="63">
        <f>'[8]Staff Off Desk Summary Log'!AP5</f>
        <v>227</v>
      </c>
      <c r="D147" s="63">
        <f>'[8]Staff Off Desk Summary Log'!AQ5</f>
        <v>0</v>
      </c>
      <c r="E147" s="63">
        <f>'[8]Staff Off Desk Summary Log'!AR5</f>
        <v>0</v>
      </c>
      <c r="F147" s="63">
        <f>'[8]Staff Off Desk Summary Log'!AS5</f>
        <v>0</v>
      </c>
      <c r="G147" s="63">
        <f>'[8]Staff Off Desk Summary Log'!AT5</f>
        <v>493</v>
      </c>
      <c r="H147" s="63">
        <f>'[8]Staff Off Desk Summary Log'!AU5</f>
        <v>45</v>
      </c>
      <c r="I147" s="63">
        <f>'[8]Staff Off Desk Summary Log'!AV5</f>
        <v>31</v>
      </c>
      <c r="J147" s="63">
        <f>'[8]Staff Off Desk Summary Log'!AW5</f>
        <v>15</v>
      </c>
      <c r="K147" s="63">
        <f>'[8]Staff Off Desk Summary Log'!AX5</f>
        <v>24</v>
      </c>
      <c r="L147" s="63">
        <f>'[8]Staff Off Desk Summary Log'!AY5</f>
        <v>64</v>
      </c>
      <c r="M147" s="63">
        <f>'[8]Staff Off Desk Summary Log'!AZ5</f>
        <v>0</v>
      </c>
      <c r="N147" s="63">
        <f>'[8]Staff Off Desk Summary Log'!BA5</f>
        <v>75</v>
      </c>
      <c r="O147" s="63">
        <f>'[8]Staff Off Desk Summary Log'!BB5</f>
        <v>50</v>
      </c>
      <c r="P147" s="63">
        <f>'[8]Staff Off Desk Summary Log'!BC5</f>
        <v>10</v>
      </c>
      <c r="Q147" s="63">
        <f>'[8]Staff Off Desk Summary Log'!BF5</f>
        <v>20</v>
      </c>
      <c r="R147" s="63">
        <f>'[8]Staff Off Desk Summary Log'!BG5</f>
        <v>0</v>
      </c>
      <c r="S147" s="63">
        <f>'[8]Staff Off Desk Summary Log'!BH5</f>
        <v>30</v>
      </c>
      <c r="T147" s="63">
        <f>'[8]Staff Off Desk Summary Log'!BI5</f>
        <v>0</v>
      </c>
      <c r="U147" s="63">
        <f>'[8]Staff Off Desk Summary Log'!BJ5</f>
        <v>0</v>
      </c>
      <c r="V147" s="63">
        <f>'[8]Staff Off Desk Summary Log'!BK5</f>
        <v>0</v>
      </c>
      <c r="W147" s="63">
        <f>'[8]Staff Off Desk Summary Log'!BL5</f>
        <v>10</v>
      </c>
      <c r="X147" s="63">
        <f>'[8]Staff Off Desk Summary Log'!BM5</f>
        <v>145</v>
      </c>
      <c r="Y147" s="63">
        <f>'[8]Staff Off Desk Summary Log'!BN5</f>
        <v>73</v>
      </c>
      <c r="Z147" s="63">
        <f>'[8]Staff Off Desk Summary Log'!BO5</f>
        <v>164</v>
      </c>
      <c r="AA147" s="63">
        <f>'[8]Staff Off Desk Summary Log'!BP5</f>
        <v>30</v>
      </c>
      <c r="AB147" s="63">
        <f>'[8]Staff Off Desk Summary Log'!BQ5</f>
        <v>425</v>
      </c>
      <c r="AC147" s="63">
        <f>'[8]Staff Off Desk Summary Log'!BR5</f>
        <v>30</v>
      </c>
      <c r="AD147" s="63">
        <f>'[8]Staff Off Desk Summary Log'!BS5</f>
        <v>466</v>
      </c>
    </row>
    <row r="148" spans="1:30" x14ac:dyDescent="0.25">
      <c r="A148" s="63" t="str">
        <f>'[8]Staff Off Desk Summary Log'!AN6</f>
        <v>Wednesday</v>
      </c>
      <c r="B148" s="63"/>
      <c r="C148" s="63">
        <f>'[8]Staff Off Desk Summary Log'!AP6</f>
        <v>441</v>
      </c>
      <c r="D148" s="63">
        <f>'[8]Staff Off Desk Summary Log'!AQ6</f>
        <v>65</v>
      </c>
      <c r="E148" s="63">
        <f>'[8]Staff Off Desk Summary Log'!AR6</f>
        <v>455</v>
      </c>
      <c r="F148" s="63">
        <f>'[8]Staff Off Desk Summary Log'!AS6</f>
        <v>40</v>
      </c>
      <c r="G148" s="63">
        <f>'[8]Staff Off Desk Summary Log'!AT6</f>
        <v>471</v>
      </c>
      <c r="H148" s="63">
        <f>'[8]Staff Off Desk Summary Log'!AU6</f>
        <v>120</v>
      </c>
      <c r="I148" s="63">
        <f>'[8]Staff Off Desk Summary Log'!AV6</f>
        <v>0</v>
      </c>
      <c r="J148" s="63">
        <f>'[8]Staff Off Desk Summary Log'!AW6</f>
        <v>0</v>
      </c>
      <c r="K148" s="63">
        <f>'[8]Staff Off Desk Summary Log'!AX6</f>
        <v>24</v>
      </c>
      <c r="L148" s="63">
        <f>'[8]Staff Off Desk Summary Log'!AY6</f>
        <v>65</v>
      </c>
      <c r="M148" s="63">
        <f>'[8]Staff Off Desk Summary Log'!AZ6</f>
        <v>115</v>
      </c>
      <c r="N148" s="63">
        <f>'[8]Staff Off Desk Summary Log'!BA6</f>
        <v>45</v>
      </c>
      <c r="O148" s="63">
        <f>'[8]Staff Off Desk Summary Log'!BB6</f>
        <v>45</v>
      </c>
      <c r="P148" s="63">
        <f>'[8]Staff Off Desk Summary Log'!BC6</f>
        <v>0</v>
      </c>
      <c r="Q148" s="63">
        <f>'[8]Staff Off Desk Summary Log'!BF6</f>
        <v>15</v>
      </c>
      <c r="R148" s="63">
        <f>'[8]Staff Off Desk Summary Log'!BG6</f>
        <v>0</v>
      </c>
      <c r="S148" s="63">
        <f>'[8]Staff Off Desk Summary Log'!BH6</f>
        <v>0</v>
      </c>
      <c r="T148" s="63">
        <f>'[8]Staff Off Desk Summary Log'!BI6</f>
        <v>2</v>
      </c>
      <c r="U148" s="63">
        <f>'[8]Staff Off Desk Summary Log'!BJ6</f>
        <v>60</v>
      </c>
      <c r="V148" s="63">
        <f>'[8]Staff Off Desk Summary Log'!BK6</f>
        <v>133</v>
      </c>
      <c r="W148" s="63">
        <f>'[8]Staff Off Desk Summary Log'!BL6</f>
        <v>145</v>
      </c>
      <c r="X148" s="63">
        <f>'[8]Staff Off Desk Summary Log'!BM6</f>
        <v>123</v>
      </c>
      <c r="Y148" s="63">
        <f>'[8]Staff Off Desk Summary Log'!BN6</f>
        <v>50</v>
      </c>
      <c r="Z148" s="63">
        <f>'[8]Staff Off Desk Summary Log'!BO6</f>
        <v>107</v>
      </c>
      <c r="AA148" s="63">
        <f>'[8]Staff Off Desk Summary Log'!BP6</f>
        <v>70</v>
      </c>
      <c r="AB148" s="63">
        <f>'[8]Staff Off Desk Summary Log'!BQ6</f>
        <v>65</v>
      </c>
      <c r="AC148" s="63">
        <f>'[8]Staff Off Desk Summary Log'!BR6</f>
        <v>0</v>
      </c>
      <c r="AD148" s="63">
        <f>'[8]Staff Off Desk Summary Log'!BS6</f>
        <v>430</v>
      </c>
    </row>
    <row r="149" spans="1:30" x14ac:dyDescent="0.25">
      <c r="A149" s="63" t="str">
        <f>'[8]Staff Off Desk Summary Log'!AN7</f>
        <v>Thursday</v>
      </c>
      <c r="B149" s="63"/>
      <c r="C149" s="63">
        <f>'[8]Staff Off Desk Summary Log'!AP7</f>
        <v>340</v>
      </c>
      <c r="D149" s="63">
        <f>'[8]Staff Off Desk Summary Log'!AQ7</f>
        <v>54</v>
      </c>
      <c r="E149" s="63">
        <f>'[8]Staff Off Desk Summary Log'!AR7</f>
        <v>0</v>
      </c>
      <c r="F149" s="63">
        <f>'[8]Staff Off Desk Summary Log'!AS7</f>
        <v>0</v>
      </c>
      <c r="G149" s="63">
        <f>'[8]Staff Off Desk Summary Log'!AT7</f>
        <v>82</v>
      </c>
      <c r="H149" s="63">
        <f>'[8]Staff Off Desk Summary Log'!AU7</f>
        <v>17</v>
      </c>
      <c r="I149" s="63">
        <f>'[8]Staff Off Desk Summary Log'!AV7</f>
        <v>0</v>
      </c>
      <c r="J149" s="63">
        <f>'[8]Staff Off Desk Summary Log'!AW7</f>
        <v>0</v>
      </c>
      <c r="K149" s="63">
        <f>'[8]Staff Off Desk Summary Log'!AX7</f>
        <v>0</v>
      </c>
      <c r="L149" s="63">
        <f>'[8]Staff Off Desk Summary Log'!AY7</f>
        <v>0</v>
      </c>
      <c r="M149" s="63">
        <f>'[8]Staff Off Desk Summary Log'!AZ7</f>
        <v>5</v>
      </c>
      <c r="N149" s="63">
        <f>'[8]Staff Off Desk Summary Log'!BA7</f>
        <v>31</v>
      </c>
      <c r="O149" s="63">
        <f>'[8]Staff Off Desk Summary Log'!BB7</f>
        <v>15</v>
      </c>
      <c r="P149" s="63">
        <f>'[8]Staff Off Desk Summary Log'!BC7</f>
        <v>0</v>
      </c>
      <c r="Q149" s="63">
        <f>'[8]Staff Off Desk Summary Log'!BF7</f>
        <v>20</v>
      </c>
      <c r="R149" s="63">
        <f>'[8]Staff Off Desk Summary Log'!BG7</f>
        <v>0</v>
      </c>
      <c r="S149" s="63">
        <f>'[8]Staff Off Desk Summary Log'!BH7</f>
        <v>0</v>
      </c>
      <c r="T149" s="63">
        <f>'[8]Staff Off Desk Summary Log'!BI7</f>
        <v>0</v>
      </c>
      <c r="U149" s="63">
        <f>'[8]Staff Off Desk Summary Log'!BJ7</f>
        <v>0</v>
      </c>
      <c r="V149" s="63">
        <f>'[8]Staff Off Desk Summary Log'!BK7</f>
        <v>0</v>
      </c>
      <c r="W149" s="63">
        <f>'[8]Staff Off Desk Summary Log'!BL7</f>
        <v>40</v>
      </c>
      <c r="X149" s="63">
        <f>'[8]Staff Off Desk Summary Log'!BM7</f>
        <v>30</v>
      </c>
      <c r="Y149" s="63">
        <f>'[8]Staff Off Desk Summary Log'!BN7</f>
        <v>20</v>
      </c>
      <c r="Z149" s="63">
        <f>'[8]Staff Off Desk Summary Log'!BO7</f>
        <v>90</v>
      </c>
      <c r="AA149" s="63">
        <f>'[8]Staff Off Desk Summary Log'!BP7</f>
        <v>25</v>
      </c>
      <c r="AB149" s="63">
        <f>'[8]Staff Off Desk Summary Log'!BQ7</f>
        <v>30</v>
      </c>
      <c r="AC149" s="63">
        <f>'[8]Staff Off Desk Summary Log'!BR7</f>
        <v>30</v>
      </c>
      <c r="AD149" s="63">
        <f>'[8]Staff Off Desk Summary Log'!BS7</f>
        <v>663</v>
      </c>
    </row>
    <row r="150" spans="1:30" x14ac:dyDescent="0.25">
      <c r="A150" s="63" t="str">
        <f>'[8]Staff Off Desk Summary Log'!AN8</f>
        <v>Friday</v>
      </c>
      <c r="B150" s="63"/>
      <c r="C150" s="63">
        <f>'[8]Staff Off Desk Summary Log'!AP8</f>
        <v>348</v>
      </c>
      <c r="D150" s="63">
        <f>'[8]Staff Off Desk Summary Log'!AQ8</f>
        <v>21</v>
      </c>
      <c r="E150" s="63">
        <f>'[8]Staff Off Desk Summary Log'!AR8</f>
        <v>0</v>
      </c>
      <c r="F150" s="63">
        <f>'[8]Staff Off Desk Summary Log'!AS8</f>
        <v>0</v>
      </c>
      <c r="G150" s="63">
        <f>'[8]Staff Off Desk Summary Log'!AT8</f>
        <v>328</v>
      </c>
      <c r="H150" s="63">
        <f>'[8]Staff Off Desk Summary Log'!AU8</f>
        <v>102</v>
      </c>
      <c r="I150" s="63">
        <f>'[8]Staff Off Desk Summary Log'!AV8</f>
        <v>0</v>
      </c>
      <c r="J150" s="63">
        <f>'[8]Staff Off Desk Summary Log'!AW8</f>
        <v>0</v>
      </c>
      <c r="K150" s="63">
        <f>'[8]Staff Off Desk Summary Log'!AX8</f>
        <v>4</v>
      </c>
      <c r="L150" s="63">
        <f>'[8]Staff Off Desk Summary Log'!AY8</f>
        <v>30</v>
      </c>
      <c r="M150" s="63">
        <f>'[8]Staff Off Desk Summary Log'!AZ8</f>
        <v>0</v>
      </c>
      <c r="N150" s="63">
        <f>'[8]Staff Off Desk Summary Log'!BA8</f>
        <v>0</v>
      </c>
      <c r="O150" s="63">
        <f>'[8]Staff Off Desk Summary Log'!BB8</f>
        <v>0</v>
      </c>
      <c r="P150" s="63">
        <f>'[8]Staff Off Desk Summary Log'!BC8</f>
        <v>0</v>
      </c>
      <c r="Q150" s="63">
        <f>'[8]Staff Off Desk Summary Log'!BF8</f>
        <v>15</v>
      </c>
      <c r="R150" s="63">
        <f>'[8]Staff Off Desk Summary Log'!BG8</f>
        <v>0</v>
      </c>
      <c r="S150" s="63">
        <f>'[8]Staff Off Desk Summary Log'!BH8</f>
        <v>15</v>
      </c>
      <c r="T150" s="63">
        <f>'[8]Staff Off Desk Summary Log'!BI8</f>
        <v>0</v>
      </c>
      <c r="U150" s="63">
        <f>'[8]Staff Off Desk Summary Log'!BJ8</f>
        <v>0</v>
      </c>
      <c r="V150" s="63">
        <f>'[8]Staff Off Desk Summary Log'!BK8</f>
        <v>18</v>
      </c>
      <c r="W150" s="63">
        <f>'[8]Staff Off Desk Summary Log'!BL8</f>
        <v>240</v>
      </c>
      <c r="X150" s="63">
        <f>'[8]Staff Off Desk Summary Log'!BM8</f>
        <v>45</v>
      </c>
      <c r="Y150" s="63">
        <f>'[8]Staff Off Desk Summary Log'!BN8</f>
        <v>90</v>
      </c>
      <c r="Z150" s="63">
        <f>'[8]Staff Off Desk Summary Log'!BO8</f>
        <v>108</v>
      </c>
      <c r="AA150" s="63">
        <f>'[8]Staff Off Desk Summary Log'!BP8</f>
        <v>25</v>
      </c>
      <c r="AB150" s="63">
        <f>'[8]Staff Off Desk Summary Log'!BQ8</f>
        <v>205</v>
      </c>
      <c r="AC150" s="63">
        <f>'[8]Staff Off Desk Summary Log'!BR8</f>
        <v>31</v>
      </c>
      <c r="AD150" s="63">
        <f>'[8]Staff Off Desk Summary Log'!BS8</f>
        <v>517</v>
      </c>
    </row>
    <row r="151" spans="1:30" x14ac:dyDescent="0.25">
      <c r="A151" s="63" t="str">
        <f>'[8]Staff Off Desk Summary Log'!AN9</f>
        <v>Saturday</v>
      </c>
      <c r="B151" s="63"/>
      <c r="C151" s="63">
        <f>'[8]Staff Off Desk Summary Log'!AP9</f>
        <v>317</v>
      </c>
      <c r="D151" s="63">
        <f>'[8]Staff Off Desk Summary Log'!AQ9</f>
        <v>51</v>
      </c>
      <c r="E151" s="63">
        <f>'[8]Staff Off Desk Summary Log'!AR9</f>
        <v>0</v>
      </c>
      <c r="F151" s="63">
        <f>'[8]Staff Off Desk Summary Log'!AS9</f>
        <v>0</v>
      </c>
      <c r="G151" s="63">
        <f>'[8]Staff Off Desk Summary Log'!AT9</f>
        <v>436</v>
      </c>
      <c r="H151" s="63">
        <f>'[8]Staff Off Desk Summary Log'!AU9</f>
        <v>156</v>
      </c>
      <c r="I151" s="63">
        <f>'[8]Staff Off Desk Summary Log'!AV9</f>
        <v>20</v>
      </c>
      <c r="J151" s="63">
        <f>'[8]Staff Off Desk Summary Log'!AW9</f>
        <v>12</v>
      </c>
      <c r="K151" s="63">
        <f>'[8]Staff Off Desk Summary Log'!AX9</f>
        <v>4</v>
      </c>
      <c r="L151" s="63">
        <f>'[8]Staff Off Desk Summary Log'!AY9</f>
        <v>23</v>
      </c>
      <c r="M151" s="63">
        <f>'[8]Staff Off Desk Summary Log'!AZ9</f>
        <v>35</v>
      </c>
      <c r="N151" s="63">
        <f>'[8]Staff Off Desk Summary Log'!BA9</f>
        <v>0</v>
      </c>
      <c r="O151" s="63">
        <f>'[8]Staff Off Desk Summary Log'!BB9</f>
        <v>0</v>
      </c>
      <c r="P151" s="63">
        <f>'[8]Staff Off Desk Summary Log'!BC9</f>
        <v>0</v>
      </c>
      <c r="Q151" s="63">
        <f>'[8]Staff Off Desk Summary Log'!BF9</f>
        <v>0</v>
      </c>
      <c r="R151" s="63">
        <f>'[8]Staff Off Desk Summary Log'!BG9</f>
        <v>0</v>
      </c>
      <c r="S151" s="63">
        <f>'[8]Staff Off Desk Summary Log'!BH9</f>
        <v>0</v>
      </c>
      <c r="T151" s="63">
        <f>'[8]Staff Off Desk Summary Log'!BI9</f>
        <v>0</v>
      </c>
      <c r="U151" s="63">
        <f>'[8]Staff Off Desk Summary Log'!BJ9</f>
        <v>0</v>
      </c>
      <c r="V151" s="63">
        <f>'[8]Staff Off Desk Summary Log'!BK9</f>
        <v>0</v>
      </c>
      <c r="W151" s="63">
        <f>'[8]Staff Off Desk Summary Log'!BL9</f>
        <v>5</v>
      </c>
      <c r="X151" s="63">
        <f>'[8]Staff Off Desk Summary Log'!BM9</f>
        <v>10</v>
      </c>
      <c r="Y151" s="63">
        <f>'[8]Staff Off Desk Summary Log'!BN9</f>
        <v>165</v>
      </c>
      <c r="Z151" s="63">
        <f>'[8]Staff Off Desk Summary Log'!BO9</f>
        <v>46</v>
      </c>
      <c r="AA151" s="63">
        <f>'[8]Staff Off Desk Summary Log'!BP9</f>
        <v>15</v>
      </c>
      <c r="AB151" s="63">
        <f>'[8]Staff Off Desk Summary Log'!BQ9</f>
        <v>0</v>
      </c>
      <c r="AC151" s="63">
        <f>'[8]Staff Off Desk Summary Log'!BR9</f>
        <v>40</v>
      </c>
      <c r="AD151" s="63">
        <f>'[8]Staff Off Desk Summary Log'!BS9</f>
        <v>527</v>
      </c>
    </row>
    <row r="152" spans="1:30" x14ac:dyDescent="0.25">
      <c r="A152" s="63" t="str">
        <f>'[8]Staff Off Desk Summary Log'!AN10</f>
        <v>Saturday</v>
      </c>
      <c r="B152" s="63"/>
      <c r="C152" s="63">
        <f>'[8]Staff Off Desk Summary Log'!AP10</f>
        <v>0</v>
      </c>
      <c r="D152" s="63">
        <f>'[8]Staff Off Desk Summary Log'!AQ10</f>
        <v>0</v>
      </c>
      <c r="E152" s="63">
        <f>'[8]Staff Off Desk Summary Log'!AR10</f>
        <v>0</v>
      </c>
      <c r="F152" s="63">
        <f>'[8]Staff Off Desk Summary Log'!AS10</f>
        <v>0</v>
      </c>
      <c r="G152" s="63">
        <f>'[8]Staff Off Desk Summary Log'!AT10</f>
        <v>465</v>
      </c>
      <c r="H152" s="63">
        <f>'[8]Staff Off Desk Summary Log'!AU10</f>
        <v>105</v>
      </c>
      <c r="I152" s="63">
        <f>'[8]Staff Off Desk Summary Log'!AV10</f>
        <v>0</v>
      </c>
      <c r="J152" s="63">
        <f>'[8]Staff Off Desk Summary Log'!AW10</f>
        <v>0</v>
      </c>
      <c r="K152" s="63">
        <f>'[8]Staff Off Desk Summary Log'!AX10</f>
        <v>0</v>
      </c>
      <c r="L152" s="63">
        <f>'[8]Staff Off Desk Summary Log'!AY10</f>
        <v>0</v>
      </c>
      <c r="M152" s="63">
        <f>'[8]Staff Off Desk Summary Log'!AZ10</f>
        <v>0</v>
      </c>
      <c r="N152" s="63">
        <f>'[8]Staff Off Desk Summary Log'!BA10</f>
        <v>0</v>
      </c>
      <c r="O152" s="63">
        <f>'[8]Staff Off Desk Summary Log'!BB10</f>
        <v>0</v>
      </c>
      <c r="P152" s="63">
        <f>'[8]Staff Off Desk Summary Log'!BC10</f>
        <v>0</v>
      </c>
      <c r="Q152" s="63">
        <f>'[8]Staff Off Desk Summary Log'!BF10</f>
        <v>15</v>
      </c>
      <c r="R152" s="63">
        <f>'[8]Staff Off Desk Summary Log'!BG10</f>
        <v>0</v>
      </c>
      <c r="S152" s="63">
        <f>'[8]Staff Off Desk Summary Log'!BH10</f>
        <v>0</v>
      </c>
      <c r="T152" s="63">
        <f>'[8]Staff Off Desk Summary Log'!BI10</f>
        <v>0</v>
      </c>
      <c r="U152" s="63">
        <f>'[8]Staff Off Desk Summary Log'!BJ10</f>
        <v>0</v>
      </c>
      <c r="V152" s="63">
        <f>'[8]Staff Off Desk Summary Log'!BK10</f>
        <v>0</v>
      </c>
      <c r="W152" s="63">
        <f>'[8]Staff Off Desk Summary Log'!BL10</f>
        <v>0</v>
      </c>
      <c r="X152" s="63">
        <f>'[8]Staff Off Desk Summary Log'!BM10</f>
        <v>0</v>
      </c>
      <c r="Y152" s="63">
        <f>'[8]Staff Off Desk Summary Log'!BN10</f>
        <v>0</v>
      </c>
      <c r="Z152" s="63">
        <f>'[8]Staff Off Desk Summary Log'!BO10</f>
        <v>30</v>
      </c>
      <c r="AA152" s="63">
        <f>'[8]Staff Off Desk Summary Log'!BP10</f>
        <v>30</v>
      </c>
      <c r="AB152" s="63">
        <f>'[8]Staff Off Desk Summary Log'!BQ10</f>
        <v>15</v>
      </c>
      <c r="AC152" s="63">
        <f>'[8]Staff Off Desk Summary Log'!BR10</f>
        <v>20</v>
      </c>
      <c r="AD152" s="63">
        <f>'[8]Staff Off Desk Summary Log'!BS10</f>
        <v>85</v>
      </c>
    </row>
    <row r="153" spans="1:30" x14ac:dyDescent="0.25">
      <c r="A153" s="63"/>
      <c r="B153" s="63" t="str">
        <f>'[8]Staff Off Desk Summary Log'!AO11</f>
        <v>Sum</v>
      </c>
      <c r="C153" s="63">
        <f>'[8]Staff Off Desk Summary Log'!AP11</f>
        <v>1673</v>
      </c>
      <c r="D153" s="63">
        <f>'[8]Staff Off Desk Summary Log'!AQ11</f>
        <v>191</v>
      </c>
      <c r="E153" s="63">
        <f>'[8]Staff Off Desk Summary Log'!AR11</f>
        <v>455</v>
      </c>
      <c r="F153" s="63">
        <f>'[8]Staff Off Desk Summary Log'!AS11</f>
        <v>40</v>
      </c>
      <c r="G153" s="63">
        <f>'[8]Staff Off Desk Summary Log'!AT11</f>
        <v>2275</v>
      </c>
      <c r="H153" s="63">
        <f>'[8]Staff Off Desk Summary Log'!AU11</f>
        <v>545</v>
      </c>
      <c r="I153" s="63">
        <f>'[8]Staff Off Desk Summary Log'!AV11</f>
        <v>51</v>
      </c>
      <c r="J153" s="63">
        <f>'[8]Staff Off Desk Summary Log'!AW11</f>
        <v>27</v>
      </c>
      <c r="K153" s="63">
        <f>'[8]Staff Off Desk Summary Log'!AX11</f>
        <v>56</v>
      </c>
      <c r="L153" s="63">
        <f>'[8]Staff Off Desk Summary Log'!AY11</f>
        <v>182</v>
      </c>
      <c r="M153" s="63">
        <f>'[8]Staff Off Desk Summary Log'!AZ11</f>
        <v>155</v>
      </c>
      <c r="N153" s="63">
        <f>'[8]Staff Off Desk Summary Log'!BA11</f>
        <v>151</v>
      </c>
      <c r="O153" s="63">
        <f>'[8]Staff Off Desk Summary Log'!BB11</f>
        <v>110</v>
      </c>
      <c r="P153" s="63">
        <f>'[8]Staff Off Desk Summary Log'!BC11</f>
        <v>10</v>
      </c>
      <c r="Q153" s="63">
        <f>'[8]Staff Off Desk Summary Log'!BF11</f>
        <v>85</v>
      </c>
      <c r="R153" s="63">
        <f>'[8]Staff Off Desk Summary Log'!BG11</f>
        <v>0</v>
      </c>
      <c r="S153" s="63">
        <f>'[8]Staff Off Desk Summary Log'!BH11</f>
        <v>45</v>
      </c>
      <c r="T153" s="63">
        <f>'[8]Staff Off Desk Summary Log'!BI11</f>
        <v>2</v>
      </c>
      <c r="U153" s="63">
        <f>'[8]Staff Off Desk Summary Log'!BJ11</f>
        <v>60</v>
      </c>
      <c r="V153" s="63">
        <f>'[8]Staff Off Desk Summary Log'!BK11</f>
        <v>151</v>
      </c>
      <c r="W153" s="63">
        <f>'[8]Staff Off Desk Summary Log'!BL11</f>
        <v>440</v>
      </c>
      <c r="X153" s="63">
        <f>'[8]Staff Off Desk Summary Log'!BM11</f>
        <v>353</v>
      </c>
      <c r="Y153" s="63">
        <f>'[8]Staff Off Desk Summary Log'!BN11</f>
        <v>398</v>
      </c>
      <c r="Z153" s="63">
        <f>'[8]Staff Off Desk Summary Log'!BO11</f>
        <v>545</v>
      </c>
      <c r="AA153" s="63">
        <f>'[8]Staff Off Desk Summary Log'!BP11</f>
        <v>195</v>
      </c>
      <c r="AB153" s="63">
        <f>'[8]Staff Off Desk Summary Log'!BQ11</f>
        <v>740</v>
      </c>
      <c r="AC153" s="63">
        <f>'[8]Staff Off Desk Summary Log'!BR11</f>
        <v>151</v>
      </c>
      <c r="AD153" s="63">
        <f>'[8]Staff Off Desk Summary Log'!BS11</f>
        <v>2688</v>
      </c>
    </row>
    <row r="154" spans="1:30" x14ac:dyDescent="0.25">
      <c r="A154" s="63"/>
      <c r="B154" s="63" t="str">
        <f>'[8]Staff Off Desk Summary Log'!AO12</f>
        <v>Avg</v>
      </c>
      <c r="C154" s="63"/>
      <c r="D154" s="63">
        <f>'[8]Staff Off Desk Summary Log'!AQ12</f>
        <v>0.11416616855947399</v>
      </c>
      <c r="E154" s="63"/>
      <c r="F154" s="63">
        <f>'[8]Staff Off Desk Summary Log'!AS12</f>
        <v>8.7912087912087919E-2</v>
      </c>
      <c r="G154" s="63"/>
      <c r="H154" s="63">
        <f>'[8]Staff Off Desk Summary Log'!AU12</f>
        <v>0.23956043956043957</v>
      </c>
      <c r="I154" s="63"/>
      <c r="J154" s="63">
        <f>'[8]Staff Off Desk Summary Log'!AW12</f>
        <v>0.52941176470588236</v>
      </c>
      <c r="K154" s="63"/>
      <c r="L154" s="63">
        <f>'[8]Staff Off Desk Summary Log'!AY12</f>
        <v>3.25</v>
      </c>
      <c r="M154" s="63">
        <f>'[8]Staff Off Desk Summary Log'!AZ12</f>
        <v>0</v>
      </c>
      <c r="N154" s="63">
        <f>'[8]Staff Off Desk Summary Log'!BA12</f>
        <v>0</v>
      </c>
      <c r="O154" s="63">
        <f>'[8]Staff Off Desk Summary Log'!BB12</f>
        <v>0.72847682119205293</v>
      </c>
      <c r="P154" s="63">
        <f>'[8]Staff Off Desk Summary Log'!BC12</f>
        <v>0</v>
      </c>
      <c r="Q154" s="63">
        <f>'[8]Staff Off Desk Summary Log'!BF12</f>
        <v>0</v>
      </c>
      <c r="R154" s="63">
        <f>'[8]Staff Off Desk Summary Log'!BG12</f>
        <v>0</v>
      </c>
      <c r="S154" s="63">
        <f>'[8]Staff Off Desk Summary Log'!BH12</f>
        <v>0</v>
      </c>
      <c r="T154" s="63">
        <f>'[8]Staff Off Desk Summary Log'!BI12</f>
        <v>0</v>
      </c>
      <c r="U154" s="63">
        <f>'[8]Staff Off Desk Summary Log'!BJ12</f>
        <v>30</v>
      </c>
      <c r="V154" s="63">
        <f>'[8]Staff Off Desk Summary Log'!BK12</f>
        <v>0</v>
      </c>
      <c r="W154" s="63">
        <f>'[8]Staff Off Desk Summary Log'!BL12</f>
        <v>2.9139072847682117</v>
      </c>
      <c r="X154" s="63">
        <f>'[8]Staff Off Desk Summary Log'!BM12</f>
        <v>0</v>
      </c>
      <c r="Y154" s="63">
        <f>'[8]Staff Off Desk Summary Log'!BN12</f>
        <v>0</v>
      </c>
      <c r="Z154" s="63">
        <f>'[8]Staff Off Desk Summary Log'!BO12</f>
        <v>0</v>
      </c>
      <c r="AA154" s="63">
        <f>'[8]Staff Off Desk Summary Log'!BP12</f>
        <v>0</v>
      </c>
      <c r="AB154" s="63">
        <f>'[8]Staff Off Desk Summary Log'!BQ12</f>
        <v>0</v>
      </c>
      <c r="AC154" s="63">
        <f>'[8]Staff Off Desk Summary Log'!BR12</f>
        <v>0</v>
      </c>
      <c r="AD154" s="63">
        <f>'[8]Staff Off Desk Summary Log'!BS12</f>
        <v>0</v>
      </c>
    </row>
    <row r="155" spans="1:30" x14ac:dyDescent="0.25">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row>
    <row r="156" spans="1:30" ht="120" x14ac:dyDescent="0.25">
      <c r="A156" s="63"/>
      <c r="B156" s="114" t="str">
        <f>'[8]Staff Off Desk Summary Log'!AO14</f>
        <v>% of all off desk tasks per week</v>
      </c>
      <c r="C156" s="63"/>
      <c r="D156" s="63" t="str">
        <f>'[8]Staff Off Desk Summary Log'!AQ14</f>
        <v>shelver</v>
      </c>
      <c r="E156" s="63"/>
      <c r="F156" s="63" t="str">
        <f>'[8]Staff Off Desk Summary Log'!AS14</f>
        <v>shelver</v>
      </c>
      <c r="G156" s="63"/>
      <c r="H156" s="63" t="str">
        <f>'[8]Staff Off Desk Summary Log'!AU14</f>
        <v>shelver</v>
      </c>
      <c r="I156" s="63"/>
      <c r="J156" s="63" t="str">
        <f>'[8]Staff Off Desk Summary Log'!AW14</f>
        <v>shelver</v>
      </c>
      <c r="K156" s="63"/>
      <c r="L156" s="115">
        <f>'[8]Staff Off Desk Summary Log'!AY14</f>
        <v>7.5833333333333336E-2</v>
      </c>
      <c r="M156" s="115">
        <f>'[8]Staff Off Desk Summary Log'!AZ14</f>
        <v>6.458333333333334E-2</v>
      </c>
      <c r="N156" s="115"/>
      <c r="O156" s="115">
        <f>'[8]Staff Off Desk Summary Log'!BB14</f>
        <v>4.583333333333333E-2</v>
      </c>
      <c r="P156" s="115">
        <f>'[8]Staff Off Desk Summary Log'!BC14</f>
        <v>4.1666666666666666E-3</v>
      </c>
      <c r="Q156" s="115">
        <f>'[8]Staff Off Desk Summary Log'!BF14</f>
        <v>3.5416666666666666E-2</v>
      </c>
      <c r="R156" s="115"/>
      <c r="S156" s="115">
        <f>'[8]Staff Off Desk Summary Log'!BH14</f>
        <v>1.8749999999999999E-2</v>
      </c>
      <c r="T156" s="115"/>
      <c r="U156" s="115">
        <f>'[8]Staff Off Desk Summary Log'!BJ14</f>
        <v>2.5000000000000001E-2</v>
      </c>
      <c r="V156" s="115"/>
      <c r="W156" s="115">
        <f>'[8]Staff Off Desk Summary Log'!BL14</f>
        <v>0.18333333333333332</v>
      </c>
      <c r="X156" s="115">
        <f>'[8]Staff Off Desk Summary Log'!BM14</f>
        <v>0.14708333333333334</v>
      </c>
      <c r="Y156" s="115">
        <f>'[8]Staff Off Desk Summary Log'!BN14</f>
        <v>0.16583333333333333</v>
      </c>
      <c r="Z156" s="115">
        <f>'[8]Staff Off Desk Summary Log'!BO14</f>
        <v>0.22708333333333333</v>
      </c>
      <c r="AA156" s="115">
        <f>'[8]Staff Off Desk Summary Log'!BP14</f>
        <v>8.1250000000000003E-2</v>
      </c>
      <c r="AB156" s="115">
        <f>'[8]Staff Off Desk Summary Log'!BQ14</f>
        <v>0.30833333333333335</v>
      </c>
      <c r="AC156" s="115">
        <f>'[8]Staff Off Desk Summary Log'!BR14</f>
        <v>6.2916666666666662E-2</v>
      </c>
      <c r="AD156" s="115">
        <f>'[8]Staff Off Desk Summary Log'!BS14</f>
        <v>1.1200000000000001</v>
      </c>
    </row>
    <row r="159" spans="1:30" ht="150" x14ac:dyDescent="0.25">
      <c r="A159" s="63"/>
      <c r="B159" s="63"/>
      <c r="C159" s="114" t="str">
        <f>'[9]Staff Off Desk Summary Log'!AP1</f>
        <v>Hrs per week staff work (Max)</v>
      </c>
      <c r="D159" s="114" t="str">
        <f>'[9]Staff Off Desk Summary Log'!AQ1</f>
        <v>Mins per week staff Max</v>
      </c>
      <c r="E159" s="114" t="str">
        <f>'[9]Staff Off Desk Summary Log'!AR1</f>
        <v>Hrs per year staff work (max)</v>
      </c>
      <c r="F159" s="63"/>
      <c r="G159" s="63"/>
      <c r="H159" s="63"/>
      <c r="I159" s="63"/>
      <c r="J159" s="63"/>
      <c r="K159" s="63"/>
      <c r="L159" s="63"/>
      <c r="M159" s="63"/>
      <c r="N159" s="63"/>
      <c r="O159" s="63"/>
      <c r="P159" s="63"/>
      <c r="Q159" s="63"/>
      <c r="R159" s="63"/>
      <c r="S159" s="63"/>
      <c r="T159" s="63"/>
      <c r="U159" s="63"/>
      <c r="V159" s="63"/>
      <c r="W159" s="63"/>
      <c r="X159" s="63"/>
      <c r="Y159" s="63"/>
      <c r="Z159" s="63"/>
      <c r="AA159" s="63"/>
      <c r="AB159" s="63"/>
    </row>
    <row r="160" spans="1:30" x14ac:dyDescent="0.25">
      <c r="A160" s="63"/>
      <c r="B160" s="63"/>
      <c r="C160" s="63">
        <f>'[9]Staff Off Desk Summary Log'!AP2</f>
        <v>40</v>
      </c>
      <c r="D160" s="63">
        <f>'[9]Staff Off Desk Summary Log'!AQ2</f>
        <v>2400</v>
      </c>
      <c r="E160" s="63">
        <f>'[9]Staff Off Desk Summary Log'!AR2</f>
        <v>2080</v>
      </c>
      <c r="F160" s="63"/>
      <c r="G160" s="63"/>
      <c r="H160" s="63"/>
      <c r="I160" s="63"/>
      <c r="J160" s="63"/>
      <c r="K160" s="63"/>
      <c r="L160" s="63"/>
      <c r="M160" s="63"/>
      <c r="N160" s="63"/>
      <c r="O160" s="63"/>
      <c r="P160" s="63"/>
      <c r="Q160" s="63"/>
      <c r="R160" s="63"/>
      <c r="S160" s="63"/>
      <c r="T160" s="63"/>
      <c r="U160" s="63"/>
      <c r="V160" s="63"/>
      <c r="W160" s="63"/>
      <c r="X160" s="63"/>
      <c r="Y160" s="63"/>
      <c r="Z160" s="63"/>
      <c r="AA160" s="63"/>
      <c r="AB160" s="63"/>
    </row>
    <row r="161" spans="1:30" x14ac:dyDescent="0.25">
      <c r="A161" s="44" t="str">
        <f>'[9]Staff Off Desk Summary Log'!AN3</f>
        <v>COU - Off Desk Log</v>
      </c>
      <c r="B161" s="63"/>
      <c r="C161" s="114" t="str">
        <f>'[9]Staff Off Desk Summary Log'!AP3</f>
        <v>Bookdrop</v>
      </c>
      <c r="D161" s="114"/>
      <c r="E161" s="114" t="str">
        <f>'[9]Staff Off Desk Summary Log'!AR3</f>
        <v>Delivery</v>
      </c>
      <c r="F161" s="114"/>
      <c r="G161" s="114" t="str">
        <f>'[9]Staff Off Desk Summary Log'!AT3</f>
        <v xml:space="preserve">Checkin </v>
      </c>
      <c r="H161" s="114"/>
      <c r="I161" s="114" t="str">
        <f>'[9]Staff Off Desk Summary Log'!AV3</f>
        <v>Shelving</v>
      </c>
      <c r="J161" s="114"/>
      <c r="K161" s="114" t="str">
        <f>'[9]Staff Off Desk Summary Log'!AX3</f>
        <v>Circ Issues: missing and damaged items, etc.</v>
      </c>
      <c r="L161" s="114"/>
      <c r="M161" s="114" t="str">
        <f>'[9]Staff Off Desk Summary Log'!AZ3</f>
        <v>Collection Management (describe activity)</v>
      </c>
      <c r="N161" s="114" t="str">
        <f>'[9]Staff Off Desk Summary Log'!BA3</f>
        <v>Picklist, ILL, LinkPLUS</v>
      </c>
      <c r="O161" s="114"/>
      <c r="P161" s="114" t="str">
        <f>'[9]Staff Off Desk Summary Log'!BC3</f>
        <v>Magazines (describe activity)</v>
      </c>
      <c r="Q161" s="114" t="str">
        <f>'[9]Staff Off Desk Summary Log'!BF3</f>
        <v>Meeting Room Bookings: new requests, review, confirm, etc.</v>
      </c>
      <c r="R161" s="114" t="str">
        <f>'[9]Staff Off Desk Summary Log'!BG3</f>
        <v>Outreach: School, Rotary, etc. (keep detailed calendar and attach to off desk log)</v>
      </c>
      <c r="S161" s="114" t="str">
        <f>'[9]Staff Off Desk Summary Log'!BH3</f>
        <v>Community Information: posting new, restocking bookmarks, program brochures, notices</v>
      </c>
      <c r="T161" s="114" t="str">
        <f>'[9]Staff Off Desk Summary Log'!BI3</f>
        <v>By appointment with patron; 1 on 1; small group training</v>
      </c>
      <c r="U161" s="114" t="str">
        <f>'[9]Staff Off Desk Summary Log'!BJ3</f>
        <v>Programs (set up, delivery and tear down) Attach evanced calendar)</v>
      </c>
      <c r="V161" s="114" t="str">
        <f>'[9]Staff Off Desk Summary Log'!BK3</f>
        <v>Programs (planning)</v>
      </c>
      <c r="W161" s="114" t="str">
        <f>'[9]Staff Off Desk Summary Log'!BL3</f>
        <v xml:space="preserve">Special assignments or projects </v>
      </c>
      <c r="X161" s="114" t="str">
        <f>'[9]Staff Off Desk Summary Log'!BM3</f>
        <v>Check email/spl@</v>
      </c>
      <c r="Y161" s="114" t="str">
        <f>'[9]Staff Off Desk Summary Log'!BN3</f>
        <v>Cash Count</v>
      </c>
      <c r="Z161" s="114" t="str">
        <f>'[9]Staff Off Desk Summary Log'!BO3</f>
        <v>Staff Meetings</v>
      </c>
      <c r="AA161" s="114" t="str">
        <f>'[9]Staff Off Desk Summary Log'!BP3</f>
        <v>Opening/    Closing Procedures</v>
      </c>
      <c r="AB161" s="114" t="str">
        <f>'[9]Staff Off Desk Summary Log'!BQ3</f>
        <v>Other (describe)</v>
      </c>
    </row>
    <row r="162" spans="1:30" x14ac:dyDescent="0.25">
      <c r="A162" s="63" t="s">
        <v>107</v>
      </c>
      <c r="B162" s="63" t="s">
        <v>108</v>
      </c>
      <c r="C162" s="63" t="s">
        <v>109</v>
      </c>
      <c r="D162" s="63" t="s">
        <v>110</v>
      </c>
      <c r="E162" s="63" t="s">
        <v>109</v>
      </c>
      <c r="F162" s="63" t="s">
        <v>110</v>
      </c>
      <c r="G162" s="63" t="s">
        <v>109</v>
      </c>
      <c r="H162" s="63" t="s">
        <v>110</v>
      </c>
      <c r="I162" s="63" t="s">
        <v>109</v>
      </c>
      <c r="J162" s="63" t="s">
        <v>110</v>
      </c>
      <c r="K162" s="63" t="s">
        <v>109</v>
      </c>
      <c r="L162" s="63" t="s">
        <v>110</v>
      </c>
      <c r="M162" s="63" t="s">
        <v>111</v>
      </c>
      <c r="N162" s="63" t="s">
        <v>109</v>
      </c>
      <c r="O162" s="63" t="s">
        <v>110</v>
      </c>
      <c r="P162" s="63" t="s">
        <v>111</v>
      </c>
      <c r="Q162" s="63" t="s">
        <v>111</v>
      </c>
      <c r="R162" s="63" t="s">
        <v>111</v>
      </c>
      <c r="S162" s="63" t="s">
        <v>111</v>
      </c>
      <c r="T162" s="63" t="s">
        <v>109</v>
      </c>
      <c r="U162" s="63" t="s">
        <v>111</v>
      </c>
      <c r="V162" s="63" t="s">
        <v>112</v>
      </c>
      <c r="W162" s="63" t="s">
        <v>111</v>
      </c>
      <c r="X162" s="63" t="s">
        <v>113</v>
      </c>
      <c r="Y162" s="63" t="s">
        <v>113</v>
      </c>
      <c r="Z162" s="63" t="s">
        <v>111</v>
      </c>
      <c r="AA162" s="63" t="s">
        <v>111</v>
      </c>
      <c r="AB162" s="63" t="s">
        <v>113</v>
      </c>
      <c r="AC162" t="s">
        <v>111</v>
      </c>
      <c r="AD162">
        <v>0</v>
      </c>
    </row>
    <row r="163" spans="1:30" x14ac:dyDescent="0.25">
      <c r="A163" s="63" t="str">
        <f>'[9]Staff Off Desk Summary Log'!AN5</f>
        <v>Tuesday</v>
      </c>
      <c r="B163" s="63"/>
      <c r="C163" s="63">
        <f>'[9]Staff Off Desk Summary Log'!AP5</f>
        <v>116</v>
      </c>
      <c r="D163" s="63">
        <f>'[9]Staff Off Desk Summary Log'!AQ5</f>
        <v>17</v>
      </c>
      <c r="E163" s="63">
        <f>'[9]Staff Off Desk Summary Log'!AR5</f>
        <v>121</v>
      </c>
      <c r="F163" s="63">
        <f>'[9]Staff Off Desk Summary Log'!AS5</f>
        <v>75</v>
      </c>
      <c r="G163" s="63">
        <f>'[9]Staff Off Desk Summary Log'!AT5</f>
        <v>0</v>
      </c>
      <c r="H163" s="63">
        <f>'[9]Staff Off Desk Summary Log'!AU5</f>
        <v>0</v>
      </c>
      <c r="I163" s="63">
        <f>'[9]Staff Off Desk Summary Log'!AV5</f>
        <v>0</v>
      </c>
      <c r="J163" s="63">
        <f>'[9]Staff Off Desk Summary Log'!AW5</f>
        <v>0</v>
      </c>
      <c r="K163" s="63">
        <f>'[9]Staff Off Desk Summary Log'!AX5</f>
        <v>12</v>
      </c>
      <c r="L163" s="63">
        <f>'[9]Staff Off Desk Summary Log'!AY5</f>
        <v>13</v>
      </c>
      <c r="M163" s="63">
        <f>'[9]Staff Off Desk Summary Log'!AZ5</f>
        <v>0</v>
      </c>
      <c r="N163" s="63">
        <f>'[9]Staff Off Desk Summary Log'!BA5</f>
        <v>0</v>
      </c>
      <c r="O163" s="63">
        <f>'[9]Staff Off Desk Summary Log'!BB5</f>
        <v>25</v>
      </c>
      <c r="P163" s="63">
        <f>'[9]Staff Off Desk Summary Log'!BC5</f>
        <v>0</v>
      </c>
      <c r="Q163" s="63">
        <f>'[9]Staff Off Desk Summary Log'!BF5</f>
        <v>0</v>
      </c>
      <c r="R163" s="63">
        <f>'[9]Staff Off Desk Summary Log'!BG5</f>
        <v>0</v>
      </c>
      <c r="S163" s="63">
        <f>'[9]Staff Off Desk Summary Log'!BH5</f>
        <v>0</v>
      </c>
      <c r="T163" s="63">
        <f>'[9]Staff Off Desk Summary Log'!BI5</f>
        <v>0</v>
      </c>
      <c r="U163" s="63">
        <f>'[9]Staff Off Desk Summary Log'!BJ5</f>
        <v>30</v>
      </c>
      <c r="V163" s="63">
        <f>'[9]Staff Off Desk Summary Log'!BK5</f>
        <v>55</v>
      </c>
      <c r="W163" s="63">
        <f>'[9]Staff Off Desk Summary Log'!BL5</f>
        <v>0</v>
      </c>
      <c r="X163" s="63">
        <f>'[9]Staff Off Desk Summary Log'!BM5</f>
        <v>110</v>
      </c>
      <c r="Y163" s="63">
        <f>'[9]Staff Off Desk Summary Log'!BN5</f>
        <v>85</v>
      </c>
      <c r="Z163" s="63">
        <f>'[9]Staff Off Desk Summary Log'!BO5</f>
        <v>0</v>
      </c>
      <c r="AA163" s="63">
        <f>'[9]Staff Off Desk Summary Log'!BP5</f>
        <v>2</v>
      </c>
      <c r="AB163" s="63">
        <f>'[9]Staff Off Desk Summary Log'!BQ5</f>
        <v>65</v>
      </c>
    </row>
    <row r="164" spans="1:30" x14ac:dyDescent="0.25">
      <c r="A164" s="63" t="str">
        <f>'[9]Staff Off Desk Summary Log'!AN6</f>
        <v xml:space="preserve">Wednesday </v>
      </c>
      <c r="B164" s="63"/>
      <c r="C164" s="63">
        <f>'[9]Staff Off Desk Summary Log'!AP6</f>
        <v>70</v>
      </c>
      <c r="D164" s="63">
        <f>'[9]Staff Off Desk Summary Log'!AQ6</f>
        <v>5</v>
      </c>
      <c r="E164" s="63">
        <f>'[9]Staff Off Desk Summary Log'!AR6</f>
        <v>0</v>
      </c>
      <c r="F164" s="63">
        <f>'[9]Staff Off Desk Summary Log'!AS6</f>
        <v>0</v>
      </c>
      <c r="G164" s="63">
        <f>'[9]Staff Off Desk Summary Log'!AT6</f>
        <v>70</v>
      </c>
      <c r="H164" s="63">
        <f>'[9]Staff Off Desk Summary Log'!AU6</f>
        <v>10</v>
      </c>
      <c r="I164" s="63">
        <f>'[9]Staff Off Desk Summary Log'!AV6</f>
        <v>0</v>
      </c>
      <c r="J164" s="63">
        <f>'[9]Staff Off Desk Summary Log'!AW6</f>
        <v>0</v>
      </c>
      <c r="K164" s="63">
        <f>'[9]Staff Off Desk Summary Log'!AX6</f>
        <v>52</v>
      </c>
      <c r="L164" s="63">
        <f>'[9]Staff Off Desk Summary Log'!AY6</f>
        <v>37</v>
      </c>
      <c r="M164" s="63">
        <f>'[9]Staff Off Desk Summary Log'!AZ6</f>
        <v>36</v>
      </c>
      <c r="N164" s="63">
        <f>'[9]Staff Off Desk Summary Log'!BA6</f>
        <v>24</v>
      </c>
      <c r="O164" s="63">
        <f>'[9]Staff Off Desk Summary Log'!BB6</f>
        <v>20</v>
      </c>
      <c r="P164" s="63">
        <f>'[9]Staff Off Desk Summary Log'!BC6</f>
        <v>10</v>
      </c>
      <c r="Q164" s="63">
        <f>'[9]Staff Off Desk Summary Log'!BF6</f>
        <v>0</v>
      </c>
      <c r="R164" s="63">
        <f>'[9]Staff Off Desk Summary Log'!BG6</f>
        <v>140</v>
      </c>
      <c r="S164" s="63">
        <f>'[9]Staff Off Desk Summary Log'!BH6</f>
        <v>0</v>
      </c>
      <c r="T164" s="63">
        <f>'[9]Staff Off Desk Summary Log'!BI6</f>
        <v>0</v>
      </c>
      <c r="U164" s="63">
        <f>'[9]Staff Off Desk Summary Log'!BJ6</f>
        <v>90</v>
      </c>
      <c r="V164" s="63">
        <f>'[9]Staff Off Desk Summary Log'!BK6</f>
        <v>140</v>
      </c>
      <c r="W164" s="63">
        <f>'[9]Staff Off Desk Summary Log'!BL6</f>
        <v>0</v>
      </c>
      <c r="X164" s="63">
        <f>'[9]Staff Off Desk Summary Log'!BM6</f>
        <v>97</v>
      </c>
      <c r="Y164" s="63">
        <f>'[9]Staff Off Desk Summary Log'!BN6</f>
        <v>0</v>
      </c>
      <c r="Z164" s="63">
        <f>'[9]Staff Off Desk Summary Log'!BO6</f>
        <v>51</v>
      </c>
      <c r="AA164" s="63">
        <f>'[9]Staff Off Desk Summary Log'!BP6</f>
        <v>7</v>
      </c>
      <c r="AB164" s="63">
        <f>'[9]Staff Off Desk Summary Log'!BQ6</f>
        <v>102</v>
      </c>
    </row>
    <row r="165" spans="1:30" x14ac:dyDescent="0.25">
      <c r="A165" s="63" t="str">
        <f>'[9]Staff Off Desk Summary Log'!AN7</f>
        <v>Thursday</v>
      </c>
      <c r="B165" s="63"/>
      <c r="C165" s="63">
        <f>'[9]Staff Off Desk Summary Log'!AP7</f>
        <v>0</v>
      </c>
      <c r="D165" s="63">
        <f>'[9]Staff Off Desk Summary Log'!AQ7</f>
        <v>5</v>
      </c>
      <c r="E165" s="63">
        <f>'[9]Staff Off Desk Summary Log'!AR7</f>
        <v>0</v>
      </c>
      <c r="F165" s="63">
        <f>'[9]Staff Off Desk Summary Log'!AS7</f>
        <v>0</v>
      </c>
      <c r="G165" s="63">
        <f>'[9]Staff Off Desk Summary Log'!AT7</f>
        <v>51</v>
      </c>
      <c r="H165" s="63">
        <f>'[9]Staff Off Desk Summary Log'!AU7</f>
        <v>11.5</v>
      </c>
      <c r="I165" s="63">
        <f>'[9]Staff Off Desk Summary Log'!AV7</f>
        <v>0</v>
      </c>
      <c r="J165" s="63">
        <f>'[9]Staff Off Desk Summary Log'!AW7</f>
        <v>0</v>
      </c>
      <c r="K165" s="63">
        <f>'[9]Staff Off Desk Summary Log'!AX7</f>
        <v>3</v>
      </c>
      <c r="L165" s="63">
        <f>'[9]Staff Off Desk Summary Log'!AY7</f>
        <v>17</v>
      </c>
      <c r="M165" s="63">
        <f>'[9]Staff Off Desk Summary Log'!AZ7</f>
        <v>0</v>
      </c>
      <c r="N165" s="63">
        <f>'[9]Staff Off Desk Summary Log'!BA7</f>
        <v>0</v>
      </c>
      <c r="O165" s="63">
        <f>'[9]Staff Off Desk Summary Log'!BB7</f>
        <v>0</v>
      </c>
      <c r="P165" s="63">
        <f>'[9]Staff Off Desk Summary Log'!BC7</f>
        <v>0</v>
      </c>
      <c r="Q165" s="63">
        <f>'[9]Staff Off Desk Summary Log'!BF7</f>
        <v>0</v>
      </c>
      <c r="R165" s="63">
        <f>'[9]Staff Off Desk Summary Log'!BG7</f>
        <v>0</v>
      </c>
      <c r="S165" s="63">
        <f>'[9]Staff Off Desk Summary Log'!BH7</f>
        <v>0</v>
      </c>
      <c r="T165" s="63">
        <f>'[9]Staff Off Desk Summary Log'!BI7</f>
        <v>0</v>
      </c>
      <c r="U165" s="63">
        <f>'[9]Staff Off Desk Summary Log'!BJ7</f>
        <v>30</v>
      </c>
      <c r="V165" s="63">
        <f>'[9]Staff Off Desk Summary Log'!BK7</f>
        <v>20</v>
      </c>
      <c r="W165" s="63">
        <f>'[9]Staff Off Desk Summary Log'!BL7</f>
        <v>0</v>
      </c>
      <c r="X165" s="63">
        <f>'[9]Staff Off Desk Summary Log'!BM7</f>
        <v>140</v>
      </c>
      <c r="Y165" s="63">
        <f>'[9]Staff Off Desk Summary Log'!BN7</f>
        <v>0</v>
      </c>
      <c r="Z165" s="63">
        <f>'[9]Staff Off Desk Summary Log'!BO7</f>
        <v>25</v>
      </c>
      <c r="AA165" s="63">
        <f>'[9]Staff Off Desk Summary Log'!BP7</f>
        <v>5</v>
      </c>
      <c r="AB165" s="63">
        <f>'[9]Staff Off Desk Summary Log'!BQ7</f>
        <v>98</v>
      </c>
    </row>
    <row r="166" spans="1:30" x14ac:dyDescent="0.25">
      <c r="A166" s="63" t="str">
        <f>'[9]Staff Off Desk Summary Log'!AN8</f>
        <v>Friday</v>
      </c>
      <c r="B166" s="63"/>
      <c r="C166" s="63">
        <f>'[9]Staff Off Desk Summary Log'!AP8</f>
        <v>3</v>
      </c>
      <c r="D166" s="63">
        <f>'[9]Staff Off Desk Summary Log'!AQ8</f>
        <v>2</v>
      </c>
      <c r="E166" s="63">
        <f>'[9]Staff Off Desk Summary Log'!AR8</f>
        <v>0</v>
      </c>
      <c r="F166" s="63">
        <f>'[9]Staff Off Desk Summary Log'!AS8</f>
        <v>0</v>
      </c>
      <c r="G166" s="63">
        <f>'[9]Staff Off Desk Summary Log'!AT8</f>
        <v>0</v>
      </c>
      <c r="H166" s="63">
        <f>'[9]Staff Off Desk Summary Log'!AU8</f>
        <v>0</v>
      </c>
      <c r="I166" s="63">
        <f>'[9]Staff Off Desk Summary Log'!AV8</f>
        <v>0</v>
      </c>
      <c r="J166" s="63">
        <f>'[9]Staff Off Desk Summary Log'!AW8</f>
        <v>0</v>
      </c>
      <c r="K166" s="63">
        <f>'[9]Staff Off Desk Summary Log'!AX8</f>
        <v>0</v>
      </c>
      <c r="L166" s="63">
        <f>'[9]Staff Off Desk Summary Log'!AY8</f>
        <v>0</v>
      </c>
      <c r="M166" s="63">
        <f>'[9]Staff Off Desk Summary Log'!AZ8</f>
        <v>28</v>
      </c>
      <c r="N166" s="63">
        <f>'[9]Staff Off Desk Summary Log'!BA8</f>
        <v>0</v>
      </c>
      <c r="O166" s="63">
        <f>'[9]Staff Off Desk Summary Log'!BB8</f>
        <v>0</v>
      </c>
      <c r="P166" s="63">
        <f>'[9]Staff Off Desk Summary Log'!BC8</f>
        <v>0</v>
      </c>
      <c r="Q166" s="63">
        <f>'[9]Staff Off Desk Summary Log'!BF8</f>
        <v>0</v>
      </c>
      <c r="R166" s="63">
        <f>'[9]Staff Off Desk Summary Log'!BG8</f>
        <v>0</v>
      </c>
      <c r="S166" s="63">
        <f>'[9]Staff Off Desk Summary Log'!BH8</f>
        <v>5</v>
      </c>
      <c r="T166" s="63">
        <f>'[9]Staff Off Desk Summary Log'!BI8</f>
        <v>0</v>
      </c>
      <c r="U166" s="63">
        <f>'[9]Staff Off Desk Summary Log'!BJ8</f>
        <v>0</v>
      </c>
      <c r="V166" s="63">
        <f>'[9]Staff Off Desk Summary Log'!BK8</f>
        <v>33</v>
      </c>
      <c r="W166" s="63">
        <f>'[9]Staff Off Desk Summary Log'!BL8</f>
        <v>0</v>
      </c>
      <c r="X166" s="63">
        <f>'[9]Staff Off Desk Summary Log'!BM8</f>
        <v>0</v>
      </c>
      <c r="Y166" s="63">
        <f>'[9]Staff Off Desk Summary Log'!BN8</f>
        <v>0</v>
      </c>
      <c r="Z166" s="63">
        <f>'[9]Staff Off Desk Summary Log'!BO8</f>
        <v>5</v>
      </c>
      <c r="AA166" s="63">
        <f>'[9]Staff Off Desk Summary Log'!BP8</f>
        <v>0</v>
      </c>
      <c r="AB166" s="63">
        <f>'[9]Staff Off Desk Summary Log'!BQ8</f>
        <v>0</v>
      </c>
    </row>
    <row r="167" spans="1:30" x14ac:dyDescent="0.25">
      <c r="A167" s="63" t="str">
        <f>'[9]Staff Off Desk Summary Log'!AN9</f>
        <v>Saturday</v>
      </c>
      <c r="B167" s="63"/>
      <c r="C167" s="63">
        <f>'[9]Staff Off Desk Summary Log'!AP9</f>
        <v>0</v>
      </c>
      <c r="D167" s="63">
        <f>'[9]Staff Off Desk Summary Log'!AQ9</f>
        <v>0</v>
      </c>
      <c r="E167" s="63">
        <f>'[9]Staff Off Desk Summary Log'!AR9</f>
        <v>0</v>
      </c>
      <c r="F167" s="63">
        <f>'[9]Staff Off Desk Summary Log'!AS9</f>
        <v>0</v>
      </c>
      <c r="G167" s="63">
        <f>'[9]Staff Off Desk Summary Log'!AT9</f>
        <v>0</v>
      </c>
      <c r="H167" s="63">
        <f>'[9]Staff Off Desk Summary Log'!AU9</f>
        <v>0</v>
      </c>
      <c r="I167" s="63">
        <f>'[9]Staff Off Desk Summary Log'!AV9</f>
        <v>0</v>
      </c>
      <c r="J167" s="63">
        <f>'[9]Staff Off Desk Summary Log'!AW9</f>
        <v>0</v>
      </c>
      <c r="K167" s="63">
        <f>'[9]Staff Off Desk Summary Log'!AX9</f>
        <v>0</v>
      </c>
      <c r="L167" s="63">
        <f>'[9]Staff Off Desk Summary Log'!AY9</f>
        <v>0</v>
      </c>
      <c r="M167" s="63">
        <f>'[9]Staff Off Desk Summary Log'!AZ9</f>
        <v>0</v>
      </c>
      <c r="N167" s="63">
        <f>'[9]Staff Off Desk Summary Log'!BA9</f>
        <v>0</v>
      </c>
      <c r="O167" s="63">
        <f>'[9]Staff Off Desk Summary Log'!BB9</f>
        <v>0</v>
      </c>
      <c r="P167" s="63">
        <f>'[9]Staff Off Desk Summary Log'!BC9</f>
        <v>0</v>
      </c>
      <c r="Q167" s="63">
        <f>'[9]Staff Off Desk Summary Log'!BF9</f>
        <v>0</v>
      </c>
      <c r="R167" s="63">
        <f>'[9]Staff Off Desk Summary Log'!BG9</f>
        <v>0</v>
      </c>
      <c r="S167" s="63">
        <f>'[9]Staff Off Desk Summary Log'!BH9</f>
        <v>0</v>
      </c>
      <c r="T167" s="63">
        <f>'[9]Staff Off Desk Summary Log'!BI9</f>
        <v>0</v>
      </c>
      <c r="U167" s="63">
        <f>'[9]Staff Off Desk Summary Log'!BJ9</f>
        <v>0</v>
      </c>
      <c r="V167" s="63">
        <f>'[9]Staff Off Desk Summary Log'!BK9</f>
        <v>0</v>
      </c>
      <c r="W167" s="63">
        <f>'[9]Staff Off Desk Summary Log'!BL9</f>
        <v>0</v>
      </c>
      <c r="X167" s="63">
        <f>'[9]Staff Off Desk Summary Log'!BM9</f>
        <v>0</v>
      </c>
      <c r="Y167" s="63">
        <f>'[9]Staff Off Desk Summary Log'!BN9</f>
        <v>0</v>
      </c>
      <c r="Z167" s="63">
        <f>'[9]Staff Off Desk Summary Log'!BO9</f>
        <v>0</v>
      </c>
      <c r="AA167" s="63">
        <f>'[9]Staff Off Desk Summary Log'!BP9</f>
        <v>0</v>
      </c>
      <c r="AB167" s="63">
        <f>'[9]Staff Off Desk Summary Log'!BQ9</f>
        <v>0</v>
      </c>
    </row>
    <row r="168" spans="1:30" x14ac:dyDescent="0.25">
      <c r="A168" s="63"/>
      <c r="B168" s="63" t="str">
        <f>'[9]Staff Off Desk Summary Log'!AO10</f>
        <v>SUM</v>
      </c>
      <c r="C168" s="63">
        <f>'[9]Staff Off Desk Summary Log'!AP10</f>
        <v>189</v>
      </c>
      <c r="D168" s="63">
        <f>'[9]Staff Off Desk Summary Log'!AQ10</f>
        <v>29</v>
      </c>
      <c r="E168" s="63">
        <f>'[9]Staff Off Desk Summary Log'!AR10</f>
        <v>121</v>
      </c>
      <c r="F168" s="63">
        <f>'[9]Staff Off Desk Summary Log'!AS10</f>
        <v>75</v>
      </c>
      <c r="G168" s="63">
        <f>'[9]Staff Off Desk Summary Log'!AT10</f>
        <v>121</v>
      </c>
      <c r="H168" s="63">
        <f>'[9]Staff Off Desk Summary Log'!AU10</f>
        <v>21.5</v>
      </c>
      <c r="I168" s="63">
        <f>'[9]Staff Off Desk Summary Log'!AV10</f>
        <v>0</v>
      </c>
      <c r="J168" s="63">
        <f>'[9]Staff Off Desk Summary Log'!AW10</f>
        <v>0</v>
      </c>
      <c r="K168" s="63">
        <f>'[9]Staff Off Desk Summary Log'!AX10</f>
        <v>67</v>
      </c>
      <c r="L168" s="63">
        <f>'[9]Staff Off Desk Summary Log'!AY10</f>
        <v>67</v>
      </c>
      <c r="M168" s="63">
        <f>'[9]Staff Off Desk Summary Log'!AZ10</f>
        <v>64</v>
      </c>
      <c r="N168" s="63">
        <f>'[9]Staff Off Desk Summary Log'!BA10</f>
        <v>24</v>
      </c>
      <c r="O168" s="63">
        <f>'[9]Staff Off Desk Summary Log'!BB10</f>
        <v>45</v>
      </c>
      <c r="P168" s="63">
        <f>'[9]Staff Off Desk Summary Log'!BC10</f>
        <v>10</v>
      </c>
      <c r="Q168" s="63">
        <f>'[9]Staff Off Desk Summary Log'!BF10</f>
        <v>0</v>
      </c>
      <c r="R168" s="63">
        <f>'[9]Staff Off Desk Summary Log'!BG10</f>
        <v>140</v>
      </c>
      <c r="S168" s="63">
        <f>'[9]Staff Off Desk Summary Log'!BH10</f>
        <v>5</v>
      </c>
      <c r="T168" s="63">
        <f>'[9]Staff Off Desk Summary Log'!BI10</f>
        <v>0</v>
      </c>
      <c r="U168" s="63">
        <f>'[9]Staff Off Desk Summary Log'!BJ10</f>
        <v>150</v>
      </c>
      <c r="V168" s="63">
        <f>'[9]Staff Off Desk Summary Log'!BK10</f>
        <v>248</v>
      </c>
      <c r="W168" s="63">
        <f>'[9]Staff Off Desk Summary Log'!BL10</f>
        <v>0</v>
      </c>
      <c r="X168" s="63">
        <f>'[9]Staff Off Desk Summary Log'!BM10</f>
        <v>347</v>
      </c>
      <c r="Y168" s="63">
        <f>'[9]Staff Off Desk Summary Log'!BN10</f>
        <v>85</v>
      </c>
      <c r="Z168" s="63">
        <f>'[9]Staff Off Desk Summary Log'!BO10</f>
        <v>81</v>
      </c>
      <c r="AA168" s="63">
        <f>'[9]Staff Off Desk Summary Log'!BP10</f>
        <v>14</v>
      </c>
      <c r="AB168" s="63">
        <f>'[9]Staff Off Desk Summary Log'!BQ10</f>
        <v>265</v>
      </c>
    </row>
    <row r="169" spans="1:30" x14ac:dyDescent="0.25">
      <c r="A169" s="63"/>
      <c r="B169" s="63" t="str">
        <f>'[9]Staff Off Desk Summary Log'!AO11</f>
        <v>AVG</v>
      </c>
      <c r="C169" s="63">
        <f>'[9]Staff Off Desk Summary Log'!AP11</f>
        <v>0</v>
      </c>
      <c r="D169" s="63">
        <f>'[9]Staff Off Desk Summary Log'!AQ11</f>
        <v>0.15343915343915343</v>
      </c>
      <c r="E169" s="63">
        <f>'[9]Staff Off Desk Summary Log'!AR11</f>
        <v>0</v>
      </c>
      <c r="F169" s="63">
        <f>'[9]Staff Off Desk Summary Log'!AS11</f>
        <v>0.6198347107438017</v>
      </c>
      <c r="G169" s="63">
        <f>'[9]Staff Off Desk Summary Log'!AT11</f>
        <v>0</v>
      </c>
      <c r="H169" s="63">
        <f>'[9]Staff Off Desk Summary Log'!AU11</f>
        <v>0.17768595041322313</v>
      </c>
      <c r="I169" s="63">
        <f>'[9]Staff Off Desk Summary Log'!AV11</f>
        <v>0</v>
      </c>
      <c r="J169" s="63" t="e">
        <f>'[9]Staff Off Desk Summary Log'!AW11</f>
        <v>#DIV/0!</v>
      </c>
      <c r="K169" s="63">
        <f>'[9]Staff Off Desk Summary Log'!AX11</f>
        <v>0</v>
      </c>
      <c r="L169" s="63">
        <f>'[9]Staff Off Desk Summary Log'!AY11</f>
        <v>1</v>
      </c>
      <c r="M169" s="63">
        <f>'[9]Staff Off Desk Summary Log'!AZ11</f>
        <v>0</v>
      </c>
      <c r="N169" s="63">
        <f>'[9]Staff Off Desk Summary Log'!BA11</f>
        <v>0</v>
      </c>
      <c r="O169" s="63">
        <f>'[9]Staff Off Desk Summary Log'!BB11</f>
        <v>1.875</v>
      </c>
      <c r="P169" s="63">
        <f>'[9]Staff Off Desk Summary Log'!BC11</f>
        <v>0</v>
      </c>
      <c r="Q169" s="63">
        <f>'[9]Staff Off Desk Summary Log'!BF11</f>
        <v>0</v>
      </c>
      <c r="R169" s="63">
        <f>'[9]Staff Off Desk Summary Log'!BG11</f>
        <v>0</v>
      </c>
      <c r="S169" s="63">
        <f>'[9]Staff Off Desk Summary Log'!BH11</f>
        <v>0</v>
      </c>
      <c r="T169" s="63">
        <f>'[9]Staff Off Desk Summary Log'!BI11</f>
        <v>0</v>
      </c>
      <c r="U169" s="63">
        <f>'[9]Staff Off Desk Summary Log'!BJ11</f>
        <v>0</v>
      </c>
      <c r="V169" s="63">
        <f>'[9]Staff Off Desk Summary Log'!BK11</f>
        <v>0</v>
      </c>
      <c r="W169" s="63">
        <f>'[9]Staff Off Desk Summary Log'!BL11</f>
        <v>0</v>
      </c>
      <c r="X169" s="63">
        <f>'[9]Staff Off Desk Summary Log'!BM11</f>
        <v>0</v>
      </c>
      <c r="Y169" s="63">
        <f>'[9]Staff Off Desk Summary Log'!BN11</f>
        <v>0</v>
      </c>
      <c r="Z169" s="63">
        <f>'[9]Staff Off Desk Summary Log'!BO11</f>
        <v>0</v>
      </c>
      <c r="AA169" s="63">
        <f>'[9]Staff Off Desk Summary Log'!BP11</f>
        <v>0</v>
      </c>
      <c r="AB169" s="63">
        <f>'[9]Staff Off Desk Summary Log'!BQ11</f>
        <v>0</v>
      </c>
    </row>
    <row r="170" spans="1:30" x14ac:dyDescent="0.25">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row>
    <row r="171" spans="1:30" ht="120" x14ac:dyDescent="0.25">
      <c r="A171" s="63"/>
      <c r="B171" s="114" t="str">
        <f>'[9]Staff Off Desk Summary Log'!AO13</f>
        <v>% of all off desk tasks per week</v>
      </c>
      <c r="C171" s="63"/>
      <c r="D171" s="63" t="str">
        <f>'[9]Staff Off Desk Summary Log'!AQ13</f>
        <v>shelver</v>
      </c>
      <c r="E171" s="63"/>
      <c r="F171" s="63" t="str">
        <f>'[9]Staff Off Desk Summary Log'!AS13</f>
        <v>shelver</v>
      </c>
      <c r="G171" s="63"/>
      <c r="H171" s="63" t="str">
        <f>'[9]Staff Off Desk Summary Log'!AU13</f>
        <v>shelver</v>
      </c>
      <c r="I171" s="63"/>
      <c r="J171" s="63" t="str">
        <f>'[9]Staff Off Desk Summary Log'!AW13</f>
        <v>shelver</v>
      </c>
      <c r="K171" s="63"/>
      <c r="L171" s="115">
        <f>'[9]Staff Off Desk Summary Log'!AY13</f>
        <v>2.7916666666666666E-2</v>
      </c>
      <c r="M171" s="115">
        <f>'[9]Staff Off Desk Summary Log'!AZ13</f>
        <v>2.6666666666666668E-2</v>
      </c>
      <c r="N171" s="115"/>
      <c r="O171" s="115">
        <f>'[9]Staff Off Desk Summary Log'!BB13</f>
        <v>1.8749999999999999E-2</v>
      </c>
      <c r="P171" s="115">
        <f>'[9]Staff Off Desk Summary Log'!BC13</f>
        <v>4.1666666666666666E-3</v>
      </c>
      <c r="Q171" s="115"/>
      <c r="R171" s="115">
        <f>'[9]Staff Off Desk Summary Log'!BG13</f>
        <v>5.8333333333333334E-2</v>
      </c>
      <c r="S171" s="115">
        <f>'[9]Staff Off Desk Summary Log'!BH13</f>
        <v>2.0833333333333333E-3</v>
      </c>
      <c r="T171" s="115"/>
      <c r="U171" s="115">
        <f>'[9]Staff Off Desk Summary Log'!BJ13</f>
        <v>6.25E-2</v>
      </c>
      <c r="V171" s="115">
        <f>'[9]Staff Off Desk Summary Log'!BK13</f>
        <v>0.10333333333333333</v>
      </c>
      <c r="W171" s="115"/>
      <c r="X171" s="115">
        <f>'[9]Staff Off Desk Summary Log'!BM13</f>
        <v>0.14458333333333334</v>
      </c>
      <c r="Y171" s="115">
        <f>'[9]Staff Off Desk Summary Log'!BN13</f>
        <v>3.5416666666666666E-2</v>
      </c>
      <c r="Z171" s="115">
        <f>'[9]Staff Off Desk Summary Log'!BO13</f>
        <v>3.3750000000000002E-2</v>
      </c>
      <c r="AA171" s="115">
        <f>'[9]Staff Off Desk Summary Log'!BP13</f>
        <v>5.8333333333333336E-3</v>
      </c>
      <c r="AB171" s="115">
        <f>'[9]Staff Off Desk Summary Log'!BQ13</f>
        <v>0.11041666666666666</v>
      </c>
    </row>
    <row r="174" spans="1:30" ht="150" x14ac:dyDescent="0.25">
      <c r="A174" s="63"/>
      <c r="B174" s="63"/>
      <c r="C174" s="114" t="str">
        <f>'[10]Staff Off Desk Summary Log'!AR1</f>
        <v>Hrs per week staff work (Max)</v>
      </c>
      <c r="D174" s="114" t="str">
        <f>'[10]Staff Off Desk Summary Log'!AS1</f>
        <v>Mins per week staff Max</v>
      </c>
      <c r="E174" s="114" t="str">
        <f>'[10]Staff Off Desk Summary Log'!AT1</f>
        <v>Hrs per year staff work (max)</v>
      </c>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row>
    <row r="175" spans="1:30" x14ac:dyDescent="0.25">
      <c r="A175" s="63"/>
      <c r="B175" s="63"/>
      <c r="C175" s="63">
        <f>'[10]Staff Off Desk Summary Log'!AR2</f>
        <v>40</v>
      </c>
      <c r="D175" s="63">
        <f>'[10]Staff Off Desk Summary Log'!AS2</f>
        <v>2400</v>
      </c>
      <c r="E175" s="63">
        <f>'[10]Staff Off Desk Summary Log'!AT2</f>
        <v>2080</v>
      </c>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ht="42.75" customHeight="1" x14ac:dyDescent="0.25">
      <c r="A176" s="44" t="str">
        <f>'[10]Staff Off Desk Summary Log'!AP3</f>
        <v>DEL - Off Desk Log</v>
      </c>
      <c r="B176" s="63"/>
      <c r="C176" s="114" t="str">
        <f>'[10]Staff Off Desk Summary Log'!AR3</f>
        <v>Bookdrop</v>
      </c>
      <c r="D176" s="63"/>
      <c r="E176" s="114" t="str">
        <f>'[10]Staff Off Desk Summary Log'!AT3</f>
        <v>Delivery</v>
      </c>
      <c r="F176" s="114"/>
      <c r="G176" s="114" t="str">
        <f>'[10]Staff Off Desk Summary Log'!AV3</f>
        <v xml:space="preserve">Checkin </v>
      </c>
      <c r="H176" s="114"/>
      <c r="I176" s="114" t="str">
        <f>'[10]Staff Off Desk Summary Log'!AX3</f>
        <v>Shelving</v>
      </c>
      <c r="J176" s="114"/>
      <c r="K176" s="114" t="str">
        <f>'[10]Staff Off Desk Summary Log'!AZ3</f>
        <v>Circ Issues: missing and damaged items, etc.</v>
      </c>
      <c r="L176" s="114"/>
      <c r="M176" s="114" t="str">
        <f>'[10]Staff Off Desk Summary Log'!BB3</f>
        <v>Collection Management (describe activity)</v>
      </c>
      <c r="N176" s="114" t="str">
        <f>'[10]Staff Off Desk Summary Log'!BC3</f>
        <v>Picklist, ILL, LinkPLUS</v>
      </c>
      <c r="O176" s="114"/>
      <c r="P176" s="114" t="str">
        <f>'[10]Staff Off Desk Summary Log'!BE3</f>
        <v>Magazines (describe activity)</v>
      </c>
      <c r="Q176" s="114" t="str">
        <f>'[10]Staff Off Desk Summary Log'!BF3</f>
        <v>Meeting Room Bookings: new requests, review, confirm, etc.</v>
      </c>
      <c r="R176" s="114" t="str">
        <f>'[10]Staff Off Desk Summary Log'!BG3</f>
        <v>Outreach: School, Rotary, etc. (keep detailed calendar and attach to off desk log)</v>
      </c>
      <c r="S176" s="114" t="str">
        <f>'[10]Staff Off Desk Summary Log'!BH3</f>
        <v>Community Information: posting new, restocking bookmarks, program brochures, notices</v>
      </c>
      <c r="T176" s="114" t="str">
        <f>'[10]Staff Off Desk Summary Log'!BI3</f>
        <v>By appointment with patron; 1 on 1; small group training</v>
      </c>
      <c r="U176" s="114"/>
      <c r="V176" s="114" t="str">
        <f>'[10]Staff Off Desk Summary Log'!BK3</f>
        <v>Programs (set up, delivery and tear down) Attach evanced calendar)</v>
      </c>
      <c r="W176" s="114"/>
      <c r="X176" s="114" t="str">
        <f>'[10]Staff Off Desk Summary Log'!BM3</f>
        <v>Programs (planning)</v>
      </c>
      <c r="Y176" s="114" t="str">
        <f>'[10]Staff Off Desk Summary Log'!BN3</f>
        <v xml:space="preserve">Special assignments or projects </v>
      </c>
      <c r="Z176" s="114" t="str">
        <f>'[10]Staff Off Desk Summary Log'!BO3</f>
        <v>Check email/spl@</v>
      </c>
      <c r="AA176" s="114" t="str">
        <f>'[10]Staff Off Desk Summary Log'!BP3</f>
        <v>Cash Count</v>
      </c>
      <c r="AB176" s="114" t="str">
        <f>'[10]Staff Off Desk Summary Log'!BQ3</f>
        <v>Staff Meetings</v>
      </c>
      <c r="AC176" s="114" t="str">
        <f>'[10]Staff Off Desk Summary Log'!BR3</f>
        <v>Opening/   Closing Procedures</v>
      </c>
      <c r="AD176" s="114" t="str">
        <f>'[10]Staff Off Desk Summary Log'!BS3</f>
        <v>Other</v>
      </c>
    </row>
    <row r="177" spans="1:31" x14ac:dyDescent="0.25">
      <c r="A177" s="63" t="str">
        <f>'[10]Staff Off Desk Summary Log'!AP4</f>
        <v>DAY</v>
      </c>
      <c r="B177" s="63" t="str">
        <f>'[10]Staff Off Desk Summary Log'!AQ4</f>
        <v>DATE</v>
      </c>
      <c r="C177" s="63" t="str">
        <f>'[10]Staff Off Desk Summary Log'!AR4</f>
        <v>#</v>
      </c>
      <c r="D177" s="63" t="str">
        <f>'[10]Staff Off Desk Summary Log'!AS4</f>
        <v>actual time (in mins)</v>
      </c>
      <c r="E177" s="63" t="str">
        <f>'[10]Staff Off Desk Summary Log'!AT4</f>
        <v>#</v>
      </c>
      <c r="F177" s="63" t="str">
        <f>'[10]Staff Off Desk Summary Log'!AU4</f>
        <v>actual time (in mins)</v>
      </c>
      <c r="G177" s="63" t="str">
        <f>'[10]Staff Off Desk Summary Log'!AV4</f>
        <v>#</v>
      </c>
      <c r="H177" s="63" t="str">
        <f>'[10]Staff Off Desk Summary Log'!AW4</f>
        <v>actual time (in mins)</v>
      </c>
      <c r="I177" s="63" t="str">
        <f>'[10]Staff Off Desk Summary Log'!AX4</f>
        <v>#</v>
      </c>
      <c r="J177" s="63" t="str">
        <f>'[10]Staff Off Desk Summary Log'!AY4</f>
        <v>actual time (in mins)</v>
      </c>
      <c r="K177" s="63" t="str">
        <f>'[10]Staff Off Desk Summary Log'!AZ4</f>
        <v>#</v>
      </c>
      <c r="L177" s="63" t="str">
        <f>'[10]Staff Off Desk Summary Log'!BA4</f>
        <v>actual time (in mins)</v>
      </c>
      <c r="M177" s="63" t="str">
        <f>'[10]Staff Off Desk Summary Log'!BB4</f>
        <v>avg time (in mins)</v>
      </c>
      <c r="N177" s="63" t="str">
        <f>'[10]Staff Off Desk Summary Log'!BC4</f>
        <v>#</v>
      </c>
      <c r="O177" s="63" t="str">
        <f>'[10]Staff Off Desk Summary Log'!BD4</f>
        <v>actual time (in mins)</v>
      </c>
      <c r="P177" s="63" t="str">
        <f>'[10]Staff Off Desk Summary Log'!BE4</f>
        <v>avg time (in mins)</v>
      </c>
      <c r="Q177" s="63" t="str">
        <f>'[10]Staff Off Desk Summary Log'!BF4</f>
        <v>avg time (in mins)</v>
      </c>
      <c r="R177" s="63" t="str">
        <f>'[10]Staff Off Desk Summary Log'!BG4</f>
        <v>avg time (in mins)</v>
      </c>
      <c r="S177" s="63" t="str">
        <f>'[10]Staff Off Desk Summary Log'!BH4</f>
        <v>avg time (in mins)</v>
      </c>
      <c r="T177" s="63" t="str">
        <f>'[10]Staff Off Desk Summary Log'!BI4</f>
        <v>#</v>
      </c>
      <c r="U177" s="63" t="str">
        <f>'[10]Staff Off Desk Summary Log'!BJ4</f>
        <v>avg time (in mins)</v>
      </c>
      <c r="V177" s="63" t="str">
        <f>'[10]Staff Off Desk Summary Log'!BK4</f>
        <v xml:space="preserve"> # of customers </v>
      </c>
      <c r="W177" s="63" t="str">
        <f>'[10]Staff Off Desk Summary Log'!BL4</f>
        <v>avg time (in mins)</v>
      </c>
      <c r="X177" s="63" t="str">
        <f>'[10]Staff Off Desk Summary Log'!BM4</f>
        <v>actual time</v>
      </c>
      <c r="Y177" s="63" t="str">
        <f>'[10]Staff Off Desk Summary Log'!BN4</f>
        <v>actual time</v>
      </c>
      <c r="Z177" s="63" t="str">
        <f>'[10]Staff Off Desk Summary Log'!BO4</f>
        <v>avg time (in mins)</v>
      </c>
      <c r="AA177" s="63" t="str">
        <f>'[10]Staff Off Desk Summary Log'!BP4</f>
        <v>avg time (in mins)</v>
      </c>
      <c r="AB177" s="63" t="str">
        <f>'[10]Staff Off Desk Summary Log'!BQ4</f>
        <v>actual time</v>
      </c>
      <c r="AC177" s="63" t="str">
        <f>'[10]Staff Off Desk Summary Log'!BR4</f>
        <v>avg time (in mins)</v>
      </c>
      <c r="AD177" s="63">
        <f>'[10]Staff Off Desk Summary Log'!BS4</f>
        <v>0</v>
      </c>
    </row>
    <row r="178" spans="1:31" x14ac:dyDescent="0.25">
      <c r="A178" s="63" t="str">
        <f>'[10]Staff Off Desk Summary Log'!AP5</f>
        <v>Tuesday</v>
      </c>
      <c r="B178" s="63"/>
      <c r="C178" s="63">
        <f>'[10]Staff Off Desk Summary Log'!AR5</f>
        <v>0</v>
      </c>
      <c r="D178" s="63">
        <f>'[10]Staff Off Desk Summary Log'!AS5</f>
        <v>15</v>
      </c>
      <c r="E178" s="63">
        <f>'[10]Staff Off Desk Summary Log'!AT5</f>
        <v>68</v>
      </c>
      <c r="F178" s="63">
        <f>'[10]Staff Off Desk Summary Log'!AU5</f>
        <v>30</v>
      </c>
      <c r="G178" s="63">
        <f>'[10]Staff Off Desk Summary Log'!AV5</f>
        <v>66</v>
      </c>
      <c r="H178" s="63">
        <f>'[10]Staff Off Desk Summary Log'!AW5</f>
        <v>30</v>
      </c>
      <c r="I178" s="63">
        <f>'[10]Staff Off Desk Summary Log'!AX5</f>
        <v>0</v>
      </c>
      <c r="J178" s="63">
        <f>'[10]Staff Off Desk Summary Log'!AY5</f>
        <v>0</v>
      </c>
      <c r="K178" s="63">
        <f>'[10]Staff Off Desk Summary Log'!AZ5</f>
        <v>5</v>
      </c>
      <c r="L178" s="63">
        <f>'[10]Staff Off Desk Summary Log'!BA5</f>
        <v>10</v>
      </c>
      <c r="M178" s="63">
        <f>'[10]Staff Off Desk Summary Log'!BB5</f>
        <v>0</v>
      </c>
      <c r="N178" s="63">
        <f>'[10]Staff Off Desk Summary Log'!BC5</f>
        <v>0</v>
      </c>
      <c r="O178" s="63">
        <f>'[10]Staff Off Desk Summary Log'!BD5</f>
        <v>17</v>
      </c>
      <c r="P178" s="63">
        <f>'[10]Staff Off Desk Summary Log'!BE5</f>
        <v>12</v>
      </c>
      <c r="Q178" s="63">
        <f>'[10]Staff Off Desk Summary Log'!BF5</f>
        <v>0</v>
      </c>
      <c r="R178" s="63">
        <f>'[10]Staff Off Desk Summary Log'!BG5</f>
        <v>10</v>
      </c>
      <c r="S178" s="63">
        <f>'[10]Staff Off Desk Summary Log'!BH5</f>
        <v>0</v>
      </c>
      <c r="T178" s="63">
        <f>'[10]Staff Off Desk Summary Log'!BI5</f>
        <v>0</v>
      </c>
      <c r="U178" s="63">
        <f>'[10]Staff Off Desk Summary Log'!BJ5</f>
        <v>0</v>
      </c>
      <c r="V178" s="63">
        <f>'[10]Staff Off Desk Summary Log'!BK5</f>
        <v>0</v>
      </c>
      <c r="W178" s="63">
        <f>'[10]Staff Off Desk Summary Log'!BL5</f>
        <v>28</v>
      </c>
      <c r="X178" s="63">
        <f>'[10]Staff Off Desk Summary Log'!BM5</f>
        <v>30</v>
      </c>
      <c r="Y178" s="63">
        <f>'[10]Staff Off Desk Summary Log'!BN5</f>
        <v>30</v>
      </c>
      <c r="Z178" s="63">
        <f>'[10]Staff Off Desk Summary Log'!BO5</f>
        <v>105</v>
      </c>
      <c r="AA178" s="63">
        <f>'[10]Staff Off Desk Summary Log'!BP5</f>
        <v>15</v>
      </c>
      <c r="AB178" s="63">
        <f>'[10]Staff Off Desk Summary Log'!BQ5</f>
        <v>45</v>
      </c>
      <c r="AC178" s="63">
        <f>'[10]Staff Off Desk Summary Log'!BR5</f>
        <v>14</v>
      </c>
      <c r="AD178" s="63">
        <f>'[10]Staff Off Desk Summary Log'!BS5</f>
        <v>314</v>
      </c>
    </row>
    <row r="179" spans="1:31" x14ac:dyDescent="0.25">
      <c r="A179" s="63" t="str">
        <f>'[10]Staff Off Desk Summary Log'!AP6</f>
        <v>Wednesday</v>
      </c>
      <c r="B179" s="63"/>
      <c r="C179" s="63">
        <f>'[10]Staff Off Desk Summary Log'!AR6</f>
        <v>20</v>
      </c>
      <c r="D179" s="63">
        <f>'[10]Staff Off Desk Summary Log'!AS6</f>
        <v>20</v>
      </c>
      <c r="E179" s="63">
        <f>'[10]Staff Off Desk Summary Log'!AT6</f>
        <v>31</v>
      </c>
      <c r="F179" s="63">
        <f>'[10]Staff Off Desk Summary Log'!AU6</f>
        <v>30</v>
      </c>
      <c r="G179" s="63">
        <f>'[10]Staff Off Desk Summary Log'!AV6</f>
        <v>0</v>
      </c>
      <c r="H179" s="63">
        <f>'[10]Staff Off Desk Summary Log'!AW6</f>
        <v>0</v>
      </c>
      <c r="I179" s="63">
        <f>'[10]Staff Off Desk Summary Log'!AX6</f>
        <v>0</v>
      </c>
      <c r="J179" s="63">
        <f>'[10]Staff Off Desk Summary Log'!AY6</f>
        <v>0</v>
      </c>
      <c r="K179" s="63">
        <f>'[10]Staff Off Desk Summary Log'!AZ6</f>
        <v>1</v>
      </c>
      <c r="L179" s="63">
        <f>'[10]Staff Off Desk Summary Log'!BA6</f>
        <v>30</v>
      </c>
      <c r="M179" s="63">
        <f>'[10]Staff Off Desk Summary Log'!BB6</f>
        <v>0</v>
      </c>
      <c r="N179" s="63">
        <f>'[10]Staff Off Desk Summary Log'!BC6</f>
        <v>4</v>
      </c>
      <c r="O179" s="63">
        <f>'[10]Staff Off Desk Summary Log'!BD6</f>
        <v>20</v>
      </c>
      <c r="P179" s="63">
        <f>'[10]Staff Off Desk Summary Log'!BE6</f>
        <v>0</v>
      </c>
      <c r="Q179" s="63">
        <f>'[10]Staff Off Desk Summary Log'!BF6</f>
        <v>1</v>
      </c>
      <c r="R179" s="63">
        <f>'[10]Staff Off Desk Summary Log'!BG6</f>
        <v>0</v>
      </c>
      <c r="S179" s="63">
        <f>'[10]Staff Off Desk Summary Log'!BH6</f>
        <v>7</v>
      </c>
      <c r="T179" s="63">
        <f>'[10]Staff Off Desk Summary Log'!BI6</f>
        <v>0</v>
      </c>
      <c r="U179" s="63">
        <f>'[10]Staff Off Desk Summary Log'!BJ6</f>
        <v>0</v>
      </c>
      <c r="V179" s="63">
        <f>'[10]Staff Off Desk Summary Log'!BK6</f>
        <v>0</v>
      </c>
      <c r="W179" s="63">
        <f>'[10]Staff Off Desk Summary Log'!BL6</f>
        <v>335</v>
      </c>
      <c r="X179" s="63">
        <f>'[10]Staff Off Desk Summary Log'!BM6</f>
        <v>25</v>
      </c>
      <c r="Y179" s="63">
        <f>'[10]Staff Off Desk Summary Log'!BN6</f>
        <v>40</v>
      </c>
      <c r="Z179" s="63">
        <f>'[10]Staff Off Desk Summary Log'!BO6</f>
        <v>78</v>
      </c>
      <c r="AA179" s="63">
        <f>'[10]Staff Off Desk Summary Log'!BP6</f>
        <v>50</v>
      </c>
      <c r="AB179" s="63">
        <f>'[10]Staff Off Desk Summary Log'!BQ6</f>
        <v>25</v>
      </c>
      <c r="AC179" s="63">
        <f>'[10]Staff Off Desk Summary Log'!BR6</f>
        <v>10</v>
      </c>
      <c r="AD179" s="63">
        <f>'[10]Staff Off Desk Summary Log'!BS6</f>
        <v>90</v>
      </c>
    </row>
    <row r="180" spans="1:31" x14ac:dyDescent="0.25">
      <c r="A180" s="63" t="str">
        <f>'[10]Staff Off Desk Summary Log'!AP7</f>
        <v>Thursday</v>
      </c>
      <c r="B180" s="63"/>
      <c r="C180" s="63">
        <f>'[10]Staff Off Desk Summary Log'!AR7</f>
        <v>0</v>
      </c>
      <c r="D180" s="63">
        <f>'[10]Staff Off Desk Summary Log'!AS7</f>
        <v>20</v>
      </c>
      <c r="E180" s="63">
        <f>'[10]Staff Off Desk Summary Log'!AT7</f>
        <v>0</v>
      </c>
      <c r="F180" s="63">
        <f>'[10]Staff Off Desk Summary Log'!AU7</f>
        <v>0</v>
      </c>
      <c r="G180" s="63">
        <f>'[10]Staff Off Desk Summary Log'!AV7</f>
        <v>0</v>
      </c>
      <c r="H180" s="63">
        <f>'[10]Staff Off Desk Summary Log'!AW7</f>
        <v>0</v>
      </c>
      <c r="I180" s="63">
        <f>'[10]Staff Off Desk Summary Log'!AX7</f>
        <v>0</v>
      </c>
      <c r="J180" s="63">
        <f>'[10]Staff Off Desk Summary Log'!AY7</f>
        <v>27</v>
      </c>
      <c r="K180" s="63">
        <f>'[10]Staff Off Desk Summary Log'!AZ7</f>
        <v>0</v>
      </c>
      <c r="L180" s="63">
        <f>'[10]Staff Off Desk Summary Log'!BA7</f>
        <v>0</v>
      </c>
      <c r="M180" s="63">
        <f>'[10]Staff Off Desk Summary Log'!BB7</f>
        <v>0</v>
      </c>
      <c r="N180" s="63">
        <f>'[10]Staff Off Desk Summary Log'!BC7</f>
        <v>4</v>
      </c>
      <c r="O180" s="63">
        <f>'[10]Staff Off Desk Summary Log'!BD7</f>
        <v>0</v>
      </c>
      <c r="P180" s="63">
        <f>'[10]Staff Off Desk Summary Log'!BE7</f>
        <v>0</v>
      </c>
      <c r="Q180" s="63">
        <f>'[10]Staff Off Desk Summary Log'!BF7</f>
        <v>0</v>
      </c>
      <c r="R180" s="63">
        <f>'[10]Staff Off Desk Summary Log'!BG7</f>
        <v>0</v>
      </c>
      <c r="S180" s="63">
        <f>'[10]Staff Off Desk Summary Log'!BH7</f>
        <v>0</v>
      </c>
      <c r="T180" s="63">
        <f>'[10]Staff Off Desk Summary Log'!BI7</f>
        <v>0</v>
      </c>
      <c r="U180" s="63">
        <f>'[10]Staff Off Desk Summary Log'!BJ7</f>
        <v>0</v>
      </c>
      <c r="V180" s="63">
        <f>'[10]Staff Off Desk Summary Log'!BK7</f>
        <v>0</v>
      </c>
      <c r="W180" s="63">
        <f>'[10]Staff Off Desk Summary Log'!BL7</f>
        <v>160</v>
      </c>
      <c r="X180" s="63">
        <f>'[10]Staff Off Desk Summary Log'!BM7</f>
        <v>67</v>
      </c>
      <c r="Y180" s="63">
        <f>'[10]Staff Off Desk Summary Log'!BN7</f>
        <v>0</v>
      </c>
      <c r="Z180" s="63">
        <f>'[10]Staff Off Desk Summary Log'!BO7</f>
        <v>32</v>
      </c>
      <c r="AA180" s="63">
        <f>'[10]Staff Off Desk Summary Log'!BP7</f>
        <v>20</v>
      </c>
      <c r="AB180" s="63">
        <f>'[10]Staff Off Desk Summary Log'!BQ7</f>
        <v>0</v>
      </c>
      <c r="AC180" s="63">
        <f>'[10]Staff Off Desk Summary Log'!BR7</f>
        <v>30</v>
      </c>
      <c r="AD180" s="63">
        <f>'[10]Staff Off Desk Summary Log'!BS7</f>
        <v>273</v>
      </c>
    </row>
    <row r="181" spans="1:31" x14ac:dyDescent="0.25">
      <c r="A181" s="63" t="str">
        <f>'[10]Staff Off Desk Summary Log'!AP8</f>
        <v>Friday</v>
      </c>
      <c r="B181" s="63"/>
      <c r="C181" s="63">
        <f>'[10]Staff Off Desk Summary Log'!AR8</f>
        <v>0</v>
      </c>
      <c r="D181" s="63">
        <f>'[10]Staff Off Desk Summary Log'!AS8</f>
        <v>0</v>
      </c>
      <c r="E181" s="63">
        <f>'[10]Staff Off Desk Summary Log'!AT8</f>
        <v>0</v>
      </c>
      <c r="F181" s="63">
        <f>'[10]Staff Off Desk Summary Log'!AU8</f>
        <v>0</v>
      </c>
      <c r="G181" s="63">
        <f>'[10]Staff Off Desk Summary Log'!AV8</f>
        <v>0</v>
      </c>
      <c r="H181" s="63">
        <f>'[10]Staff Off Desk Summary Log'!AW8</f>
        <v>0</v>
      </c>
      <c r="I181" s="63">
        <f>'[10]Staff Off Desk Summary Log'!AX8</f>
        <v>0</v>
      </c>
      <c r="J181" s="63">
        <f>'[10]Staff Off Desk Summary Log'!AY8</f>
        <v>0</v>
      </c>
      <c r="K181" s="63">
        <f>'[10]Staff Off Desk Summary Log'!AZ8</f>
        <v>0</v>
      </c>
      <c r="L181" s="63">
        <f>'[10]Staff Off Desk Summary Log'!BA8</f>
        <v>15</v>
      </c>
      <c r="M181" s="63">
        <f>'[10]Staff Off Desk Summary Log'!BB8</f>
        <v>0</v>
      </c>
      <c r="N181" s="63">
        <f>'[10]Staff Off Desk Summary Log'!BC8</f>
        <v>0</v>
      </c>
      <c r="O181" s="63">
        <f>'[10]Staff Off Desk Summary Log'!BD8</f>
        <v>10</v>
      </c>
      <c r="P181" s="63">
        <f>'[10]Staff Off Desk Summary Log'!BE8</f>
        <v>0</v>
      </c>
      <c r="Q181" s="63">
        <f>'[10]Staff Off Desk Summary Log'!BF8</f>
        <v>0</v>
      </c>
      <c r="R181" s="63">
        <f>'[10]Staff Off Desk Summary Log'!BG8</f>
        <v>5</v>
      </c>
      <c r="S181" s="63">
        <f>'[10]Staff Off Desk Summary Log'!BH8</f>
        <v>0</v>
      </c>
      <c r="T181" s="63">
        <f>'[10]Staff Off Desk Summary Log'!BI8</f>
        <v>0</v>
      </c>
      <c r="U181" s="63">
        <f>'[10]Staff Off Desk Summary Log'!BJ8</f>
        <v>0</v>
      </c>
      <c r="V181" s="63">
        <f>'[10]Staff Off Desk Summary Log'!BK8</f>
        <v>0</v>
      </c>
      <c r="W181" s="63">
        <f>'[10]Staff Off Desk Summary Log'!BL8</f>
        <v>180</v>
      </c>
      <c r="X181" s="63">
        <f>'[10]Staff Off Desk Summary Log'!BM8</f>
        <v>45</v>
      </c>
      <c r="Y181" s="63">
        <f>'[10]Staff Off Desk Summary Log'!BN8</f>
        <v>60</v>
      </c>
      <c r="Z181" s="63">
        <f>'[10]Staff Off Desk Summary Log'!BO8</f>
        <v>17</v>
      </c>
      <c r="AA181" s="63">
        <f>'[10]Staff Off Desk Summary Log'!BP8</f>
        <v>75</v>
      </c>
      <c r="AB181" s="63">
        <f>'[10]Staff Off Desk Summary Log'!BQ8</f>
        <v>0</v>
      </c>
      <c r="AC181" s="63">
        <f>'[10]Staff Off Desk Summary Log'!BR8</f>
        <v>0</v>
      </c>
      <c r="AD181" s="63">
        <f>'[10]Staff Off Desk Summary Log'!BS8</f>
        <v>185</v>
      </c>
    </row>
    <row r="182" spans="1:31" x14ac:dyDescent="0.25">
      <c r="A182" s="63" t="str">
        <f>'[10]Staff Off Desk Summary Log'!AP9</f>
        <v>Saturday</v>
      </c>
      <c r="B182" s="63"/>
      <c r="C182" s="63">
        <f>'[10]Staff Off Desk Summary Log'!AR9</f>
        <v>0</v>
      </c>
      <c r="D182" s="63">
        <f>'[10]Staff Off Desk Summary Log'!AS9</f>
        <v>12</v>
      </c>
      <c r="E182" s="63">
        <f>'[10]Staff Off Desk Summary Log'!AT9</f>
        <v>0</v>
      </c>
      <c r="F182" s="63">
        <f>'[10]Staff Off Desk Summary Log'!AU9</f>
        <v>0</v>
      </c>
      <c r="G182" s="63">
        <f>'[10]Staff Off Desk Summary Log'!AV9</f>
        <v>19</v>
      </c>
      <c r="H182" s="63">
        <f>'[10]Staff Off Desk Summary Log'!AW9</f>
        <v>82</v>
      </c>
      <c r="I182" s="63">
        <f>'[10]Staff Off Desk Summary Log'!AX9</f>
        <v>58</v>
      </c>
      <c r="J182" s="63">
        <f>'[10]Staff Off Desk Summary Log'!AY9</f>
        <v>66</v>
      </c>
      <c r="K182" s="63">
        <f>'[10]Staff Off Desk Summary Log'!AZ9</f>
        <v>8</v>
      </c>
      <c r="L182" s="63">
        <f>'[10]Staff Off Desk Summary Log'!BA9</f>
        <v>15</v>
      </c>
      <c r="M182" s="63">
        <f>'[10]Staff Off Desk Summary Log'!BB9</f>
        <v>35</v>
      </c>
      <c r="N182" s="63">
        <f>'[10]Staff Off Desk Summary Log'!BC9</f>
        <v>0</v>
      </c>
      <c r="O182" s="63">
        <f>'[10]Staff Off Desk Summary Log'!BD9</f>
        <v>90</v>
      </c>
      <c r="P182" s="63">
        <f>'[10]Staff Off Desk Summary Log'!BE9</f>
        <v>0</v>
      </c>
      <c r="Q182" s="63">
        <f>'[10]Staff Off Desk Summary Log'!BF9</f>
        <v>0</v>
      </c>
      <c r="R182" s="63">
        <f>'[10]Staff Off Desk Summary Log'!BG9</f>
        <v>0</v>
      </c>
      <c r="S182" s="63">
        <f>'[10]Staff Off Desk Summary Log'!BH9</f>
        <v>0</v>
      </c>
      <c r="T182" s="63">
        <f>'[10]Staff Off Desk Summary Log'!BI9</f>
        <v>0</v>
      </c>
      <c r="U182" s="63">
        <f>'[10]Staff Off Desk Summary Log'!BJ9</f>
        <v>0</v>
      </c>
      <c r="V182" s="63">
        <f>'[10]Staff Off Desk Summary Log'!BK9</f>
        <v>0</v>
      </c>
      <c r="W182" s="63">
        <f>'[10]Staff Off Desk Summary Log'!BL9</f>
        <v>355</v>
      </c>
      <c r="X182" s="63">
        <f>'[10]Staff Off Desk Summary Log'!BM9</f>
        <v>24</v>
      </c>
      <c r="Y182" s="63">
        <f>'[10]Staff Off Desk Summary Log'!BN9</f>
        <v>0</v>
      </c>
      <c r="Z182" s="63">
        <f>'[10]Staff Off Desk Summary Log'!BO9</f>
        <v>30</v>
      </c>
      <c r="AA182" s="63">
        <f>'[10]Staff Off Desk Summary Log'!BP9</f>
        <v>15</v>
      </c>
      <c r="AB182" s="63">
        <f>'[10]Staff Off Desk Summary Log'!BQ9</f>
        <v>0</v>
      </c>
      <c r="AC182" s="63">
        <f>'[10]Staff Off Desk Summary Log'!BR9</f>
        <v>64</v>
      </c>
      <c r="AD182" s="63">
        <f>'[10]Staff Off Desk Summary Log'!BS9</f>
        <v>506</v>
      </c>
    </row>
    <row r="183" spans="1:31" x14ac:dyDescent="0.25">
      <c r="A183" s="63"/>
      <c r="B183" s="63" t="str">
        <f>'[10]Staff Off Desk Summary Log'!AQ10</f>
        <v>SUM</v>
      </c>
      <c r="C183" s="63">
        <f>'[10]Staff Off Desk Summary Log'!AR10</f>
        <v>20</v>
      </c>
      <c r="D183" s="63">
        <f>'[10]Staff Off Desk Summary Log'!AS10</f>
        <v>67</v>
      </c>
      <c r="E183" s="63">
        <f>'[10]Staff Off Desk Summary Log'!AT10</f>
        <v>99</v>
      </c>
      <c r="F183" s="63">
        <f>'[10]Staff Off Desk Summary Log'!AU10</f>
        <v>60</v>
      </c>
      <c r="G183" s="63">
        <f>'[10]Staff Off Desk Summary Log'!AV10</f>
        <v>85</v>
      </c>
      <c r="H183" s="63">
        <f>'[10]Staff Off Desk Summary Log'!AW10</f>
        <v>112</v>
      </c>
      <c r="I183" s="63">
        <f>'[10]Staff Off Desk Summary Log'!AX10</f>
        <v>58</v>
      </c>
      <c r="J183" s="63">
        <f>'[10]Staff Off Desk Summary Log'!AY10</f>
        <v>93</v>
      </c>
      <c r="K183" s="63">
        <f>'[10]Staff Off Desk Summary Log'!AZ10</f>
        <v>14</v>
      </c>
      <c r="L183" s="63">
        <f>'[10]Staff Off Desk Summary Log'!BA10</f>
        <v>70</v>
      </c>
      <c r="M183" s="63">
        <f>'[10]Staff Off Desk Summary Log'!BB10</f>
        <v>35</v>
      </c>
      <c r="N183" s="63">
        <f>'[10]Staff Off Desk Summary Log'!BC10</f>
        <v>8</v>
      </c>
      <c r="O183" s="63">
        <f>'[10]Staff Off Desk Summary Log'!BD10</f>
        <v>137</v>
      </c>
      <c r="P183" s="63">
        <f>'[10]Staff Off Desk Summary Log'!BE10</f>
        <v>12</v>
      </c>
      <c r="Q183" s="63">
        <f>'[10]Staff Off Desk Summary Log'!BF10</f>
        <v>1</v>
      </c>
      <c r="R183" s="63">
        <f>'[10]Staff Off Desk Summary Log'!BG10</f>
        <v>15</v>
      </c>
      <c r="S183" s="63">
        <f>'[10]Staff Off Desk Summary Log'!BH10</f>
        <v>7</v>
      </c>
      <c r="T183" s="63">
        <f>'[10]Staff Off Desk Summary Log'!BI10</f>
        <v>0</v>
      </c>
      <c r="U183" s="63">
        <f>'[10]Staff Off Desk Summary Log'!BJ10</f>
        <v>0</v>
      </c>
      <c r="V183" s="63">
        <f>'[10]Staff Off Desk Summary Log'!BK10</f>
        <v>0</v>
      </c>
      <c r="W183" s="63">
        <f>'[10]Staff Off Desk Summary Log'!BL10</f>
        <v>1058</v>
      </c>
      <c r="X183" s="63">
        <f>'[10]Staff Off Desk Summary Log'!BM10</f>
        <v>191</v>
      </c>
      <c r="Y183" s="63">
        <f>'[10]Staff Off Desk Summary Log'!BN10</f>
        <v>130</v>
      </c>
      <c r="Z183" s="63">
        <f>'[10]Staff Off Desk Summary Log'!BO10</f>
        <v>262</v>
      </c>
      <c r="AA183" s="63">
        <f>'[10]Staff Off Desk Summary Log'!BP10</f>
        <v>175</v>
      </c>
      <c r="AB183" s="63">
        <f>'[10]Staff Off Desk Summary Log'!BQ10</f>
        <v>70</v>
      </c>
      <c r="AC183" s="63">
        <f>'[10]Staff Off Desk Summary Log'!BR10</f>
        <v>118</v>
      </c>
      <c r="AD183" s="63">
        <f>'[10]Staff Off Desk Summary Log'!BS10</f>
        <v>1368</v>
      </c>
    </row>
    <row r="184" spans="1:31" x14ac:dyDescent="0.25">
      <c r="A184" s="63"/>
      <c r="B184" s="63" t="str">
        <f>'[10]Staff Off Desk Summary Log'!AQ11</f>
        <v>Avg</v>
      </c>
      <c r="C184" s="63">
        <f>'[10]Staff Off Desk Summary Log'!AR11</f>
        <v>0</v>
      </c>
      <c r="D184" s="63">
        <f>'[10]Staff Off Desk Summary Log'!AS11</f>
        <v>3.35</v>
      </c>
      <c r="E184" s="63">
        <f>'[10]Staff Off Desk Summary Log'!AT11</f>
        <v>0</v>
      </c>
      <c r="F184" s="63">
        <f>'[10]Staff Off Desk Summary Log'!AU11</f>
        <v>0.60606060606060608</v>
      </c>
      <c r="G184" s="63">
        <f>'[10]Staff Off Desk Summary Log'!AV11</f>
        <v>0</v>
      </c>
      <c r="H184" s="63">
        <f>'[10]Staff Off Desk Summary Log'!AW11</f>
        <v>1.3176470588235294</v>
      </c>
      <c r="I184" s="63">
        <f>'[10]Staff Off Desk Summary Log'!AX11</f>
        <v>0</v>
      </c>
      <c r="J184" s="63">
        <f>'[10]Staff Off Desk Summary Log'!AY11</f>
        <v>1.603448275862069</v>
      </c>
      <c r="K184" s="63">
        <f>'[10]Staff Off Desk Summary Log'!AZ11</f>
        <v>0</v>
      </c>
      <c r="L184" s="63">
        <f>'[10]Staff Off Desk Summary Log'!BA11</f>
        <v>5</v>
      </c>
      <c r="M184" s="63">
        <f>'[10]Staff Off Desk Summary Log'!BB11</f>
        <v>0</v>
      </c>
      <c r="N184" s="63">
        <f>'[10]Staff Off Desk Summary Log'!BC11</f>
        <v>0</v>
      </c>
      <c r="O184" s="63">
        <f>'[10]Staff Off Desk Summary Log'!BD11</f>
        <v>0</v>
      </c>
      <c r="P184" s="63">
        <f>'[10]Staff Off Desk Summary Log'!BE11</f>
        <v>0</v>
      </c>
      <c r="Q184" s="63">
        <f>'[10]Staff Off Desk Summary Log'!BF11</f>
        <v>0</v>
      </c>
      <c r="R184" s="63">
        <f>'[10]Staff Off Desk Summary Log'!BG11</f>
        <v>0</v>
      </c>
      <c r="S184" s="63">
        <f>'[10]Staff Off Desk Summary Log'!BH11</f>
        <v>0</v>
      </c>
      <c r="T184" s="63">
        <f>'[10]Staff Off Desk Summary Log'!BI11</f>
        <v>0</v>
      </c>
      <c r="U184" s="63">
        <f>'[10]Staff Off Desk Summary Log'!BJ11</f>
        <v>0</v>
      </c>
      <c r="V184" s="63">
        <f>'[10]Staff Off Desk Summary Log'!BK11</f>
        <v>0</v>
      </c>
      <c r="W184" s="63">
        <f>'[10]Staff Off Desk Summary Log'!BL11</f>
        <v>0</v>
      </c>
      <c r="X184" s="63">
        <f>'[10]Staff Off Desk Summary Log'!BM11</f>
        <v>0</v>
      </c>
      <c r="Y184" s="63">
        <f>'[10]Staff Off Desk Summary Log'!BN11</f>
        <v>0</v>
      </c>
      <c r="Z184" s="63">
        <f>'[10]Staff Off Desk Summary Log'!BO11</f>
        <v>0</v>
      </c>
      <c r="AA184" s="63">
        <f>'[10]Staff Off Desk Summary Log'!BP11</f>
        <v>0</v>
      </c>
      <c r="AB184" s="63">
        <f>'[10]Staff Off Desk Summary Log'!BQ11</f>
        <v>0</v>
      </c>
      <c r="AC184" s="63">
        <f>'[10]Staff Off Desk Summary Log'!BR11</f>
        <v>0</v>
      </c>
      <c r="AD184" s="63">
        <f>'[10]Staff Off Desk Summary Log'!BS11</f>
        <v>0</v>
      </c>
    </row>
    <row r="185" spans="1:31" x14ac:dyDescent="0.25">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1" ht="120" x14ac:dyDescent="0.25">
      <c r="A186" s="63"/>
      <c r="B186" s="114" t="str">
        <f>'[10]Staff Off Desk Summary Log'!AQ13</f>
        <v>% of all off desk tasks per week</v>
      </c>
      <c r="C186" s="63"/>
      <c r="D186" s="63" t="str">
        <f>'[10]Staff Off Desk Summary Log'!AS13</f>
        <v>shelver</v>
      </c>
      <c r="E186" s="63"/>
      <c r="F186" s="63" t="str">
        <f>'[10]Staff Off Desk Summary Log'!AU13</f>
        <v>shelver</v>
      </c>
      <c r="G186" s="63"/>
      <c r="H186" s="63" t="str">
        <f>'[10]Staff Off Desk Summary Log'!AW13</f>
        <v>shelver</v>
      </c>
      <c r="I186" s="63"/>
      <c r="J186" s="63" t="str">
        <f>'[10]Staff Off Desk Summary Log'!AY13</f>
        <v>shelver</v>
      </c>
      <c r="K186" s="63"/>
      <c r="L186" s="115">
        <f>'[10]Staff Off Desk Summary Log'!BA13</f>
        <v>2.9166666666666667E-2</v>
      </c>
      <c r="M186" s="115">
        <f>'[10]Staff Off Desk Summary Log'!BB13</f>
        <v>1.4583333333333334E-2</v>
      </c>
      <c r="N186" s="115"/>
      <c r="O186" s="115">
        <f>'[10]Staff Off Desk Summary Log'!BD13</f>
        <v>5.7083333333333333E-2</v>
      </c>
      <c r="P186" s="115">
        <f>'[10]Staff Off Desk Summary Log'!BE13</f>
        <v>5.0000000000000001E-3</v>
      </c>
      <c r="Q186" s="115">
        <f>'[10]Staff Off Desk Summary Log'!BF13</f>
        <v>4.1666666666666669E-4</v>
      </c>
      <c r="R186" s="115">
        <f>'[10]Staff Off Desk Summary Log'!BG13</f>
        <v>6.2500000000000003E-3</v>
      </c>
      <c r="S186" s="115">
        <f>'[10]Staff Off Desk Summary Log'!BH13</f>
        <v>2.9166666666666668E-3</v>
      </c>
      <c r="T186" s="115"/>
      <c r="U186" s="115"/>
      <c r="V186" s="115">
        <f>'[10]Staff Off Desk Summary Log'!BK13</f>
        <v>0</v>
      </c>
      <c r="W186" s="115">
        <f>'[10]Staff Off Desk Summary Log'!BL13</f>
        <v>0.44083333333333335</v>
      </c>
      <c r="X186" s="115">
        <f>'[10]Staff Off Desk Summary Log'!BM13</f>
        <v>7.9583333333333339E-2</v>
      </c>
      <c r="Y186" s="115">
        <f>'[10]Staff Off Desk Summary Log'!BN13</f>
        <v>5.4166666666666669E-2</v>
      </c>
      <c r="Z186" s="115">
        <f>'[10]Staff Off Desk Summary Log'!BO13</f>
        <v>0.10916666666666666</v>
      </c>
      <c r="AA186" s="115">
        <f>'[10]Staff Off Desk Summary Log'!BP13</f>
        <v>7.2916666666666671E-2</v>
      </c>
      <c r="AB186" s="115">
        <f>'[10]Staff Off Desk Summary Log'!BQ13</f>
        <v>2.9166666666666667E-2</v>
      </c>
      <c r="AC186" s="115">
        <f>'[10]Staff Off Desk Summary Log'!BR13</f>
        <v>4.9166666666666664E-2</v>
      </c>
      <c r="AD186" s="115">
        <f>'[10]Staff Off Desk Summary Log'!BS13</f>
        <v>0.56999999999999995</v>
      </c>
    </row>
    <row r="189" spans="1:31" ht="150" x14ac:dyDescent="0.25">
      <c r="A189" s="63"/>
      <c r="B189" s="63"/>
      <c r="C189" s="114" t="str">
        <f>'[11]Staff Off Desk Summary Log'!AS1</f>
        <v>Hrs per week staff work (Max)</v>
      </c>
      <c r="D189" s="114" t="str">
        <f>'[11]Staff Off Desk Summary Log'!AT1</f>
        <v>Mins per week staff Max</v>
      </c>
      <c r="E189" s="114" t="str">
        <f>'[11]Staff Off Desk Summary Log'!AU1</f>
        <v>Hrs per year staff work (max)</v>
      </c>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1" x14ac:dyDescent="0.25">
      <c r="A190" s="63"/>
      <c r="B190" s="63"/>
      <c r="C190" s="63">
        <f>'[11]Staff Off Desk Summary Log'!AS2</f>
        <v>40</v>
      </c>
      <c r="D190" s="63">
        <f>'[11]Staff Off Desk Summary Log'!AT2</f>
        <v>2400</v>
      </c>
      <c r="E190" s="63">
        <f>'[11]Staff Off Desk Summary Log'!AU2</f>
        <v>2080</v>
      </c>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1" x14ac:dyDescent="0.25">
      <c r="A191" s="44" t="str">
        <f>'[11]Staff Off Desk Summary Log'!AQ3</f>
        <v>ELK - Off Desk Log</v>
      </c>
      <c r="B191" s="63"/>
      <c r="C191" s="114" t="str">
        <f>'[11]Staff Off Desk Summary Log'!AS3</f>
        <v>Bookdrop</v>
      </c>
      <c r="D191" s="114"/>
      <c r="E191" s="114" t="str">
        <f>'[11]Staff Off Desk Summary Log'!AU3</f>
        <v>Delivery</v>
      </c>
      <c r="F191" s="114"/>
      <c r="G191" s="114" t="str">
        <f>'[11]Staff Off Desk Summary Log'!AW3</f>
        <v xml:space="preserve">Checkin </v>
      </c>
      <c r="H191" s="114"/>
      <c r="I191" s="114" t="str">
        <f>'[11]Staff Off Desk Summary Log'!AY3</f>
        <v>Shelving</v>
      </c>
      <c r="J191" s="114"/>
      <c r="K191" s="114" t="str">
        <f>'[11]Staff Off Desk Summary Log'!BA3</f>
        <v>Circ Issues: missing and damaged items, etc.</v>
      </c>
      <c r="L191" s="114"/>
      <c r="M191" s="114" t="str">
        <f>'[11]Staff Off Desk Summary Log'!BC3</f>
        <v>Collection Management (describe activity)</v>
      </c>
      <c r="N191" s="114" t="str">
        <f>'[11]Staff Off Desk Summary Log'!BD3</f>
        <v>Picklist, ILL, LinkPLUS</v>
      </c>
      <c r="O191" s="114"/>
      <c r="P191" s="114" t="str">
        <f>'[11]Staff Off Desk Summary Log'!BF3</f>
        <v>Newspapers/ Magazines (describe activity)</v>
      </c>
      <c r="Q191" s="114" t="str">
        <f>'[11]Staff Off Desk Summary Log'!BI3</f>
        <v>Meeting Room Bookings: new requests, review, confirm, etc.</v>
      </c>
      <c r="R191" s="114" t="str">
        <f>'[11]Staff Off Desk Summary Log'!BJ3</f>
        <v>Outreach: School, Rotary, etc. (keep detailed calendar and attach to off desk log)</v>
      </c>
      <c r="S191" s="114" t="str">
        <f>'[11]Staff Off Desk Summary Log'!BK3</f>
        <v>Community Information: posting new, restocking bookmarks, program brochures, notices</v>
      </c>
      <c r="T191" s="114" t="str">
        <f>'[11]Staff Off Desk Summary Log'!BL3</f>
        <v>By appointment with patron; 1 on 1; small group training</v>
      </c>
      <c r="U191" s="114"/>
      <c r="V191" s="114" t="str">
        <f>'[11]Staff Off Desk Summary Log'!BN3</f>
        <v>Programs (set up, delivery and tear down) Attach evanced calendar)</v>
      </c>
      <c r="W191" s="114"/>
      <c r="X191" s="114" t="str">
        <f>'[11]Staff Off Desk Summary Log'!BP3</f>
        <v>Programs (planning)</v>
      </c>
      <c r="Y191" s="114" t="str">
        <f>'[11]Staff Off Desk Summary Log'!BQ3</f>
        <v xml:space="preserve">Special assignments or projects </v>
      </c>
      <c r="Z191" s="114" t="str">
        <f>'[11]Staff Off Desk Summary Log'!BR3</f>
        <v>Check email/spl@</v>
      </c>
      <c r="AA191" s="114" t="str">
        <f>'[11]Staff Off Desk Summary Log'!BS3</f>
        <v>Cash Count</v>
      </c>
      <c r="AB191" s="114" t="str">
        <f>'[11]Staff Off Desk Summary Log'!BT3</f>
        <v>Staff Meetings</v>
      </c>
      <c r="AC191" s="114" t="str">
        <f>'[11]Staff Off Desk Summary Log'!BU3</f>
        <v>Opening/ Closing Procedures</v>
      </c>
      <c r="AD191" s="114" t="str">
        <f>'[11]Staff Off Desk Summary Log'!BV3</f>
        <v>Other (describe)</v>
      </c>
      <c r="AE191" s="41"/>
    </row>
    <row r="192" spans="1:31" x14ac:dyDescent="0.25">
      <c r="A192" s="63" t="str">
        <f>'[11]Staff Off Desk Summary Log'!AQ4</f>
        <v>DAY</v>
      </c>
      <c r="B192" s="63" t="str">
        <f>'[11]Staff Off Desk Summary Log'!AR4</f>
        <v>DATE</v>
      </c>
      <c r="C192" s="63" t="str">
        <f>'[11]Staff Off Desk Summary Log'!AS4</f>
        <v xml:space="preserve"># </v>
      </c>
      <c r="D192" s="63" t="str">
        <f>'[11]Staff Off Desk Summary Log'!AT4</f>
        <v>actual time</v>
      </c>
      <c r="E192" s="63" t="str">
        <f>'[11]Staff Off Desk Summary Log'!AU4</f>
        <v xml:space="preserve"># </v>
      </c>
      <c r="F192" s="63" t="str">
        <f>'[11]Staff Off Desk Summary Log'!AV4</f>
        <v>actual time</v>
      </c>
      <c r="G192" s="63" t="str">
        <f>'[11]Staff Off Desk Summary Log'!AW4</f>
        <v xml:space="preserve"># </v>
      </c>
      <c r="H192" s="63" t="str">
        <f>'[11]Staff Off Desk Summary Log'!AX4</f>
        <v>actual time</v>
      </c>
      <c r="I192" s="63" t="str">
        <f>'[11]Staff Off Desk Summary Log'!AY4</f>
        <v xml:space="preserve"># </v>
      </c>
      <c r="J192" s="63" t="str">
        <f>'[11]Staff Off Desk Summary Log'!AZ4</f>
        <v>actual time</v>
      </c>
      <c r="K192" s="63" t="str">
        <f>'[11]Staff Off Desk Summary Log'!BA4</f>
        <v xml:space="preserve"># </v>
      </c>
      <c r="L192" s="63" t="str">
        <f>'[11]Staff Off Desk Summary Log'!BB4</f>
        <v>actual time</v>
      </c>
      <c r="M192" s="63" t="str">
        <f>'[11]Staff Off Desk Summary Log'!BC4</f>
        <v xml:space="preserve">Avg time </v>
      </c>
      <c r="N192" s="63" t="str">
        <f>'[11]Staff Off Desk Summary Log'!BD4</f>
        <v xml:space="preserve"># </v>
      </c>
      <c r="O192" s="63" t="str">
        <f>'[11]Staff Off Desk Summary Log'!BE4</f>
        <v>actual time</v>
      </c>
      <c r="P192" s="63" t="str">
        <f>'[11]Staff Off Desk Summary Log'!BF4</f>
        <v xml:space="preserve">Avg time </v>
      </c>
      <c r="Q192" s="63" t="str">
        <f>'[11]Staff Off Desk Summary Log'!BI4</f>
        <v xml:space="preserve">Avg time </v>
      </c>
      <c r="R192" s="63" t="str">
        <f>'[11]Staff Off Desk Summary Log'!BJ4</f>
        <v xml:space="preserve">Avg time </v>
      </c>
      <c r="S192" s="63" t="str">
        <f>'[11]Staff Off Desk Summary Log'!BK4</f>
        <v xml:space="preserve">Avg time </v>
      </c>
      <c r="T192" s="63" t="str">
        <f>'[11]Staff Off Desk Summary Log'!BL4</f>
        <v xml:space="preserve"># </v>
      </c>
      <c r="U192" s="63" t="str">
        <f>'[11]Staff Off Desk Summary Log'!BM4</f>
        <v xml:space="preserve">Avg time </v>
      </c>
      <c r="V192" s="63" t="str">
        <f>'[11]Staff Off Desk Summary Log'!BN4</f>
        <v xml:space="preserve"># </v>
      </c>
      <c r="W192" s="63" t="str">
        <f>'[11]Staff Off Desk Summary Log'!BO4</f>
        <v xml:space="preserve">Avg time </v>
      </c>
      <c r="X192" s="63" t="str">
        <f>'[11]Staff Off Desk Summary Log'!BP4</f>
        <v>actual time</v>
      </c>
      <c r="Y192" s="63" t="str">
        <f>'[11]Staff Off Desk Summary Log'!BQ4</f>
        <v>actual time</v>
      </c>
      <c r="Z192" s="63" t="str">
        <f>'[11]Staff Off Desk Summary Log'!BR4</f>
        <v xml:space="preserve">Avg time </v>
      </c>
      <c r="AA192" s="63" t="str">
        <f>'[11]Staff Off Desk Summary Log'!BS4</f>
        <v xml:space="preserve">Avg time </v>
      </c>
      <c r="AB192" s="63" t="str">
        <f>'[11]Staff Off Desk Summary Log'!BT4</f>
        <v>actual time</v>
      </c>
      <c r="AC192" s="63" t="str">
        <f>'[11]Staff Off Desk Summary Log'!BU4</f>
        <v xml:space="preserve">Avg time </v>
      </c>
      <c r="AD192" s="63" t="str">
        <f>'[11]Staff Off Desk Summary Log'!BV4</f>
        <v xml:space="preserve">Avg time </v>
      </c>
    </row>
    <row r="193" spans="1:30" x14ac:dyDescent="0.25">
      <c r="A193" s="63" t="str">
        <f>'[11]Staff Off Desk Summary Log'!AQ5</f>
        <v xml:space="preserve">Tuesday </v>
      </c>
      <c r="B193" s="63"/>
      <c r="C193" s="63">
        <f>'[11]Staff Off Desk Summary Log'!AS5</f>
        <v>434</v>
      </c>
      <c r="D193" s="63">
        <f>'[11]Staff Off Desk Summary Log'!AT5</f>
        <v>192</v>
      </c>
      <c r="E193" s="63">
        <f>'[11]Staff Off Desk Summary Log'!AU5</f>
        <v>366</v>
      </c>
      <c r="F193" s="63">
        <f>'[11]Staff Off Desk Summary Log'!AV5</f>
        <v>50</v>
      </c>
      <c r="G193" s="63">
        <f>'[11]Staff Off Desk Summary Log'!AW5</f>
        <v>789</v>
      </c>
      <c r="H193" s="63">
        <f>'[11]Staff Off Desk Summary Log'!AX5</f>
        <v>340</v>
      </c>
      <c r="I193" s="63">
        <f>'[11]Staff Off Desk Summary Log'!AY5</f>
        <v>144</v>
      </c>
      <c r="J193" s="63">
        <f>'[11]Staff Off Desk Summary Log'!AZ5</f>
        <v>10</v>
      </c>
      <c r="K193" s="63">
        <f>'[11]Staff Off Desk Summary Log'!BA5</f>
        <v>0</v>
      </c>
      <c r="L193" s="63">
        <f>'[11]Staff Off Desk Summary Log'!BB5</f>
        <v>20</v>
      </c>
      <c r="M193" s="63">
        <f>'[11]Staff Off Desk Summary Log'!BC5</f>
        <v>90</v>
      </c>
      <c r="N193" s="63">
        <f>'[11]Staff Off Desk Summary Log'!BD5</f>
        <v>31</v>
      </c>
      <c r="O193" s="63">
        <f>'[11]Staff Off Desk Summary Log'!BE5</f>
        <v>28</v>
      </c>
      <c r="P193" s="63">
        <f>'[11]Staff Off Desk Summary Log'!BF5</f>
        <v>30</v>
      </c>
      <c r="Q193" s="63">
        <f>'[11]Staff Off Desk Summary Log'!BI5</f>
        <v>5</v>
      </c>
      <c r="R193" s="63">
        <f>'[11]Staff Off Desk Summary Log'!BJ5</f>
        <v>0</v>
      </c>
      <c r="S193" s="63">
        <f>'[11]Staff Off Desk Summary Log'!BK5</f>
        <v>30</v>
      </c>
      <c r="T193" s="63">
        <f>'[11]Staff Off Desk Summary Log'!BL5</f>
        <v>0</v>
      </c>
      <c r="U193" s="63">
        <f>'[11]Staff Off Desk Summary Log'!BM5</f>
        <v>0</v>
      </c>
      <c r="V193" s="63">
        <f>'[11]Staff Off Desk Summary Log'!BN5</f>
        <v>58</v>
      </c>
      <c r="W193" s="63">
        <f>'[11]Staff Off Desk Summary Log'!BO5</f>
        <v>125</v>
      </c>
      <c r="X193" s="63">
        <f>'[11]Staff Off Desk Summary Log'!BP5</f>
        <v>75</v>
      </c>
      <c r="Y193" s="63">
        <f>'[11]Staff Off Desk Summary Log'!BQ5</f>
        <v>125</v>
      </c>
      <c r="Z193" s="63">
        <f>'[11]Staff Off Desk Summary Log'!BR5</f>
        <v>71</v>
      </c>
      <c r="AA193" s="63">
        <f>'[11]Staff Off Desk Summary Log'!BS5</f>
        <v>20</v>
      </c>
      <c r="AB193" s="63">
        <f>'[11]Staff Off Desk Summary Log'!BT5</f>
        <v>0</v>
      </c>
      <c r="AC193" s="63">
        <f>'[11]Staff Off Desk Summary Log'!BU5</f>
        <v>60</v>
      </c>
      <c r="AD193" s="63">
        <f>'[11]Staff Off Desk Summary Log'!BV5</f>
        <v>565</v>
      </c>
    </row>
    <row r="194" spans="1:30" x14ac:dyDescent="0.25">
      <c r="A194" s="63" t="str">
        <f>'[11]Staff Off Desk Summary Log'!AQ6</f>
        <v xml:space="preserve">Wednesday </v>
      </c>
      <c r="B194" s="63"/>
      <c r="C194" s="63">
        <f>'[11]Staff Off Desk Summary Log'!AS6</f>
        <v>147</v>
      </c>
      <c r="D194" s="63">
        <f>'[11]Staff Off Desk Summary Log'!AT6</f>
        <v>42</v>
      </c>
      <c r="E194" s="63">
        <f>'[11]Staff Off Desk Summary Log'!AU6</f>
        <v>474</v>
      </c>
      <c r="F194" s="63">
        <f>'[11]Staff Off Desk Summary Log'!AV6</f>
        <v>55</v>
      </c>
      <c r="G194" s="63">
        <f>'[11]Staff Off Desk Summary Log'!AW6</f>
        <v>1012</v>
      </c>
      <c r="H194" s="63">
        <f>'[11]Staff Off Desk Summary Log'!AX6</f>
        <v>328</v>
      </c>
      <c r="I194" s="63">
        <f>'[11]Staff Off Desk Summary Log'!AY6</f>
        <v>22</v>
      </c>
      <c r="J194" s="63">
        <f>'[11]Staff Off Desk Summary Log'!AZ6</f>
        <v>10</v>
      </c>
      <c r="K194" s="63">
        <f>'[11]Staff Off Desk Summary Log'!BA6</f>
        <v>1</v>
      </c>
      <c r="L194" s="63">
        <f>'[11]Staff Off Desk Summary Log'!BB6</f>
        <v>10</v>
      </c>
      <c r="M194" s="63">
        <f>'[11]Staff Off Desk Summary Log'!BC6</f>
        <v>45</v>
      </c>
      <c r="N194" s="63">
        <f>'[11]Staff Off Desk Summary Log'!BD6</f>
        <v>40</v>
      </c>
      <c r="O194" s="63">
        <f>'[11]Staff Off Desk Summary Log'!BE6</f>
        <v>23</v>
      </c>
      <c r="P194" s="63">
        <f>'[11]Staff Off Desk Summary Log'!BF6</f>
        <v>0</v>
      </c>
      <c r="Q194" s="63">
        <f>'[11]Staff Off Desk Summary Log'!BI6</f>
        <v>15</v>
      </c>
      <c r="R194" s="63">
        <f>'[11]Staff Off Desk Summary Log'!BJ6</f>
        <v>0</v>
      </c>
      <c r="S194" s="63">
        <f>'[11]Staff Off Desk Summary Log'!BK6</f>
        <v>0</v>
      </c>
      <c r="T194" s="63">
        <f>'[11]Staff Off Desk Summary Log'!BL6</f>
        <v>0</v>
      </c>
      <c r="U194" s="63">
        <f>'[11]Staff Off Desk Summary Log'!BM6</f>
        <v>0</v>
      </c>
      <c r="V194" s="63">
        <f>'[11]Staff Off Desk Summary Log'!BN6</f>
        <v>0</v>
      </c>
      <c r="W194" s="63">
        <f>'[11]Staff Off Desk Summary Log'!BO6</f>
        <v>0</v>
      </c>
      <c r="X194" s="63">
        <f>'[11]Staff Off Desk Summary Log'!BP6</f>
        <v>25</v>
      </c>
      <c r="Y194" s="63">
        <f>'[11]Staff Off Desk Summary Log'!BQ6</f>
        <v>85</v>
      </c>
      <c r="Z194" s="63">
        <f>'[11]Staff Off Desk Summary Log'!BR6</f>
        <v>45</v>
      </c>
      <c r="AA194" s="63">
        <f>'[11]Staff Off Desk Summary Log'!BS6</f>
        <v>40</v>
      </c>
      <c r="AB194" s="63">
        <f>'[11]Staff Off Desk Summary Log'!BT6</f>
        <v>0</v>
      </c>
      <c r="AC194" s="63">
        <f>'[11]Staff Off Desk Summary Log'!BU6</f>
        <v>75</v>
      </c>
      <c r="AD194" s="63">
        <f>'[11]Staff Off Desk Summary Log'!BV6</f>
        <v>454.5</v>
      </c>
    </row>
    <row r="195" spans="1:30" x14ac:dyDescent="0.25">
      <c r="A195" s="63" t="str">
        <f>'[11]Staff Off Desk Summary Log'!AQ7</f>
        <v xml:space="preserve">Thursday </v>
      </c>
      <c r="B195" s="63"/>
      <c r="C195" s="63">
        <f>'[11]Staff Off Desk Summary Log'!AS7</f>
        <v>70</v>
      </c>
      <c r="D195" s="63">
        <f>'[11]Staff Off Desk Summary Log'!AT7</f>
        <v>20</v>
      </c>
      <c r="E195" s="63">
        <f>'[11]Staff Off Desk Summary Log'!AU7</f>
        <v>666</v>
      </c>
      <c r="F195" s="63">
        <f>'[11]Staff Off Desk Summary Log'!AV7</f>
        <v>70</v>
      </c>
      <c r="G195" s="63">
        <f>'[11]Staff Off Desk Summary Log'!AW7</f>
        <v>595</v>
      </c>
      <c r="H195" s="63">
        <f>'[11]Staff Off Desk Summary Log'!AX7</f>
        <v>155</v>
      </c>
      <c r="I195" s="63">
        <f>'[11]Staff Off Desk Summary Log'!AY7</f>
        <v>0</v>
      </c>
      <c r="J195" s="63">
        <f>'[11]Staff Off Desk Summary Log'!AZ7</f>
        <v>0</v>
      </c>
      <c r="K195" s="63">
        <f>'[11]Staff Off Desk Summary Log'!BA7</f>
        <v>11</v>
      </c>
      <c r="L195" s="63">
        <f>'[11]Staff Off Desk Summary Log'!BB7</f>
        <v>50</v>
      </c>
      <c r="M195" s="63">
        <f>'[11]Staff Off Desk Summary Log'!BC7</f>
        <v>30</v>
      </c>
      <c r="N195" s="63">
        <f>'[11]Staff Off Desk Summary Log'!BD7</f>
        <v>115</v>
      </c>
      <c r="O195" s="63">
        <f>'[11]Staff Off Desk Summary Log'!BE7</f>
        <v>55</v>
      </c>
      <c r="P195" s="63">
        <f>'[11]Staff Off Desk Summary Log'!BF7</f>
        <v>15</v>
      </c>
      <c r="Q195" s="63">
        <f>'[11]Staff Off Desk Summary Log'!BI7</f>
        <v>10</v>
      </c>
      <c r="R195" s="63">
        <f>'[11]Staff Off Desk Summary Log'!BJ7</f>
        <v>0</v>
      </c>
      <c r="S195" s="63">
        <f>'[11]Staff Off Desk Summary Log'!BK7</f>
        <v>0</v>
      </c>
      <c r="T195" s="63">
        <f>'[11]Staff Off Desk Summary Log'!BL7</f>
        <v>0</v>
      </c>
      <c r="U195" s="63">
        <f>'[11]Staff Off Desk Summary Log'!BM7</f>
        <v>0</v>
      </c>
      <c r="V195" s="63">
        <f>'[11]Staff Off Desk Summary Log'!BN7</f>
        <v>20</v>
      </c>
      <c r="W195" s="63">
        <f>'[11]Staff Off Desk Summary Log'!BO7</f>
        <v>240</v>
      </c>
      <c r="X195" s="63">
        <f>'[11]Staff Off Desk Summary Log'!BP7</f>
        <v>120</v>
      </c>
      <c r="Y195" s="63">
        <f>'[11]Staff Off Desk Summary Log'!BQ7</f>
        <v>195</v>
      </c>
      <c r="Z195" s="63">
        <f>'[11]Staff Off Desk Summary Log'!BR7</f>
        <v>50</v>
      </c>
      <c r="AA195" s="63">
        <f>'[11]Staff Off Desk Summary Log'!BS7</f>
        <v>0</v>
      </c>
      <c r="AB195" s="63">
        <f>'[11]Staff Off Desk Summary Log'!BT7</f>
        <v>0</v>
      </c>
      <c r="AC195" s="63">
        <f>'[11]Staff Off Desk Summary Log'!BU7</f>
        <v>55</v>
      </c>
      <c r="AD195" s="63">
        <f>'[11]Staff Off Desk Summary Log'!BV7</f>
        <v>393</v>
      </c>
    </row>
    <row r="196" spans="1:30" x14ac:dyDescent="0.25">
      <c r="A196" s="63" t="str">
        <f>'[11]Staff Off Desk Summary Log'!AQ8</f>
        <v>Friday</v>
      </c>
      <c r="B196" s="63"/>
      <c r="C196" s="63">
        <f>'[11]Staff Off Desk Summary Log'!AS8</f>
        <v>235</v>
      </c>
      <c r="D196" s="63">
        <f>'[11]Staff Off Desk Summary Log'!AT8</f>
        <v>45</v>
      </c>
      <c r="E196" s="63">
        <f>'[11]Staff Off Desk Summary Log'!AU8</f>
        <v>0</v>
      </c>
      <c r="F196" s="63">
        <f>'[11]Staff Off Desk Summary Log'!AV8</f>
        <v>0</v>
      </c>
      <c r="G196" s="63">
        <f>'[11]Staff Off Desk Summary Log'!AW8</f>
        <v>659</v>
      </c>
      <c r="H196" s="63">
        <f>'[11]Staff Off Desk Summary Log'!AX8</f>
        <v>276</v>
      </c>
      <c r="I196" s="63">
        <f>'[11]Staff Off Desk Summary Log'!AY8</f>
        <v>321</v>
      </c>
      <c r="J196" s="63">
        <f>'[11]Staff Off Desk Summary Log'!AZ8</f>
        <v>80</v>
      </c>
      <c r="K196" s="63">
        <f>'[11]Staff Off Desk Summary Log'!BA8</f>
        <v>0</v>
      </c>
      <c r="L196" s="63">
        <f>'[11]Staff Off Desk Summary Log'!BB8</f>
        <v>0</v>
      </c>
      <c r="M196" s="63">
        <f>'[11]Staff Off Desk Summary Log'!BC8</f>
        <v>0</v>
      </c>
      <c r="N196" s="63">
        <f>'[11]Staff Off Desk Summary Log'!BD8</f>
        <v>0</v>
      </c>
      <c r="O196" s="63">
        <f>'[11]Staff Off Desk Summary Log'!BE8</f>
        <v>0</v>
      </c>
      <c r="P196" s="63">
        <f>'[11]Staff Off Desk Summary Log'!BF8</f>
        <v>13</v>
      </c>
      <c r="Q196" s="63">
        <f>'[11]Staff Off Desk Summary Log'!BI8</f>
        <v>15</v>
      </c>
      <c r="R196" s="63">
        <f>'[11]Staff Off Desk Summary Log'!BJ8</f>
        <v>0</v>
      </c>
      <c r="S196" s="63">
        <f>'[11]Staff Off Desk Summary Log'!BK8</f>
        <v>0</v>
      </c>
      <c r="T196" s="63">
        <f>'[11]Staff Off Desk Summary Log'!BL8</f>
        <v>0</v>
      </c>
      <c r="U196" s="63">
        <f>'[11]Staff Off Desk Summary Log'!BM8</f>
        <v>0</v>
      </c>
      <c r="V196" s="63">
        <f>'[11]Staff Off Desk Summary Log'!BN8</f>
        <v>0</v>
      </c>
      <c r="W196" s="63">
        <f>'[11]Staff Off Desk Summary Log'!BO8</f>
        <v>120</v>
      </c>
      <c r="X196" s="63">
        <f>'[11]Staff Off Desk Summary Log'!BP8</f>
        <v>225</v>
      </c>
      <c r="Y196" s="63">
        <f>'[11]Staff Off Desk Summary Log'!BQ8</f>
        <v>10</v>
      </c>
      <c r="Z196" s="63">
        <f>'[11]Staff Off Desk Summary Log'!BR8</f>
        <v>85</v>
      </c>
      <c r="AA196" s="63">
        <f>'[11]Staff Off Desk Summary Log'!BS8</f>
        <v>15</v>
      </c>
      <c r="AB196" s="63">
        <f>'[11]Staff Off Desk Summary Log'!BT8</f>
        <v>300</v>
      </c>
      <c r="AC196" s="63">
        <f>'[11]Staff Off Desk Summary Log'!BU8</f>
        <v>45</v>
      </c>
      <c r="AD196" s="63">
        <f>'[11]Staff Off Desk Summary Log'!BV8</f>
        <v>378</v>
      </c>
    </row>
    <row r="197" spans="1:30" x14ac:dyDescent="0.25">
      <c r="A197" s="63" t="str">
        <f>'[11]Staff Off Desk Summary Log'!AQ9</f>
        <v>Saturday</v>
      </c>
      <c r="B197" s="63"/>
      <c r="C197" s="63">
        <f>'[11]Staff Off Desk Summary Log'!AS9</f>
        <v>99</v>
      </c>
      <c r="D197" s="63">
        <f>'[11]Staff Off Desk Summary Log'!AT9</f>
        <v>25</v>
      </c>
      <c r="E197" s="63">
        <f>'[11]Staff Off Desk Summary Log'!AU9</f>
        <v>46</v>
      </c>
      <c r="F197" s="63">
        <f>'[11]Staff Off Desk Summary Log'!AV9</f>
        <v>15</v>
      </c>
      <c r="G197" s="63">
        <f>'[11]Staff Off Desk Summary Log'!AW9</f>
        <v>531</v>
      </c>
      <c r="H197" s="63">
        <f>'[11]Staff Off Desk Summary Log'!AX9</f>
        <v>153</v>
      </c>
      <c r="I197" s="63">
        <f>'[11]Staff Off Desk Summary Log'!AY9</f>
        <v>0</v>
      </c>
      <c r="J197" s="63">
        <f>'[11]Staff Off Desk Summary Log'!AZ9</f>
        <v>0</v>
      </c>
      <c r="K197" s="63">
        <f>'[11]Staff Off Desk Summary Log'!BA9</f>
        <v>0</v>
      </c>
      <c r="L197" s="63">
        <f>'[11]Staff Off Desk Summary Log'!BB9</f>
        <v>0</v>
      </c>
      <c r="M197" s="63">
        <f>'[11]Staff Off Desk Summary Log'!BC9</f>
        <v>0</v>
      </c>
      <c r="N197" s="63">
        <f>'[11]Staff Off Desk Summary Log'!BD9</f>
        <v>0</v>
      </c>
      <c r="O197" s="63">
        <f>'[11]Staff Off Desk Summary Log'!BE9</f>
        <v>0</v>
      </c>
      <c r="P197" s="63">
        <f>'[11]Staff Off Desk Summary Log'!BF9</f>
        <v>15</v>
      </c>
      <c r="Q197" s="63">
        <f>'[11]Staff Off Desk Summary Log'!BI9</f>
        <v>0</v>
      </c>
      <c r="R197" s="63">
        <f>'[11]Staff Off Desk Summary Log'!BJ9</f>
        <v>0</v>
      </c>
      <c r="S197" s="63">
        <f>'[11]Staff Off Desk Summary Log'!BK9</f>
        <v>20</v>
      </c>
      <c r="T197" s="63">
        <f>'[11]Staff Off Desk Summary Log'!BL9</f>
        <v>0</v>
      </c>
      <c r="U197" s="63">
        <f>'[11]Staff Off Desk Summary Log'!BM9</f>
        <v>80</v>
      </c>
      <c r="V197" s="63">
        <f>'[11]Staff Off Desk Summary Log'!BN9</f>
        <v>0</v>
      </c>
      <c r="W197" s="63">
        <f>'[11]Staff Off Desk Summary Log'!BO9</f>
        <v>50</v>
      </c>
      <c r="X197" s="63">
        <f>'[11]Staff Off Desk Summary Log'!BP9</f>
        <v>160</v>
      </c>
      <c r="Y197" s="63">
        <f>'[11]Staff Off Desk Summary Log'!BQ9</f>
        <v>0</v>
      </c>
      <c r="Z197" s="63">
        <f>'[11]Staff Off Desk Summary Log'!BR9</f>
        <v>55</v>
      </c>
      <c r="AA197" s="63">
        <f>'[11]Staff Off Desk Summary Log'!BS9</f>
        <v>15</v>
      </c>
      <c r="AB197" s="63">
        <f>'[11]Staff Off Desk Summary Log'!BT9</f>
        <v>0</v>
      </c>
      <c r="AC197" s="63">
        <f>'[11]Staff Off Desk Summary Log'!BU9</f>
        <v>55</v>
      </c>
      <c r="AD197" s="63">
        <f>'[11]Staff Off Desk Summary Log'!BV9</f>
        <v>164</v>
      </c>
    </row>
    <row r="198" spans="1:30" x14ac:dyDescent="0.25">
      <c r="A198" s="63" t="str">
        <f>'[11]Staff Off Desk Summary Log'!AQ10</f>
        <v xml:space="preserve">Tuesday  </v>
      </c>
      <c r="B198" s="63"/>
      <c r="C198" s="63">
        <f>'[11]Staff Off Desk Summary Log'!AS10</f>
        <v>0</v>
      </c>
      <c r="D198" s="63">
        <f>'[11]Staff Off Desk Summary Log'!AT10</f>
        <v>0</v>
      </c>
      <c r="E198" s="63">
        <f>'[11]Staff Off Desk Summary Log'!AU10</f>
        <v>0</v>
      </c>
      <c r="F198" s="63">
        <f>'[11]Staff Off Desk Summary Log'!AV10</f>
        <v>0</v>
      </c>
      <c r="G198" s="63">
        <f>'[11]Staff Off Desk Summary Log'!AW10</f>
        <v>0</v>
      </c>
      <c r="H198" s="63">
        <f>'[11]Staff Off Desk Summary Log'!AX10</f>
        <v>0</v>
      </c>
      <c r="I198" s="63">
        <f>'[11]Staff Off Desk Summary Log'!AY10</f>
        <v>0</v>
      </c>
      <c r="J198" s="63">
        <f>'[11]Staff Off Desk Summary Log'!AZ10</f>
        <v>0</v>
      </c>
      <c r="K198" s="63">
        <f>'[11]Staff Off Desk Summary Log'!BA10</f>
        <v>0</v>
      </c>
      <c r="L198" s="63">
        <f>'[11]Staff Off Desk Summary Log'!BB10</f>
        <v>0</v>
      </c>
      <c r="M198" s="63">
        <f>'[11]Staff Off Desk Summary Log'!BC10</f>
        <v>0</v>
      </c>
      <c r="N198" s="63">
        <f>'[11]Staff Off Desk Summary Log'!BD10</f>
        <v>0</v>
      </c>
      <c r="O198" s="63">
        <f>'[11]Staff Off Desk Summary Log'!BE10</f>
        <v>0</v>
      </c>
      <c r="P198" s="63">
        <f>'[11]Staff Off Desk Summary Log'!BF10</f>
        <v>0</v>
      </c>
      <c r="Q198" s="63">
        <f>'[11]Staff Off Desk Summary Log'!BI10</f>
        <v>0</v>
      </c>
      <c r="R198" s="63">
        <f>'[11]Staff Off Desk Summary Log'!BJ10</f>
        <v>0</v>
      </c>
      <c r="S198" s="63">
        <f>'[11]Staff Off Desk Summary Log'!BK10</f>
        <v>0</v>
      </c>
      <c r="T198" s="63">
        <f>'[11]Staff Off Desk Summary Log'!BL10</f>
        <v>0</v>
      </c>
      <c r="U198" s="63">
        <f>'[11]Staff Off Desk Summary Log'!BM10</f>
        <v>0</v>
      </c>
      <c r="V198" s="63">
        <f>'[11]Staff Off Desk Summary Log'!BN10</f>
        <v>0</v>
      </c>
      <c r="W198" s="63">
        <f>'[11]Staff Off Desk Summary Log'!BO10</f>
        <v>0</v>
      </c>
      <c r="X198" s="63">
        <f>'[11]Staff Off Desk Summary Log'!BP10</f>
        <v>0</v>
      </c>
      <c r="Y198" s="63">
        <f>'[11]Staff Off Desk Summary Log'!BQ10</f>
        <v>0</v>
      </c>
      <c r="Z198" s="63">
        <f>'[11]Staff Off Desk Summary Log'!BR10</f>
        <v>5</v>
      </c>
      <c r="AA198" s="63">
        <f>'[11]Staff Off Desk Summary Log'!BS10</f>
        <v>0</v>
      </c>
      <c r="AB198" s="63">
        <f>'[11]Staff Off Desk Summary Log'!BT10</f>
        <v>20</v>
      </c>
      <c r="AC198" s="63">
        <f>'[11]Staff Off Desk Summary Log'!BU10</f>
        <v>0</v>
      </c>
      <c r="AD198" s="63">
        <f>'[11]Staff Off Desk Summary Log'!BV10</f>
        <v>135</v>
      </c>
    </row>
    <row r="199" spans="1:30" x14ac:dyDescent="0.25">
      <c r="A199" s="63" t="str">
        <f>'[11]Staff Off Desk Summary Log'!AQ11</f>
        <v xml:space="preserve">Wednesday </v>
      </c>
      <c r="B199" s="63"/>
      <c r="C199" s="63">
        <f>'[11]Staff Off Desk Summary Log'!AS11</f>
        <v>0</v>
      </c>
      <c r="D199" s="63">
        <f>'[11]Staff Off Desk Summary Log'!AT11</f>
        <v>0</v>
      </c>
      <c r="E199" s="63">
        <f>'[11]Staff Off Desk Summary Log'!AU11</f>
        <v>0</v>
      </c>
      <c r="F199" s="63">
        <f>'[11]Staff Off Desk Summary Log'!AV11</f>
        <v>0</v>
      </c>
      <c r="G199" s="63">
        <f>'[11]Staff Off Desk Summary Log'!AW11</f>
        <v>0</v>
      </c>
      <c r="H199" s="63">
        <f>'[11]Staff Off Desk Summary Log'!AX11</f>
        <v>0</v>
      </c>
      <c r="I199" s="63">
        <f>'[11]Staff Off Desk Summary Log'!AY11</f>
        <v>0</v>
      </c>
      <c r="J199" s="63">
        <f>'[11]Staff Off Desk Summary Log'!AZ11</f>
        <v>0</v>
      </c>
      <c r="K199" s="63">
        <f>'[11]Staff Off Desk Summary Log'!BA11</f>
        <v>0</v>
      </c>
      <c r="L199" s="63">
        <f>'[11]Staff Off Desk Summary Log'!BB11</f>
        <v>0</v>
      </c>
      <c r="M199" s="63">
        <f>'[11]Staff Off Desk Summary Log'!BC11</f>
        <v>0</v>
      </c>
      <c r="N199" s="63">
        <f>'[11]Staff Off Desk Summary Log'!BD11</f>
        <v>0</v>
      </c>
      <c r="O199" s="63">
        <f>'[11]Staff Off Desk Summary Log'!BE11</f>
        <v>0</v>
      </c>
      <c r="P199" s="63">
        <f>'[11]Staff Off Desk Summary Log'!BF11</f>
        <v>0</v>
      </c>
      <c r="Q199" s="63">
        <f>'[11]Staff Off Desk Summary Log'!BI11</f>
        <v>0</v>
      </c>
      <c r="R199" s="63">
        <f>'[11]Staff Off Desk Summary Log'!BJ11</f>
        <v>0</v>
      </c>
      <c r="S199" s="63">
        <f>'[11]Staff Off Desk Summary Log'!BK11</f>
        <v>0</v>
      </c>
      <c r="T199" s="63">
        <f>'[11]Staff Off Desk Summary Log'!BL11</f>
        <v>0</v>
      </c>
      <c r="U199" s="63">
        <f>'[11]Staff Off Desk Summary Log'!BM11</f>
        <v>0</v>
      </c>
      <c r="V199" s="63">
        <f>'[11]Staff Off Desk Summary Log'!BN11</f>
        <v>0</v>
      </c>
      <c r="W199" s="63">
        <f>'[11]Staff Off Desk Summary Log'!BO11</f>
        <v>0</v>
      </c>
      <c r="X199" s="63">
        <f>'[11]Staff Off Desk Summary Log'!BP11</f>
        <v>0</v>
      </c>
      <c r="Y199" s="63">
        <f>'[11]Staff Off Desk Summary Log'!BQ11</f>
        <v>0</v>
      </c>
      <c r="Z199" s="63">
        <f>'[11]Staff Off Desk Summary Log'!BR11</f>
        <v>0</v>
      </c>
      <c r="AA199" s="63">
        <f>'[11]Staff Off Desk Summary Log'!BS11</f>
        <v>0</v>
      </c>
      <c r="AB199" s="63">
        <f>'[11]Staff Off Desk Summary Log'!BT11</f>
        <v>0</v>
      </c>
      <c r="AC199" s="63">
        <f>'[11]Staff Off Desk Summary Log'!BU11</f>
        <v>0</v>
      </c>
      <c r="AD199" s="63">
        <f>'[11]Staff Off Desk Summary Log'!BV11</f>
        <v>200</v>
      </c>
    </row>
    <row r="200" spans="1:30" x14ac:dyDescent="0.25">
      <c r="A200" s="63" t="str">
        <f>'[11]Staff Off Desk Summary Log'!AQ12</f>
        <v xml:space="preserve">Thursday </v>
      </c>
      <c r="B200" s="63"/>
      <c r="C200" s="63">
        <f>'[11]Staff Off Desk Summary Log'!AS12</f>
        <v>0</v>
      </c>
      <c r="D200" s="63">
        <f>'[11]Staff Off Desk Summary Log'!AT12</f>
        <v>20</v>
      </c>
      <c r="E200" s="63">
        <f>'[11]Staff Off Desk Summary Log'!AU12</f>
        <v>0</v>
      </c>
      <c r="F200" s="63">
        <f>'[11]Staff Off Desk Summary Log'!AV12</f>
        <v>0</v>
      </c>
      <c r="G200" s="63">
        <f>'[11]Staff Off Desk Summary Log'!AW12</f>
        <v>0</v>
      </c>
      <c r="H200" s="63">
        <f>'[11]Staff Off Desk Summary Log'!AX12</f>
        <v>50</v>
      </c>
      <c r="I200" s="63">
        <f>'[11]Staff Off Desk Summary Log'!AY12</f>
        <v>0</v>
      </c>
      <c r="J200" s="63">
        <f>'[11]Staff Off Desk Summary Log'!AZ12</f>
        <v>0</v>
      </c>
      <c r="K200" s="63">
        <f>'[11]Staff Off Desk Summary Log'!BA12</f>
        <v>0</v>
      </c>
      <c r="L200" s="63">
        <f>'[11]Staff Off Desk Summary Log'!BB12</f>
        <v>0</v>
      </c>
      <c r="M200" s="63">
        <f>'[11]Staff Off Desk Summary Log'!BC12</f>
        <v>0</v>
      </c>
      <c r="N200" s="63">
        <f>'[11]Staff Off Desk Summary Log'!BD12</f>
        <v>0</v>
      </c>
      <c r="O200" s="63">
        <f>'[11]Staff Off Desk Summary Log'!BE12</f>
        <v>0</v>
      </c>
      <c r="P200" s="63">
        <f>'[11]Staff Off Desk Summary Log'!BF12</f>
        <v>0</v>
      </c>
      <c r="Q200" s="63">
        <f>'[11]Staff Off Desk Summary Log'!BI12</f>
        <v>0</v>
      </c>
      <c r="R200" s="63">
        <f>'[11]Staff Off Desk Summary Log'!BJ12</f>
        <v>0</v>
      </c>
      <c r="S200" s="63">
        <f>'[11]Staff Off Desk Summary Log'!BK12</f>
        <v>0</v>
      </c>
      <c r="T200" s="63">
        <f>'[11]Staff Off Desk Summary Log'!BL12</f>
        <v>0</v>
      </c>
      <c r="U200" s="63">
        <f>'[11]Staff Off Desk Summary Log'!BM12</f>
        <v>0</v>
      </c>
      <c r="V200" s="63">
        <f>'[11]Staff Off Desk Summary Log'!BN12</f>
        <v>0</v>
      </c>
      <c r="W200" s="63">
        <f>'[11]Staff Off Desk Summary Log'!BO12</f>
        <v>0</v>
      </c>
      <c r="X200" s="63">
        <f>'[11]Staff Off Desk Summary Log'!BP12</f>
        <v>0</v>
      </c>
      <c r="Y200" s="63">
        <f>'[11]Staff Off Desk Summary Log'!BQ12</f>
        <v>0</v>
      </c>
      <c r="Z200" s="63">
        <f>'[11]Staff Off Desk Summary Log'!BR12</f>
        <v>0</v>
      </c>
      <c r="AA200" s="63">
        <f>'[11]Staff Off Desk Summary Log'!BS12</f>
        <v>0</v>
      </c>
      <c r="AB200" s="63">
        <f>'[11]Staff Off Desk Summary Log'!BT12</f>
        <v>47</v>
      </c>
      <c r="AC200" s="63">
        <f>'[11]Staff Off Desk Summary Log'!BU12</f>
        <v>0</v>
      </c>
      <c r="AD200" s="63">
        <f>'[11]Staff Off Desk Summary Log'!BV12</f>
        <v>95</v>
      </c>
    </row>
    <row r="201" spans="1:30" x14ac:dyDescent="0.25">
      <c r="A201" s="63" t="str">
        <f>'[11]Staff Off Desk Summary Log'!AQ13</f>
        <v>Friday</v>
      </c>
      <c r="B201" s="63"/>
      <c r="C201" s="63">
        <f>'[11]Staff Off Desk Summary Log'!AS13</f>
        <v>100</v>
      </c>
      <c r="D201" s="63">
        <f>'[11]Staff Off Desk Summary Log'!AT13</f>
        <v>20</v>
      </c>
      <c r="E201" s="63">
        <f>'[11]Staff Off Desk Summary Log'!AU13</f>
        <v>0</v>
      </c>
      <c r="F201" s="63">
        <f>'[11]Staff Off Desk Summary Log'!AV13</f>
        <v>0</v>
      </c>
      <c r="G201" s="63">
        <f>'[11]Staff Off Desk Summary Log'!AW13</f>
        <v>0</v>
      </c>
      <c r="H201" s="63">
        <f>'[11]Staff Off Desk Summary Log'!AX13</f>
        <v>0</v>
      </c>
      <c r="I201" s="63">
        <f>'[11]Staff Off Desk Summary Log'!AY13</f>
        <v>0</v>
      </c>
      <c r="J201" s="63">
        <f>'[11]Staff Off Desk Summary Log'!AZ13</f>
        <v>0</v>
      </c>
      <c r="K201" s="63">
        <f>'[11]Staff Off Desk Summary Log'!BA13</f>
        <v>0</v>
      </c>
      <c r="L201" s="63">
        <f>'[11]Staff Off Desk Summary Log'!BB13</f>
        <v>0</v>
      </c>
      <c r="M201" s="63">
        <f>'[11]Staff Off Desk Summary Log'!BC13</f>
        <v>0</v>
      </c>
      <c r="N201" s="63">
        <f>'[11]Staff Off Desk Summary Log'!BD13</f>
        <v>0</v>
      </c>
      <c r="O201" s="63">
        <f>'[11]Staff Off Desk Summary Log'!BE13</f>
        <v>0</v>
      </c>
      <c r="P201" s="63">
        <f>'[11]Staff Off Desk Summary Log'!BF13</f>
        <v>0</v>
      </c>
      <c r="Q201" s="63">
        <f>'[11]Staff Off Desk Summary Log'!BI13</f>
        <v>0</v>
      </c>
      <c r="R201" s="63">
        <f>'[11]Staff Off Desk Summary Log'!BJ13</f>
        <v>0</v>
      </c>
      <c r="S201" s="63">
        <f>'[11]Staff Off Desk Summary Log'!BK13</f>
        <v>0</v>
      </c>
      <c r="T201" s="63">
        <f>'[11]Staff Off Desk Summary Log'!BL13</f>
        <v>0</v>
      </c>
      <c r="U201" s="63">
        <f>'[11]Staff Off Desk Summary Log'!BM13</f>
        <v>0</v>
      </c>
      <c r="V201" s="63">
        <f>'[11]Staff Off Desk Summary Log'!BN13</f>
        <v>0</v>
      </c>
      <c r="W201" s="63">
        <f>'[11]Staff Off Desk Summary Log'!BO13</f>
        <v>0</v>
      </c>
      <c r="X201" s="63">
        <f>'[11]Staff Off Desk Summary Log'!BP13</f>
        <v>0</v>
      </c>
      <c r="Y201" s="63">
        <f>'[11]Staff Off Desk Summary Log'!BQ13</f>
        <v>0</v>
      </c>
      <c r="Z201" s="63">
        <f>'[11]Staff Off Desk Summary Log'!BR13</f>
        <v>30</v>
      </c>
      <c r="AA201" s="63">
        <f>'[11]Staff Off Desk Summary Log'!BS13</f>
        <v>0</v>
      </c>
      <c r="AB201" s="63">
        <f>'[11]Staff Off Desk Summary Log'!BT13</f>
        <v>0</v>
      </c>
      <c r="AC201" s="63">
        <f>'[11]Staff Off Desk Summary Log'!BU13</f>
        <v>15</v>
      </c>
      <c r="AD201" s="63">
        <f>'[11]Staff Off Desk Summary Log'!BV13</f>
        <v>238.5</v>
      </c>
    </row>
    <row r="202" spans="1:30" x14ac:dyDescent="0.25">
      <c r="A202" s="63" t="str">
        <f>'[11]Staff Off Desk Summary Log'!AQ14</f>
        <v>Saturday</v>
      </c>
      <c r="B202" s="63"/>
      <c r="C202" s="63">
        <f>'[11]Staff Off Desk Summary Log'!AS14</f>
        <v>0</v>
      </c>
      <c r="D202" s="63">
        <f>'[11]Staff Off Desk Summary Log'!AT14</f>
        <v>0</v>
      </c>
      <c r="E202" s="63">
        <f>'[11]Staff Off Desk Summary Log'!AU14</f>
        <v>100</v>
      </c>
      <c r="F202" s="63">
        <f>'[11]Staff Off Desk Summary Log'!AV14</f>
        <v>20</v>
      </c>
      <c r="G202" s="63">
        <f>'[11]Staff Off Desk Summary Log'!AW14</f>
        <v>120</v>
      </c>
      <c r="H202" s="63">
        <f>'[11]Staff Off Desk Summary Log'!AX14</f>
        <v>90</v>
      </c>
      <c r="I202" s="63">
        <f>'[11]Staff Off Desk Summary Log'!AY14</f>
        <v>0</v>
      </c>
      <c r="J202" s="63">
        <f>'[11]Staff Off Desk Summary Log'!AZ14</f>
        <v>0</v>
      </c>
      <c r="K202" s="63">
        <f>'[11]Staff Off Desk Summary Log'!BA14</f>
        <v>0</v>
      </c>
      <c r="L202" s="63">
        <f>'[11]Staff Off Desk Summary Log'!BB14</f>
        <v>0</v>
      </c>
      <c r="M202" s="63">
        <f>'[11]Staff Off Desk Summary Log'!BC14</f>
        <v>0</v>
      </c>
      <c r="N202" s="63">
        <f>'[11]Staff Off Desk Summary Log'!BD14</f>
        <v>0</v>
      </c>
      <c r="O202" s="63">
        <f>'[11]Staff Off Desk Summary Log'!BE14</f>
        <v>0</v>
      </c>
      <c r="P202" s="63">
        <f>'[11]Staff Off Desk Summary Log'!BF14</f>
        <v>0</v>
      </c>
      <c r="Q202" s="63">
        <f>'[11]Staff Off Desk Summary Log'!BI14</f>
        <v>0</v>
      </c>
      <c r="R202" s="63">
        <f>'[11]Staff Off Desk Summary Log'!BJ14</f>
        <v>0</v>
      </c>
      <c r="S202" s="63">
        <f>'[11]Staff Off Desk Summary Log'!BK14</f>
        <v>0</v>
      </c>
      <c r="T202" s="63">
        <f>'[11]Staff Off Desk Summary Log'!BL14</f>
        <v>0</v>
      </c>
      <c r="U202" s="63">
        <f>'[11]Staff Off Desk Summary Log'!BM14</f>
        <v>0</v>
      </c>
      <c r="V202" s="63">
        <f>'[11]Staff Off Desk Summary Log'!BN14</f>
        <v>0</v>
      </c>
      <c r="W202" s="63">
        <f>'[11]Staff Off Desk Summary Log'!BO14</f>
        <v>0</v>
      </c>
      <c r="X202" s="63">
        <f>'[11]Staff Off Desk Summary Log'!BP14</f>
        <v>0</v>
      </c>
      <c r="Y202" s="63">
        <f>'[11]Staff Off Desk Summary Log'!BQ14</f>
        <v>0</v>
      </c>
      <c r="Z202" s="63">
        <f>'[11]Staff Off Desk Summary Log'!BR14</f>
        <v>0</v>
      </c>
      <c r="AA202" s="63">
        <f>'[11]Staff Off Desk Summary Log'!BS14</f>
        <v>20</v>
      </c>
      <c r="AB202" s="63">
        <f>'[11]Staff Off Desk Summary Log'!BT14</f>
        <v>0</v>
      </c>
      <c r="AC202" s="63">
        <f>'[11]Staff Off Desk Summary Log'!BU14</f>
        <v>30</v>
      </c>
      <c r="AD202" s="63">
        <f>'[11]Staff Off Desk Summary Log'!BV14</f>
        <v>270</v>
      </c>
    </row>
    <row r="203" spans="1:30" x14ac:dyDescent="0.25">
      <c r="A203" s="63"/>
      <c r="B203" s="63" t="str">
        <f>'[11]Staff Off Desk Summary Log'!AR15</f>
        <v>SUM</v>
      </c>
      <c r="C203" s="63">
        <f>'[11]Staff Off Desk Summary Log'!AS15</f>
        <v>1085</v>
      </c>
      <c r="D203" s="63">
        <f>'[11]Staff Off Desk Summary Log'!AT15</f>
        <v>364</v>
      </c>
      <c r="E203" s="63">
        <f>'[11]Staff Off Desk Summary Log'!AU15</f>
        <v>1652</v>
      </c>
      <c r="F203" s="63">
        <f>'[11]Staff Off Desk Summary Log'!AV15</f>
        <v>210</v>
      </c>
      <c r="G203" s="63">
        <f>'[11]Staff Off Desk Summary Log'!AW15</f>
        <v>3706</v>
      </c>
      <c r="H203" s="63">
        <f>'[11]Staff Off Desk Summary Log'!AX15</f>
        <v>1392</v>
      </c>
      <c r="I203" s="63">
        <f>'[11]Staff Off Desk Summary Log'!AY15</f>
        <v>487</v>
      </c>
      <c r="J203" s="63">
        <f>'[11]Staff Off Desk Summary Log'!AZ15</f>
        <v>100</v>
      </c>
      <c r="K203" s="63">
        <f>'[11]Staff Off Desk Summary Log'!BA15</f>
        <v>12</v>
      </c>
      <c r="L203" s="63">
        <f>'[11]Staff Off Desk Summary Log'!BB15</f>
        <v>80</v>
      </c>
      <c r="M203" s="63">
        <f>'[11]Staff Off Desk Summary Log'!BC15</f>
        <v>165</v>
      </c>
      <c r="N203" s="63">
        <f>'[11]Staff Off Desk Summary Log'!BD15</f>
        <v>186</v>
      </c>
      <c r="O203" s="63">
        <f>'[11]Staff Off Desk Summary Log'!BE15</f>
        <v>106</v>
      </c>
      <c r="P203" s="63">
        <f>'[11]Staff Off Desk Summary Log'!BF15</f>
        <v>73</v>
      </c>
      <c r="Q203" s="63">
        <f>'[11]Staff Off Desk Summary Log'!BI15</f>
        <v>45</v>
      </c>
      <c r="R203" s="63">
        <f>'[11]Staff Off Desk Summary Log'!BJ15</f>
        <v>0</v>
      </c>
      <c r="S203" s="63">
        <f>'[11]Staff Off Desk Summary Log'!BK15</f>
        <v>50</v>
      </c>
      <c r="T203" s="63">
        <f>'[11]Staff Off Desk Summary Log'!BL15</f>
        <v>0</v>
      </c>
      <c r="U203" s="63">
        <f>'[11]Staff Off Desk Summary Log'!BM15</f>
        <v>80</v>
      </c>
      <c r="V203" s="63">
        <f>'[11]Staff Off Desk Summary Log'!BN15</f>
        <v>78</v>
      </c>
      <c r="W203" s="63">
        <f>'[11]Staff Off Desk Summary Log'!BO15</f>
        <v>535</v>
      </c>
      <c r="X203" s="63">
        <f>'[11]Staff Off Desk Summary Log'!BP15</f>
        <v>605</v>
      </c>
      <c r="Y203" s="63">
        <f>'[11]Staff Off Desk Summary Log'!BQ15</f>
        <v>415</v>
      </c>
      <c r="Z203" s="63">
        <f>'[11]Staff Off Desk Summary Log'!BR15</f>
        <v>341</v>
      </c>
      <c r="AA203" s="63">
        <f>'[11]Staff Off Desk Summary Log'!BS15</f>
        <v>110</v>
      </c>
      <c r="AB203" s="63">
        <f>'[11]Staff Off Desk Summary Log'!BT15</f>
        <v>367</v>
      </c>
      <c r="AC203" s="63">
        <f>'[11]Staff Off Desk Summary Log'!BU15</f>
        <v>335</v>
      </c>
      <c r="AD203" s="63">
        <f>'[11]Staff Off Desk Summary Log'!BV15</f>
        <v>2893</v>
      </c>
    </row>
    <row r="204" spans="1:30" x14ac:dyDescent="0.25">
      <c r="A204" s="63"/>
      <c r="B204" s="63" t="str">
        <f>'[11]Staff Off Desk Summary Log'!AR16</f>
        <v>AVG</v>
      </c>
      <c r="C204" s="63"/>
      <c r="D204" s="63">
        <f>'[11]Staff Off Desk Summary Log'!AT16</f>
        <v>0.33548387096774196</v>
      </c>
      <c r="E204" s="63"/>
      <c r="F204" s="63">
        <f>'[11]Staff Off Desk Summary Log'!AV16</f>
        <v>0.1271186440677966</v>
      </c>
      <c r="G204" s="63"/>
      <c r="H204" s="63">
        <f>'[11]Staff Off Desk Summary Log'!AX16</f>
        <v>0.37560712358337833</v>
      </c>
      <c r="I204" s="63"/>
      <c r="J204" s="63">
        <f>'[11]Staff Off Desk Summary Log'!AZ16</f>
        <v>0.20533880903490759</v>
      </c>
      <c r="K204" s="63"/>
      <c r="L204" s="63">
        <f>'[11]Staff Off Desk Summary Log'!BB16</f>
        <v>6.666666666666667</v>
      </c>
      <c r="M204" s="63">
        <f>'[11]Staff Off Desk Summary Log'!BC16</f>
        <v>0</v>
      </c>
      <c r="N204" s="63"/>
      <c r="O204" s="63">
        <f>'[11]Staff Off Desk Summary Log'!BE16</f>
        <v>0.56989247311827962</v>
      </c>
      <c r="P204" s="63">
        <f>'[11]Staff Off Desk Summary Log'!BF16</f>
        <v>0</v>
      </c>
      <c r="Q204" s="63">
        <f>'[11]Staff Off Desk Summary Log'!BI16</f>
        <v>0</v>
      </c>
      <c r="R204" s="63">
        <f>'[11]Staff Off Desk Summary Log'!BJ16</f>
        <v>0</v>
      </c>
      <c r="S204" s="63">
        <f>'[11]Staff Off Desk Summary Log'!BK16</f>
        <v>0</v>
      </c>
      <c r="T204" s="63">
        <f>'[11]Staff Off Desk Summary Log'!BL16</f>
        <v>0</v>
      </c>
      <c r="U204" s="63">
        <f>'[11]Staff Off Desk Summary Log'!BM16</f>
        <v>0</v>
      </c>
      <c r="V204" s="63">
        <f>'[11]Staff Off Desk Summary Log'!BN16</f>
        <v>0</v>
      </c>
      <c r="W204" s="63">
        <f>'[11]Staff Off Desk Summary Log'!BO16</f>
        <v>6.8589743589743586</v>
      </c>
      <c r="X204" s="63">
        <f>'[11]Staff Off Desk Summary Log'!BP16</f>
        <v>0</v>
      </c>
      <c r="Y204" s="63">
        <f>'[11]Staff Off Desk Summary Log'!BQ16</f>
        <v>0</v>
      </c>
      <c r="Z204" s="63">
        <f>'[11]Staff Off Desk Summary Log'!BR16</f>
        <v>0</v>
      </c>
      <c r="AA204" s="63">
        <f>'[11]Staff Off Desk Summary Log'!BS16</f>
        <v>0</v>
      </c>
      <c r="AB204" s="63">
        <f>'[11]Staff Off Desk Summary Log'!BT16</f>
        <v>0</v>
      </c>
      <c r="AC204" s="63">
        <f>'[11]Staff Off Desk Summary Log'!BU16</f>
        <v>0</v>
      </c>
      <c r="AD204" s="63">
        <f>'[11]Staff Off Desk Summary Log'!BV16</f>
        <v>0</v>
      </c>
    </row>
    <row r="205" spans="1:30" ht="120" x14ac:dyDescent="0.25">
      <c r="A205" s="63"/>
      <c r="B205" s="114" t="str">
        <f>'[11]Staff Off Desk Summary Log'!AR17</f>
        <v>% of all off desk tasks per week</v>
      </c>
      <c r="C205" s="63"/>
      <c r="D205" s="63" t="str">
        <f>'[11]Staff Off Desk Summary Log'!AT17</f>
        <v>shelver</v>
      </c>
      <c r="E205" s="63"/>
      <c r="F205" s="63" t="str">
        <f>'[11]Staff Off Desk Summary Log'!AV17</f>
        <v>shelver</v>
      </c>
      <c r="G205" s="63"/>
      <c r="H205" s="63" t="str">
        <f>'[11]Staff Off Desk Summary Log'!AX17</f>
        <v>shelver</v>
      </c>
      <c r="I205" s="63"/>
      <c r="J205" s="63" t="str">
        <f>'[11]Staff Off Desk Summary Log'!AZ17</f>
        <v>shelver</v>
      </c>
      <c r="K205" s="63"/>
      <c r="L205" s="115">
        <f>'[11]Staff Off Desk Summary Log'!BB17</f>
        <v>3.3333333333333333E-2</v>
      </c>
      <c r="M205" s="115">
        <f>'[11]Staff Off Desk Summary Log'!BC17</f>
        <v>6.8750000000000006E-2</v>
      </c>
      <c r="N205" s="115"/>
      <c r="O205" s="115">
        <f>'[11]Staff Off Desk Summary Log'!BE17</f>
        <v>4.4166666666666667E-2</v>
      </c>
      <c r="P205" s="115">
        <f>'[11]Staff Off Desk Summary Log'!BF17</f>
        <v>3.0416666666666668E-2</v>
      </c>
      <c r="Q205" s="115">
        <f>'[11]Staff Off Desk Summary Log'!BI17</f>
        <v>1.8749999999999999E-2</v>
      </c>
      <c r="R205" s="115"/>
      <c r="S205" s="115">
        <f>'[11]Staff Off Desk Summary Log'!BK17</f>
        <v>2.0833333333333332E-2</v>
      </c>
      <c r="T205" s="115"/>
      <c r="U205" s="115">
        <f>'[11]Staff Off Desk Summary Log'!BM17</f>
        <v>3.3333333333333333E-2</v>
      </c>
      <c r="V205" s="115"/>
      <c r="W205" s="115">
        <f>'[11]Staff Off Desk Summary Log'!BO17</f>
        <v>0.22291666666666668</v>
      </c>
      <c r="X205" s="115">
        <f>'[11]Staff Off Desk Summary Log'!BP17</f>
        <v>0.25208333333333333</v>
      </c>
      <c r="Y205" s="115">
        <f>'[11]Staff Off Desk Summary Log'!BQ17</f>
        <v>0.17291666666666666</v>
      </c>
      <c r="Z205" s="115">
        <f>'[11]Staff Off Desk Summary Log'!BR17</f>
        <v>0.14208333333333334</v>
      </c>
      <c r="AA205" s="115">
        <f>'[11]Staff Off Desk Summary Log'!BS17</f>
        <v>4.583333333333333E-2</v>
      </c>
      <c r="AB205" s="115">
        <f>'[11]Staff Off Desk Summary Log'!BT17</f>
        <v>0.15291666666666667</v>
      </c>
      <c r="AC205" s="115">
        <f>'[11]Staff Off Desk Summary Log'!BU17</f>
        <v>0.13958333333333334</v>
      </c>
      <c r="AD205" s="115">
        <f>'[11]Staff Off Desk Summary Log'!BV17</f>
        <v>1.2054166666666666</v>
      </c>
    </row>
    <row r="208" spans="1:30" ht="150" x14ac:dyDescent="0.25">
      <c r="A208" s="63"/>
      <c r="B208" s="63"/>
      <c r="C208" s="114" t="str">
        <f>'[12]Staff Off Desk Summary Log'!AP1</f>
        <v>Hrs per week staff work (Max)</v>
      </c>
      <c r="D208" s="114" t="str">
        <f>'[12]Staff Off Desk Summary Log'!AQ1</f>
        <v>Mins per week staff Max</v>
      </c>
      <c r="E208" s="114" t="str">
        <f>'[12]Staff Off Desk Summary Log'!AR1</f>
        <v>Hrs per year staff work (max)</v>
      </c>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row>
    <row r="209" spans="1:30" x14ac:dyDescent="0.25">
      <c r="A209" s="63"/>
      <c r="B209" s="63"/>
      <c r="C209" s="63">
        <f>'[12]Staff Off Desk Summary Log'!AP2</f>
        <v>40</v>
      </c>
      <c r="D209" s="63">
        <f>'[12]Staff Off Desk Summary Log'!AQ2</f>
        <v>2400</v>
      </c>
      <c r="E209" s="63">
        <f>'[12]Staff Off Desk Summary Log'!AR2</f>
        <v>2080</v>
      </c>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row>
    <row r="210" spans="1:30" x14ac:dyDescent="0.25">
      <c r="A210" s="44" t="str">
        <f>'[12]Staff Off Desk Summary Log'!AN3</f>
        <v>FAI - Off Desk Log</v>
      </c>
      <c r="B210" s="63"/>
      <c r="C210" s="63" t="str">
        <f>'[12]Staff Off Desk Summary Log'!AP3</f>
        <v>Bookdrop</v>
      </c>
      <c r="D210" s="63"/>
      <c r="E210" s="63" t="str">
        <f>'[12]Staff Off Desk Summary Log'!AR3</f>
        <v>Delivery</v>
      </c>
      <c r="F210" s="63"/>
      <c r="G210" s="63" t="str">
        <f>'[12]Staff Off Desk Summary Log'!AT3</f>
        <v xml:space="preserve">Checkin </v>
      </c>
      <c r="H210" s="63"/>
      <c r="I210" s="63" t="str">
        <f>'[12]Staff Off Desk Summary Log'!AV3</f>
        <v>Shelving</v>
      </c>
      <c r="J210" s="63"/>
      <c r="K210" s="63" t="str">
        <f>'[12]Staff Off Desk Summary Log'!AX3</f>
        <v>Circ Issues: missing and damaged items, etc.</v>
      </c>
      <c r="L210" s="63"/>
      <c r="M210" s="63" t="str">
        <f>'[12]Staff Off Desk Summary Log'!AZ3</f>
        <v>Collection Management (describe activity)</v>
      </c>
      <c r="N210" s="63" t="str">
        <f>'[12]Staff Off Desk Summary Log'!BA3</f>
        <v>Picklist, ILL, LinkPLUS</v>
      </c>
      <c r="O210" s="63"/>
      <c r="P210" s="63" t="str">
        <f>'[12]Staff Off Desk Summary Log'!BC3</f>
        <v>Magazines (describe activity)</v>
      </c>
      <c r="Q210" s="63" t="str">
        <f>'[12]Staff Off Desk Summary Log'!BF3</f>
        <v>Meeting Room Bookings: new requests, review, confirm, etc.</v>
      </c>
      <c r="R210" s="63" t="str">
        <f>'[12]Staff Off Desk Summary Log'!BG3</f>
        <v>Outreach: School, Rotary, etc. (keep detailed calendar and attach to off desk log)</v>
      </c>
      <c r="S210" s="63" t="str">
        <f>'[12]Staff Off Desk Summary Log'!BH3</f>
        <v>Community Information: posting new, restocking bookmarks, program brochures, notices</v>
      </c>
      <c r="T210" s="63" t="str">
        <f>'[12]Staff Off Desk Summary Log'!BI3</f>
        <v>By appointment with patron; 1 on 1; small group training</v>
      </c>
      <c r="U210" s="63"/>
      <c r="V210" s="63" t="str">
        <f>'[12]Staff Off Desk Summary Log'!BK3</f>
        <v>Programs (set up, delivery and tear down) Attach evanced calendar)</v>
      </c>
      <c r="W210" s="63"/>
      <c r="X210" s="63" t="str">
        <f>'[12]Staff Off Desk Summary Log'!BM3</f>
        <v>Programs (planning)</v>
      </c>
      <c r="Y210" s="63" t="str">
        <f>'[12]Staff Off Desk Summary Log'!BN3</f>
        <v xml:space="preserve">Special assignments or projects </v>
      </c>
      <c r="Z210" s="63" t="str">
        <f>'[12]Staff Off Desk Summary Log'!BO3</f>
        <v>Check email/spl@</v>
      </c>
      <c r="AA210" s="63" t="str">
        <f>'[12]Staff Off Desk Summary Log'!BP3</f>
        <v>Cash Count</v>
      </c>
      <c r="AB210" s="63" t="str">
        <f>'[12]Staff Off Desk Summary Log'!BQ3</f>
        <v>Staff Meetings</v>
      </c>
      <c r="AC210" s="63" t="str">
        <f>'[12]Staff Off Desk Summary Log'!BR3</f>
        <v>Opening/  Closing Procedures</v>
      </c>
      <c r="AD210" s="63" t="str">
        <f>'[12]Staff Off Desk Summary Log'!BS3</f>
        <v>Other (describe)</v>
      </c>
    </row>
    <row r="211" spans="1:30" x14ac:dyDescent="0.25">
      <c r="A211" s="63" t="str">
        <f>'[12]Staff Off Desk Summary Log'!AN4</f>
        <v>DAY</v>
      </c>
      <c r="B211" s="63" t="str">
        <f>'[12]Staff Off Desk Summary Log'!AO4</f>
        <v>DATE</v>
      </c>
      <c r="C211" s="63" t="str">
        <f>'[12]Staff Off Desk Summary Log'!AP4</f>
        <v xml:space="preserve"># </v>
      </c>
      <c r="D211" s="63" t="str">
        <f>'[12]Staff Off Desk Summary Log'!AQ4</f>
        <v>actual time</v>
      </c>
      <c r="E211" s="63" t="str">
        <f>'[12]Staff Off Desk Summary Log'!AR4</f>
        <v xml:space="preserve"># </v>
      </c>
      <c r="F211" s="63" t="str">
        <f>'[12]Staff Off Desk Summary Log'!AS4</f>
        <v>actual time</v>
      </c>
      <c r="G211" s="63" t="str">
        <f>'[12]Staff Off Desk Summary Log'!AT4</f>
        <v xml:space="preserve"># </v>
      </c>
      <c r="H211" s="63" t="str">
        <f>'[12]Staff Off Desk Summary Log'!AU4</f>
        <v>actual time</v>
      </c>
      <c r="I211" s="63" t="str">
        <f>'[12]Staff Off Desk Summary Log'!AV4</f>
        <v xml:space="preserve"># </v>
      </c>
      <c r="J211" s="63" t="str">
        <f>'[12]Staff Off Desk Summary Log'!AW4</f>
        <v>actual time</v>
      </c>
      <c r="K211" s="63" t="str">
        <f>'[12]Staff Off Desk Summary Log'!AX4</f>
        <v xml:space="preserve"># </v>
      </c>
      <c r="L211" s="63" t="str">
        <f>'[12]Staff Off Desk Summary Log'!AY4</f>
        <v>actual time</v>
      </c>
      <c r="M211" s="63" t="str">
        <f>'[12]Staff Off Desk Summary Log'!AZ4</f>
        <v>avg time (in mins)</v>
      </c>
      <c r="N211" s="63" t="str">
        <f>'[12]Staff Off Desk Summary Log'!BA4</f>
        <v xml:space="preserve"># </v>
      </c>
      <c r="O211" s="63" t="str">
        <f>'[12]Staff Off Desk Summary Log'!BB4</f>
        <v>actual time</v>
      </c>
      <c r="P211" s="63" t="str">
        <f>'[12]Staff Off Desk Summary Log'!BC4</f>
        <v>avg time (in mins)</v>
      </c>
      <c r="Q211" s="63" t="str">
        <f>'[12]Staff Off Desk Summary Log'!BF4</f>
        <v>avg time (in mins)</v>
      </c>
      <c r="R211" s="63" t="str">
        <f>'[12]Staff Off Desk Summary Log'!BG4</f>
        <v>avg time (in mins)</v>
      </c>
      <c r="S211" s="63" t="str">
        <f>'[12]Staff Off Desk Summary Log'!BH4</f>
        <v>avg time (in mins)</v>
      </c>
      <c r="T211" s="63" t="str">
        <f>'[12]Staff Off Desk Summary Log'!BI4</f>
        <v xml:space="preserve"># </v>
      </c>
      <c r="U211" s="63" t="str">
        <f>'[12]Staff Off Desk Summary Log'!BJ4</f>
        <v>avg time (in mins)</v>
      </c>
      <c r="V211" s="63" t="str">
        <f>'[12]Staff Off Desk Summary Log'!BK4</f>
        <v xml:space="preserve"># </v>
      </c>
      <c r="W211" s="63" t="str">
        <f>'[12]Staff Off Desk Summary Log'!BL4</f>
        <v>avg time (in mins)</v>
      </c>
      <c r="X211" s="63" t="str">
        <f>'[12]Staff Off Desk Summary Log'!BM4</f>
        <v>actual time</v>
      </c>
      <c r="Y211" s="63" t="str">
        <f>'[12]Staff Off Desk Summary Log'!BN4</f>
        <v>actual time</v>
      </c>
      <c r="Z211" s="63" t="str">
        <f>'[12]Staff Off Desk Summary Log'!BO4</f>
        <v>avg time (in mins)</v>
      </c>
      <c r="AA211" s="63" t="str">
        <f>'[12]Staff Off Desk Summary Log'!BP4</f>
        <v>avg time (in mins)</v>
      </c>
      <c r="AB211" s="63" t="str">
        <f>'[12]Staff Off Desk Summary Log'!BQ4</f>
        <v>actual time</v>
      </c>
      <c r="AC211" s="63" t="str">
        <f>'[12]Staff Off Desk Summary Log'!BR4</f>
        <v>avg time (in mins)</v>
      </c>
      <c r="AD211" s="63" t="str">
        <f>'[12]Staff Off Desk Summary Log'!BS4</f>
        <v>avg time (in mins)</v>
      </c>
    </row>
    <row r="212" spans="1:30" x14ac:dyDescent="0.25">
      <c r="A212" s="63" t="str">
        <f>'[12]Staff Off Desk Summary Log'!AN5</f>
        <v xml:space="preserve">Tuesday </v>
      </c>
      <c r="B212" s="63"/>
      <c r="C212" s="63">
        <f>'[12]Staff Off Desk Summary Log'!AP5</f>
        <v>10</v>
      </c>
      <c r="D212" s="63">
        <f>'[12]Staff Off Desk Summary Log'!AQ5</f>
        <v>5</v>
      </c>
      <c r="E212" s="63">
        <f>'[12]Staff Off Desk Summary Log'!AR5</f>
        <v>0</v>
      </c>
      <c r="F212" s="63">
        <f>'[12]Staff Off Desk Summary Log'!AS5</f>
        <v>0</v>
      </c>
      <c r="G212" s="63">
        <f>'[12]Staff Off Desk Summary Log'!AT5</f>
        <v>338</v>
      </c>
      <c r="H212" s="63">
        <f>'[12]Staff Off Desk Summary Log'!AU5</f>
        <v>75</v>
      </c>
      <c r="I212" s="63">
        <f>'[12]Staff Off Desk Summary Log'!AV5</f>
        <v>0</v>
      </c>
      <c r="J212" s="63">
        <f>'[12]Staff Off Desk Summary Log'!AW5</f>
        <v>0</v>
      </c>
      <c r="K212" s="63">
        <f>'[12]Staff Off Desk Summary Log'!AX5</f>
        <v>1</v>
      </c>
      <c r="L212" s="63">
        <f>'[12]Staff Off Desk Summary Log'!AY5</f>
        <v>5</v>
      </c>
      <c r="M212" s="63">
        <f>'[12]Staff Off Desk Summary Log'!AZ5</f>
        <v>80</v>
      </c>
      <c r="N212" s="63">
        <f>'[12]Staff Off Desk Summary Log'!BA5</f>
        <v>0</v>
      </c>
      <c r="O212" s="63">
        <f>'[12]Staff Off Desk Summary Log'!BB5</f>
        <v>0</v>
      </c>
      <c r="P212" s="63">
        <f>'[12]Staff Off Desk Summary Log'!BC5</f>
        <v>0</v>
      </c>
      <c r="Q212" s="63">
        <f>'[12]Staff Off Desk Summary Log'!BF5</f>
        <v>10</v>
      </c>
      <c r="R212" s="63">
        <f>'[12]Staff Off Desk Summary Log'!BG5</f>
        <v>20</v>
      </c>
      <c r="S212" s="63">
        <f>'[12]Staff Off Desk Summary Log'!BH5</f>
        <v>15</v>
      </c>
      <c r="T212" s="63">
        <f>'[12]Staff Off Desk Summary Log'!BI5</f>
        <v>0</v>
      </c>
      <c r="U212" s="63">
        <f>'[12]Staff Off Desk Summary Log'!BJ5</f>
        <v>0</v>
      </c>
      <c r="V212" s="63">
        <f>'[12]Staff Off Desk Summary Log'!BK5</f>
        <v>62</v>
      </c>
      <c r="W212" s="63">
        <f>'[12]Staff Off Desk Summary Log'!BL5</f>
        <v>280</v>
      </c>
      <c r="X212" s="63">
        <f>'[12]Staff Off Desk Summary Log'!BM5</f>
        <v>0</v>
      </c>
      <c r="Y212" s="63">
        <f>'[12]Staff Off Desk Summary Log'!BN5</f>
        <v>0</v>
      </c>
      <c r="Z212" s="63">
        <f>'[12]Staff Off Desk Summary Log'!BO5</f>
        <v>55</v>
      </c>
      <c r="AA212" s="63">
        <f>'[12]Staff Off Desk Summary Log'!BP5</f>
        <v>15</v>
      </c>
      <c r="AB212" s="63">
        <f>'[12]Staff Off Desk Summary Log'!BQ5</f>
        <v>0</v>
      </c>
      <c r="AC212" s="63">
        <f>'[12]Staff Off Desk Summary Log'!BR5</f>
        <v>35</v>
      </c>
      <c r="AD212" s="63">
        <f>'[12]Staff Off Desk Summary Log'!BS5</f>
        <v>95</v>
      </c>
    </row>
    <row r="213" spans="1:30" x14ac:dyDescent="0.25">
      <c r="A213" s="63" t="str">
        <f>'[12]Staff Off Desk Summary Log'!AN6</f>
        <v>Wednesday</v>
      </c>
      <c r="B213" s="63"/>
      <c r="C213" s="63">
        <f>'[12]Staff Off Desk Summary Log'!AP6</f>
        <v>180</v>
      </c>
      <c r="D213" s="63">
        <f>'[12]Staff Off Desk Summary Log'!AQ6</f>
        <v>14</v>
      </c>
      <c r="E213" s="63">
        <f>'[12]Staff Off Desk Summary Log'!AR6</f>
        <v>0</v>
      </c>
      <c r="F213" s="63">
        <f>'[12]Staff Off Desk Summary Log'!AS6</f>
        <v>0</v>
      </c>
      <c r="G213" s="63">
        <f>'[12]Staff Off Desk Summary Log'!AT6</f>
        <v>73</v>
      </c>
      <c r="H213" s="63">
        <f>'[12]Staff Off Desk Summary Log'!AU6</f>
        <v>45</v>
      </c>
      <c r="I213" s="63">
        <f>'[12]Staff Off Desk Summary Log'!AV6</f>
        <v>265</v>
      </c>
      <c r="J213" s="63">
        <f>'[12]Staff Off Desk Summary Log'!AW6</f>
        <v>105</v>
      </c>
      <c r="K213" s="63">
        <f>'[12]Staff Off Desk Summary Log'!AX6</f>
        <v>0</v>
      </c>
      <c r="L213" s="63">
        <f>'[12]Staff Off Desk Summary Log'!AY6</f>
        <v>0</v>
      </c>
      <c r="M213" s="63">
        <f>'[12]Staff Off Desk Summary Log'!AZ6</f>
        <v>90</v>
      </c>
      <c r="N213" s="63">
        <f>'[12]Staff Off Desk Summary Log'!BA6</f>
        <v>0</v>
      </c>
      <c r="O213" s="63">
        <f>'[12]Staff Off Desk Summary Log'!BB6</f>
        <v>0</v>
      </c>
      <c r="P213" s="63">
        <f>'[12]Staff Off Desk Summary Log'!BC6</f>
        <v>60</v>
      </c>
      <c r="Q213" s="63">
        <f>'[12]Staff Off Desk Summary Log'!BF6</f>
        <v>20</v>
      </c>
      <c r="R213" s="63">
        <f>'[12]Staff Off Desk Summary Log'!BG6</f>
        <v>0</v>
      </c>
      <c r="S213" s="63">
        <f>'[12]Staff Off Desk Summary Log'!BH6</f>
        <v>0</v>
      </c>
      <c r="T213" s="63">
        <f>'[12]Staff Off Desk Summary Log'!BI6</f>
        <v>0</v>
      </c>
      <c r="U213" s="63">
        <f>'[12]Staff Off Desk Summary Log'!BJ6</f>
        <v>0</v>
      </c>
      <c r="V213" s="63">
        <f>'[12]Staff Off Desk Summary Log'!BK6</f>
        <v>14</v>
      </c>
      <c r="W213" s="63">
        <f>'[12]Staff Off Desk Summary Log'!BL6</f>
        <v>235</v>
      </c>
      <c r="X213" s="63">
        <f>'[12]Staff Off Desk Summary Log'!BM6</f>
        <v>70</v>
      </c>
      <c r="Y213" s="63">
        <f>'[12]Staff Off Desk Summary Log'!BN6</f>
        <v>160</v>
      </c>
      <c r="Z213" s="63">
        <f>'[12]Staff Off Desk Summary Log'!BO6</f>
        <v>115</v>
      </c>
      <c r="AA213" s="63">
        <f>'[12]Staff Off Desk Summary Log'!BP6</f>
        <v>110</v>
      </c>
      <c r="AB213" s="63">
        <f>'[12]Staff Off Desk Summary Log'!BQ6</f>
        <v>0</v>
      </c>
      <c r="AC213" s="63">
        <f>'[12]Staff Off Desk Summary Log'!BR6</f>
        <v>60</v>
      </c>
      <c r="AD213" s="63">
        <f>'[12]Staff Off Desk Summary Log'!BS6</f>
        <v>319</v>
      </c>
    </row>
    <row r="214" spans="1:30" x14ac:dyDescent="0.25">
      <c r="A214" s="63" t="str">
        <f>'[12]Staff Off Desk Summary Log'!AN7</f>
        <v xml:space="preserve">Thursday </v>
      </c>
      <c r="B214" s="63"/>
      <c r="C214" s="63">
        <f>'[12]Staff Off Desk Summary Log'!AP7</f>
        <v>0</v>
      </c>
      <c r="D214" s="63">
        <f>'[12]Staff Off Desk Summary Log'!AQ7</f>
        <v>0</v>
      </c>
      <c r="E214" s="63">
        <f>'[12]Staff Off Desk Summary Log'!AR7</f>
        <v>0</v>
      </c>
      <c r="F214" s="63">
        <f>'[12]Staff Off Desk Summary Log'!AS7</f>
        <v>0</v>
      </c>
      <c r="G214" s="63">
        <f>'[12]Staff Off Desk Summary Log'!AT7</f>
        <v>301</v>
      </c>
      <c r="H214" s="63">
        <f>'[12]Staff Off Desk Summary Log'!AU7</f>
        <v>170</v>
      </c>
      <c r="I214" s="63">
        <f>'[12]Staff Off Desk Summary Log'!AV7</f>
        <v>25</v>
      </c>
      <c r="J214" s="63">
        <f>'[12]Staff Off Desk Summary Log'!AW7</f>
        <v>20</v>
      </c>
      <c r="K214" s="63">
        <f>'[12]Staff Off Desk Summary Log'!AX7</f>
        <v>0</v>
      </c>
      <c r="L214" s="63">
        <f>'[12]Staff Off Desk Summary Log'!AY7</f>
        <v>0</v>
      </c>
      <c r="M214" s="63">
        <f>'[12]Staff Off Desk Summary Log'!AZ7</f>
        <v>140</v>
      </c>
      <c r="N214" s="63">
        <f>'[12]Staff Off Desk Summary Log'!BA7</f>
        <v>0</v>
      </c>
      <c r="O214" s="63">
        <f>'[12]Staff Off Desk Summary Log'!BB7</f>
        <v>0</v>
      </c>
      <c r="P214" s="63">
        <f>'[12]Staff Off Desk Summary Log'!BC7</f>
        <v>45</v>
      </c>
      <c r="Q214" s="63">
        <f>'[12]Staff Off Desk Summary Log'!BF7</f>
        <v>10</v>
      </c>
      <c r="R214" s="63">
        <f>'[12]Staff Off Desk Summary Log'!BG7</f>
        <v>0</v>
      </c>
      <c r="S214" s="63">
        <f>'[12]Staff Off Desk Summary Log'!BH7</f>
        <v>0</v>
      </c>
      <c r="T214" s="63">
        <f>'[12]Staff Off Desk Summary Log'!BI7</f>
        <v>0</v>
      </c>
      <c r="U214" s="63">
        <f>'[12]Staff Off Desk Summary Log'!BJ7</f>
        <v>0</v>
      </c>
      <c r="V214" s="63">
        <f>'[12]Staff Off Desk Summary Log'!BK7</f>
        <v>0</v>
      </c>
      <c r="W214" s="63">
        <f>'[12]Staff Off Desk Summary Log'!BL7</f>
        <v>120</v>
      </c>
      <c r="X214" s="63">
        <f>'[12]Staff Off Desk Summary Log'!BM7</f>
        <v>120</v>
      </c>
      <c r="Y214" s="63">
        <f>'[12]Staff Off Desk Summary Log'!BN7</f>
        <v>60</v>
      </c>
      <c r="Z214" s="63">
        <f>'[12]Staff Off Desk Summary Log'!BO7</f>
        <v>125</v>
      </c>
      <c r="AA214" s="63">
        <f>'[12]Staff Off Desk Summary Log'!BP7</f>
        <v>15</v>
      </c>
      <c r="AB214" s="63">
        <f>'[12]Staff Off Desk Summary Log'!BQ7</f>
        <v>295</v>
      </c>
      <c r="AC214" s="63">
        <f>'[12]Staff Off Desk Summary Log'!BR7</f>
        <v>50</v>
      </c>
      <c r="AD214" s="63">
        <f>'[12]Staff Off Desk Summary Log'!BS7</f>
        <v>255</v>
      </c>
    </row>
    <row r="215" spans="1:30" x14ac:dyDescent="0.25">
      <c r="A215" s="63" t="str">
        <f>'[12]Staff Off Desk Summary Log'!AN8</f>
        <v>Friday</v>
      </c>
      <c r="B215" s="63"/>
      <c r="C215" s="63">
        <f>'[12]Staff Off Desk Summary Log'!AP8</f>
        <v>0</v>
      </c>
      <c r="D215" s="63">
        <f>'[12]Staff Off Desk Summary Log'!AQ8</f>
        <v>0</v>
      </c>
      <c r="E215" s="63">
        <f>'[12]Staff Off Desk Summary Log'!AR8</f>
        <v>0</v>
      </c>
      <c r="F215" s="63">
        <f>'[12]Staff Off Desk Summary Log'!AS8</f>
        <v>0</v>
      </c>
      <c r="G215" s="63">
        <f>'[12]Staff Off Desk Summary Log'!AT8</f>
        <v>395</v>
      </c>
      <c r="H215" s="63">
        <f>'[12]Staff Off Desk Summary Log'!AU8</f>
        <v>240</v>
      </c>
      <c r="I215" s="63">
        <f>'[12]Staff Off Desk Summary Log'!AV8</f>
        <v>265</v>
      </c>
      <c r="J215" s="63">
        <f>'[12]Staff Off Desk Summary Log'!AW8</f>
        <v>185</v>
      </c>
      <c r="K215" s="63">
        <f>'[12]Staff Off Desk Summary Log'!AX8</f>
        <v>0</v>
      </c>
      <c r="L215" s="63">
        <f>'[12]Staff Off Desk Summary Log'!AY8</f>
        <v>0</v>
      </c>
      <c r="M215" s="63">
        <f>'[12]Staff Off Desk Summary Log'!AZ8</f>
        <v>30</v>
      </c>
      <c r="N215" s="63">
        <f>'[12]Staff Off Desk Summary Log'!BA8</f>
        <v>19</v>
      </c>
      <c r="O215" s="63">
        <f>'[12]Staff Off Desk Summary Log'!BB8</f>
        <v>25</v>
      </c>
      <c r="P215" s="63">
        <f>'[12]Staff Off Desk Summary Log'!BC8</f>
        <v>55</v>
      </c>
      <c r="Q215" s="63">
        <f>'[12]Staff Off Desk Summary Log'!BF8</f>
        <v>0</v>
      </c>
      <c r="R215" s="63">
        <f>'[12]Staff Off Desk Summary Log'!BG8</f>
        <v>0</v>
      </c>
      <c r="S215" s="63">
        <f>'[12]Staff Off Desk Summary Log'!BH8</f>
        <v>0</v>
      </c>
      <c r="T215" s="63">
        <f>'[12]Staff Off Desk Summary Log'!BI8</f>
        <v>0</v>
      </c>
      <c r="U215" s="63">
        <f>'[12]Staff Off Desk Summary Log'!BJ8</f>
        <v>0</v>
      </c>
      <c r="V215" s="63">
        <f>'[12]Staff Off Desk Summary Log'!BK8</f>
        <v>0</v>
      </c>
      <c r="W215" s="63">
        <f>'[12]Staff Off Desk Summary Log'!BL8</f>
        <v>0</v>
      </c>
      <c r="X215" s="63">
        <f>'[12]Staff Off Desk Summary Log'!BM8</f>
        <v>20</v>
      </c>
      <c r="Y215" s="63">
        <f>'[12]Staff Off Desk Summary Log'!BN8</f>
        <v>0</v>
      </c>
      <c r="Z215" s="63">
        <f>'[12]Staff Off Desk Summary Log'!BO8</f>
        <v>145</v>
      </c>
      <c r="AA215" s="63">
        <f>'[12]Staff Off Desk Summary Log'!BP8</f>
        <v>10</v>
      </c>
      <c r="AB215" s="63">
        <f>'[12]Staff Off Desk Summary Log'!BQ8</f>
        <v>120</v>
      </c>
      <c r="AC215" s="63">
        <f>'[12]Staff Off Desk Summary Log'!BR8</f>
        <v>85</v>
      </c>
      <c r="AD215" s="63">
        <f>'[12]Staff Off Desk Summary Log'!BS8</f>
        <v>165</v>
      </c>
    </row>
    <row r="216" spans="1:30" x14ac:dyDescent="0.25">
      <c r="A216" s="63"/>
      <c r="B216" s="63" t="str">
        <f>'[12]Staff Off Desk Summary Log'!AO9</f>
        <v>SUM</v>
      </c>
      <c r="C216" s="63">
        <f>'[12]Staff Off Desk Summary Log'!AP9</f>
        <v>190</v>
      </c>
      <c r="D216" s="63">
        <f>'[12]Staff Off Desk Summary Log'!AQ9</f>
        <v>19</v>
      </c>
      <c r="E216" s="63">
        <f>'[12]Staff Off Desk Summary Log'!AR9</f>
        <v>0</v>
      </c>
      <c r="F216" s="63">
        <f>'[12]Staff Off Desk Summary Log'!AS9</f>
        <v>0</v>
      </c>
      <c r="G216" s="63">
        <f>'[12]Staff Off Desk Summary Log'!AT9</f>
        <v>1107</v>
      </c>
      <c r="H216" s="63">
        <f>'[12]Staff Off Desk Summary Log'!AU9</f>
        <v>530</v>
      </c>
      <c r="I216" s="63">
        <f>'[12]Staff Off Desk Summary Log'!AV9</f>
        <v>555</v>
      </c>
      <c r="J216" s="63">
        <f>'[12]Staff Off Desk Summary Log'!AW9</f>
        <v>310</v>
      </c>
      <c r="K216" s="63">
        <f>'[12]Staff Off Desk Summary Log'!AX9</f>
        <v>1</v>
      </c>
      <c r="L216" s="63">
        <f>'[12]Staff Off Desk Summary Log'!AY9</f>
        <v>5</v>
      </c>
      <c r="M216" s="63">
        <f>'[12]Staff Off Desk Summary Log'!AZ9</f>
        <v>340</v>
      </c>
      <c r="N216" s="63">
        <f>'[12]Staff Off Desk Summary Log'!BA9</f>
        <v>19</v>
      </c>
      <c r="O216" s="63">
        <f>'[12]Staff Off Desk Summary Log'!BB9</f>
        <v>25</v>
      </c>
      <c r="P216" s="63">
        <f>'[12]Staff Off Desk Summary Log'!BC9</f>
        <v>160</v>
      </c>
      <c r="Q216" s="63">
        <f>'[12]Staff Off Desk Summary Log'!BF9</f>
        <v>40</v>
      </c>
      <c r="R216" s="63">
        <f>'[12]Staff Off Desk Summary Log'!BG9</f>
        <v>20</v>
      </c>
      <c r="S216" s="63">
        <f>'[12]Staff Off Desk Summary Log'!BH9</f>
        <v>15</v>
      </c>
      <c r="T216" s="63">
        <f>'[12]Staff Off Desk Summary Log'!BI9</f>
        <v>0</v>
      </c>
      <c r="U216" s="63">
        <f>'[12]Staff Off Desk Summary Log'!BJ9</f>
        <v>0</v>
      </c>
      <c r="V216" s="63">
        <f>'[12]Staff Off Desk Summary Log'!BK9</f>
        <v>76</v>
      </c>
      <c r="W216" s="63">
        <f>'[12]Staff Off Desk Summary Log'!BL9</f>
        <v>635</v>
      </c>
      <c r="X216" s="63">
        <f>'[12]Staff Off Desk Summary Log'!BM9</f>
        <v>210</v>
      </c>
      <c r="Y216" s="63">
        <f>'[12]Staff Off Desk Summary Log'!BN9</f>
        <v>220</v>
      </c>
      <c r="Z216" s="63">
        <f>'[12]Staff Off Desk Summary Log'!BO9</f>
        <v>440</v>
      </c>
      <c r="AA216" s="63">
        <f>'[12]Staff Off Desk Summary Log'!BP9</f>
        <v>150</v>
      </c>
      <c r="AB216" s="63">
        <f>'[12]Staff Off Desk Summary Log'!BQ9</f>
        <v>415</v>
      </c>
      <c r="AC216" s="63">
        <f>'[12]Staff Off Desk Summary Log'!BR9</f>
        <v>230</v>
      </c>
      <c r="AD216" s="63">
        <f>'[12]Staff Off Desk Summary Log'!BS9</f>
        <v>834</v>
      </c>
    </row>
    <row r="217" spans="1:30" x14ac:dyDescent="0.25">
      <c r="A217" s="63"/>
      <c r="B217" s="63" t="str">
        <f>'[12]Staff Off Desk Summary Log'!AO10</f>
        <v>AVG</v>
      </c>
      <c r="C217" s="63">
        <f>'[12]Staff Off Desk Summary Log'!AP10</f>
        <v>0</v>
      </c>
      <c r="D217" s="63">
        <f>'[12]Staff Off Desk Summary Log'!AQ10</f>
        <v>0.1</v>
      </c>
      <c r="E217" s="63">
        <f>'[12]Staff Off Desk Summary Log'!AR10</f>
        <v>0</v>
      </c>
      <c r="F217" s="63">
        <f>'[12]Staff Off Desk Summary Log'!AS10</f>
        <v>0</v>
      </c>
      <c r="G217" s="63">
        <f>'[12]Staff Off Desk Summary Log'!AT10</f>
        <v>0</v>
      </c>
      <c r="H217" s="63">
        <f>'[12]Staff Off Desk Summary Log'!AU10</f>
        <v>0.47877145438121049</v>
      </c>
      <c r="I217" s="63">
        <f>'[12]Staff Off Desk Summary Log'!AV10</f>
        <v>0</v>
      </c>
      <c r="J217" s="63">
        <f>'[12]Staff Off Desk Summary Log'!AW10</f>
        <v>0.55855855855855852</v>
      </c>
      <c r="K217" s="63">
        <f>'[12]Staff Off Desk Summary Log'!AX10</f>
        <v>0</v>
      </c>
      <c r="L217" s="63">
        <f>'[12]Staff Off Desk Summary Log'!AY10</f>
        <v>5</v>
      </c>
      <c r="M217" s="63">
        <f>'[12]Staff Off Desk Summary Log'!AZ10</f>
        <v>0</v>
      </c>
      <c r="N217" s="63">
        <f>'[12]Staff Off Desk Summary Log'!BA10</f>
        <v>0</v>
      </c>
      <c r="O217" s="63">
        <f>'[12]Staff Off Desk Summary Log'!BB10</f>
        <v>1.3157894736842106</v>
      </c>
      <c r="P217" s="63">
        <f>'[12]Staff Off Desk Summary Log'!BC10</f>
        <v>0</v>
      </c>
      <c r="Q217" s="63">
        <f>'[12]Staff Off Desk Summary Log'!BF10</f>
        <v>0</v>
      </c>
      <c r="R217" s="63">
        <f>'[12]Staff Off Desk Summary Log'!BG10</f>
        <v>0</v>
      </c>
      <c r="S217" s="63">
        <f>'[12]Staff Off Desk Summary Log'!BH10</f>
        <v>0</v>
      </c>
      <c r="T217" s="63">
        <f>'[12]Staff Off Desk Summary Log'!BI10</f>
        <v>0</v>
      </c>
      <c r="U217" s="63">
        <f>'[12]Staff Off Desk Summary Log'!BJ10</f>
        <v>0</v>
      </c>
      <c r="V217" s="63">
        <f>'[12]Staff Off Desk Summary Log'!BK10</f>
        <v>0</v>
      </c>
      <c r="W217" s="63">
        <f>'[12]Staff Off Desk Summary Log'!BL10</f>
        <v>8.3552631578947363</v>
      </c>
      <c r="X217" s="63">
        <f>'[12]Staff Off Desk Summary Log'!BM10</f>
        <v>0</v>
      </c>
      <c r="Y217" s="63">
        <f>'[12]Staff Off Desk Summary Log'!BN10</f>
        <v>0</v>
      </c>
      <c r="Z217" s="63">
        <f>'[12]Staff Off Desk Summary Log'!BO10</f>
        <v>0</v>
      </c>
      <c r="AA217" s="63">
        <f>'[12]Staff Off Desk Summary Log'!BP10</f>
        <v>0</v>
      </c>
      <c r="AB217" s="63">
        <f>'[12]Staff Off Desk Summary Log'!BQ10</f>
        <v>0</v>
      </c>
      <c r="AC217" s="63">
        <f>'[12]Staff Off Desk Summary Log'!BR10</f>
        <v>0</v>
      </c>
      <c r="AD217" s="63">
        <f>'[12]Staff Off Desk Summary Log'!BS10</f>
        <v>0</v>
      </c>
    </row>
    <row r="218" spans="1:30" x14ac:dyDescent="0.25">
      <c r="A218" s="63"/>
      <c r="B218" s="63">
        <f>'[12]Staff Off Desk Summary Log'!AO11</f>
        <v>0</v>
      </c>
      <c r="C218" s="63">
        <f>'[12]Staff Off Desk Summary Log'!AP11</f>
        <v>0</v>
      </c>
      <c r="D218" s="63">
        <f>'[12]Staff Off Desk Summary Log'!AQ11</f>
        <v>0</v>
      </c>
      <c r="E218" s="63">
        <f>'[12]Staff Off Desk Summary Log'!AR11</f>
        <v>0</v>
      </c>
      <c r="F218" s="63">
        <f>'[12]Staff Off Desk Summary Log'!AS11</f>
        <v>0</v>
      </c>
      <c r="G218" s="63">
        <f>'[12]Staff Off Desk Summary Log'!AT11</f>
        <v>0</v>
      </c>
      <c r="H218" s="63">
        <f>'[12]Staff Off Desk Summary Log'!AU11</f>
        <v>0</v>
      </c>
      <c r="I218" s="63">
        <f>'[12]Staff Off Desk Summary Log'!AV11</f>
        <v>0</v>
      </c>
      <c r="J218" s="63">
        <f>'[12]Staff Off Desk Summary Log'!AW11</f>
        <v>0</v>
      </c>
      <c r="K218" s="63">
        <f>'[12]Staff Off Desk Summary Log'!AX11</f>
        <v>0</v>
      </c>
      <c r="L218" s="63">
        <f>'[12]Staff Off Desk Summary Log'!AY11</f>
        <v>0</v>
      </c>
      <c r="M218" s="63">
        <f>'[12]Staff Off Desk Summary Log'!AZ11</f>
        <v>0</v>
      </c>
      <c r="N218" s="63">
        <f>'[12]Staff Off Desk Summary Log'!BA11</f>
        <v>0</v>
      </c>
      <c r="O218" s="63">
        <f>'[12]Staff Off Desk Summary Log'!BB11</f>
        <v>0</v>
      </c>
      <c r="P218" s="63">
        <f>'[12]Staff Off Desk Summary Log'!BC11</f>
        <v>0</v>
      </c>
      <c r="Q218" s="63">
        <f>'[12]Staff Off Desk Summary Log'!BF11</f>
        <v>0</v>
      </c>
      <c r="R218" s="63">
        <f>'[12]Staff Off Desk Summary Log'!BG11</f>
        <v>0</v>
      </c>
      <c r="S218" s="63">
        <f>'[12]Staff Off Desk Summary Log'!BH11</f>
        <v>0</v>
      </c>
      <c r="T218" s="63">
        <f>'[12]Staff Off Desk Summary Log'!BI11</f>
        <v>0</v>
      </c>
      <c r="U218" s="63">
        <f>'[12]Staff Off Desk Summary Log'!BJ11</f>
        <v>0</v>
      </c>
      <c r="V218" s="63">
        <f>'[12]Staff Off Desk Summary Log'!BK11</f>
        <v>0</v>
      </c>
      <c r="W218" s="63">
        <f>'[12]Staff Off Desk Summary Log'!BL11</f>
        <v>0</v>
      </c>
      <c r="X218" s="63">
        <f>'[12]Staff Off Desk Summary Log'!BM11</f>
        <v>0</v>
      </c>
      <c r="Y218" s="63">
        <f>'[12]Staff Off Desk Summary Log'!BN11</f>
        <v>0</v>
      </c>
      <c r="Z218" s="63">
        <f>'[12]Staff Off Desk Summary Log'!BO11</f>
        <v>0</v>
      </c>
      <c r="AA218" s="63">
        <f>'[12]Staff Off Desk Summary Log'!BP11</f>
        <v>0</v>
      </c>
      <c r="AB218" s="63">
        <f>'[12]Staff Off Desk Summary Log'!BQ11</f>
        <v>0</v>
      </c>
      <c r="AC218" s="63">
        <f>'[12]Staff Off Desk Summary Log'!BR11</f>
        <v>0</v>
      </c>
      <c r="AD218" s="63">
        <f>'[12]Staff Off Desk Summary Log'!BS11</f>
        <v>0</v>
      </c>
    </row>
    <row r="219" spans="1:30" ht="120" x14ac:dyDescent="0.25">
      <c r="A219" s="63"/>
      <c r="B219" s="114" t="str">
        <f>'[12]Staff Off Desk Summary Log'!AO12</f>
        <v>% of all off desk tasks per week</v>
      </c>
      <c r="C219" s="63"/>
      <c r="D219" s="63" t="str">
        <f>'[12]Staff Off Desk Summary Log'!AQ12</f>
        <v>shelver</v>
      </c>
      <c r="E219" s="63"/>
      <c r="F219" s="63" t="str">
        <f>'[12]Staff Off Desk Summary Log'!AS12</f>
        <v>shelver</v>
      </c>
      <c r="G219" s="63"/>
      <c r="H219" s="63" t="str">
        <f>'[12]Staff Off Desk Summary Log'!AU12</f>
        <v>shelver</v>
      </c>
      <c r="I219" s="63"/>
      <c r="J219" s="63" t="str">
        <f>'[12]Staff Off Desk Summary Log'!AW12</f>
        <v>shelver</v>
      </c>
      <c r="K219" s="63"/>
      <c r="L219" s="115">
        <f>'[12]Staff Off Desk Summary Log'!AY12</f>
        <v>2.0833333333333333E-3</v>
      </c>
      <c r="M219" s="115">
        <f>'[12]Staff Off Desk Summary Log'!AZ12</f>
        <v>0.14166666666666666</v>
      </c>
      <c r="N219" s="115"/>
      <c r="O219" s="115">
        <f>'[12]Staff Off Desk Summary Log'!BB12</f>
        <v>1.0416666666666666E-2</v>
      </c>
      <c r="P219" s="115">
        <f>'[12]Staff Off Desk Summary Log'!BC12</f>
        <v>6.6666666666666666E-2</v>
      </c>
      <c r="Q219" s="115">
        <f>'[12]Staff Off Desk Summary Log'!BF12</f>
        <v>1.6666666666666666E-2</v>
      </c>
      <c r="R219" s="115">
        <f>'[12]Staff Off Desk Summary Log'!BG12</f>
        <v>8.3333333333333332E-3</v>
      </c>
      <c r="S219" s="115">
        <f>'[12]Staff Off Desk Summary Log'!BH12</f>
        <v>6.2500000000000003E-3</v>
      </c>
      <c r="T219" s="115"/>
      <c r="U219" s="115"/>
      <c r="V219" s="115"/>
      <c r="W219" s="115">
        <f>'[12]Staff Off Desk Summary Log'!BL12</f>
        <v>0.26458333333333334</v>
      </c>
      <c r="X219" s="115">
        <f>'[12]Staff Off Desk Summary Log'!BM12</f>
        <v>8.7499999999999994E-2</v>
      </c>
      <c r="Y219" s="115">
        <f>'[12]Staff Off Desk Summary Log'!BN12</f>
        <v>9.166666666666666E-2</v>
      </c>
      <c r="Z219" s="115">
        <f>'[12]Staff Off Desk Summary Log'!BO12</f>
        <v>0.18333333333333332</v>
      </c>
      <c r="AA219" s="115">
        <f>'[12]Staff Off Desk Summary Log'!BP12</f>
        <v>6.25E-2</v>
      </c>
      <c r="AB219" s="115">
        <f>'[12]Staff Off Desk Summary Log'!BQ12</f>
        <v>0.17291666666666666</v>
      </c>
      <c r="AC219" s="115">
        <f>'[12]Staff Off Desk Summary Log'!BR12</f>
        <v>9.583333333333334E-2</v>
      </c>
      <c r="AD219" s="115">
        <f>'[12]Staff Off Desk Summary Log'!BS12</f>
        <v>0.34749999999999998</v>
      </c>
    </row>
    <row r="222" spans="1:30" ht="150" x14ac:dyDescent="0.25">
      <c r="A222" s="63"/>
      <c r="B222" s="63"/>
      <c r="C222" s="114" t="str">
        <f>'[13]Staff Off Desk Summary Log'!AP1</f>
        <v>Hrs per week staff work (Max)</v>
      </c>
      <c r="D222" s="114" t="str">
        <f>'[13]Staff Off Desk Summary Log'!AQ1</f>
        <v>Mins per week staff Max</v>
      </c>
      <c r="E222" s="114" t="str">
        <f>'[13]Staff Off Desk Summary Log'!AR1</f>
        <v>Hrs per year staff work (max)</v>
      </c>
      <c r="F222" s="63"/>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row>
    <row r="223" spans="1:30" x14ac:dyDescent="0.25">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row>
    <row r="224" spans="1:30" x14ac:dyDescent="0.25">
      <c r="A224" s="44" t="str">
        <f>'[13]Staff Off Desk Summary Log'!AN3</f>
        <v>FRA - Off Desk Log</v>
      </c>
      <c r="B224" s="63"/>
      <c r="C224" s="114" t="str">
        <f>'[13]Staff Off Desk Summary Log'!AP3</f>
        <v>Bookdrop</v>
      </c>
      <c r="D224" s="114"/>
      <c r="E224" s="114" t="str">
        <f>'[13]Staff Off Desk Summary Log'!AR3</f>
        <v>Delivery</v>
      </c>
      <c r="F224" s="114"/>
      <c r="G224" s="114" t="str">
        <f>'[13]Staff Off Desk Summary Log'!AT3</f>
        <v xml:space="preserve">Checkin </v>
      </c>
      <c r="H224" s="114"/>
      <c r="I224" s="114" t="str">
        <f>'[13]Staff Off Desk Summary Log'!AV3</f>
        <v>Shelving</v>
      </c>
      <c r="J224" s="114"/>
      <c r="K224" s="114" t="str">
        <f>'[13]Staff Off Desk Summary Log'!AX3</f>
        <v>Circ Issues: missing and damaged items, etc.</v>
      </c>
      <c r="L224" s="114"/>
      <c r="M224" s="114" t="str">
        <f>'[13]Staff Off Desk Summary Log'!AZ3</f>
        <v>Collection Management (describe activity)</v>
      </c>
      <c r="N224" s="114" t="str">
        <f>'[13]Staff Off Desk Summary Log'!BA3</f>
        <v>Picklist, ILL, LinkPLUS</v>
      </c>
      <c r="O224" s="114"/>
      <c r="P224" s="114" t="str">
        <f>'[13]Staff Off Desk Summary Log'!BC3</f>
        <v>Magazines (describe activity)</v>
      </c>
      <c r="Q224" s="114" t="str">
        <f>'[13]Staff Off Desk Summary Log'!BF3</f>
        <v>Meeting Room Bookings: new requests, review, confirm, etc.</v>
      </c>
      <c r="R224" s="114" t="str">
        <f>'[13]Staff Off Desk Summary Log'!BG3</f>
        <v>Outreach: School, Rotary, etc. (keep detailed calendar and attach to off desk log)</v>
      </c>
      <c r="S224" s="114" t="str">
        <f>'[13]Staff Off Desk Summary Log'!BH3</f>
        <v>Community Information: posting new, restocking bookmarks, program brochures, notices</v>
      </c>
      <c r="T224" s="114" t="str">
        <f>'[13]Staff Off Desk Summary Log'!BI3</f>
        <v>By appointment with patron; 1 on 1; small group training</v>
      </c>
      <c r="U224" s="114"/>
      <c r="V224" s="114" t="str">
        <f>'[13]Staff Off Desk Summary Log'!BK3</f>
        <v>Programs (set up, delivery and tear down) Attach evanced calendar)</v>
      </c>
      <c r="W224" s="114"/>
      <c r="X224" s="114" t="str">
        <f>'[13]Staff Off Desk Summary Log'!BM3</f>
        <v>Programs (planning)</v>
      </c>
      <c r="Y224" s="114" t="str">
        <f>'[13]Staff Off Desk Summary Log'!BN3</f>
        <v xml:space="preserve">Special assignments or projects </v>
      </c>
      <c r="Z224" s="114" t="str">
        <f>'[13]Staff Off Desk Summary Log'!BO3</f>
        <v>Check email/spl@</v>
      </c>
      <c r="AA224" s="114" t="str">
        <f>'[13]Staff Off Desk Summary Log'!BP3</f>
        <v>Cash Count</v>
      </c>
      <c r="AB224" s="114" t="str">
        <f>'[13]Staff Off Desk Summary Log'!BQ3</f>
        <v>Staff Meetings</v>
      </c>
      <c r="AC224" s="114" t="str">
        <f>'[13]Staff Off Desk Summary Log'!BR3</f>
        <v>Opening/  Closing Procedures</v>
      </c>
      <c r="AD224" s="114" t="str">
        <f>'[13]Staff Off Desk Summary Log'!BS3</f>
        <v>Other (describe)</v>
      </c>
    </row>
    <row r="225" spans="1:30" x14ac:dyDescent="0.25">
      <c r="A225" s="63" t="str">
        <f>'[13]Staff Off Desk Summary Log'!AN4</f>
        <v>DAY</v>
      </c>
      <c r="B225" s="63" t="str">
        <f>'[13]Staff Off Desk Summary Log'!AO4</f>
        <v>DATE</v>
      </c>
      <c r="C225" s="63" t="str">
        <f>'[13]Staff Off Desk Summary Log'!AP4</f>
        <v xml:space="preserve"># </v>
      </c>
      <c r="D225" s="63" t="str">
        <f>'[13]Staff Off Desk Summary Log'!AQ4</f>
        <v>actual time</v>
      </c>
      <c r="E225" s="63" t="str">
        <f>'[13]Staff Off Desk Summary Log'!AR4</f>
        <v xml:space="preserve"># </v>
      </c>
      <c r="F225" s="63" t="str">
        <f>'[13]Staff Off Desk Summary Log'!AS4</f>
        <v>actual time</v>
      </c>
      <c r="G225" s="63" t="str">
        <f>'[13]Staff Off Desk Summary Log'!AT4</f>
        <v xml:space="preserve"># </v>
      </c>
      <c r="H225" s="63" t="str">
        <f>'[13]Staff Off Desk Summary Log'!AU4</f>
        <v>actual time</v>
      </c>
      <c r="I225" s="63" t="str">
        <f>'[13]Staff Off Desk Summary Log'!AV4</f>
        <v xml:space="preserve"># </v>
      </c>
      <c r="J225" s="63" t="str">
        <f>'[13]Staff Off Desk Summary Log'!AW4</f>
        <v>actual time</v>
      </c>
      <c r="K225" s="63" t="str">
        <f>'[13]Staff Off Desk Summary Log'!AX4</f>
        <v xml:space="preserve"># </v>
      </c>
      <c r="L225" s="63" t="str">
        <f>'[13]Staff Off Desk Summary Log'!AY4</f>
        <v>actual time</v>
      </c>
      <c r="M225" s="63" t="str">
        <f>'[13]Staff Off Desk Summary Log'!AZ4</f>
        <v>Avg time (in mins)</v>
      </c>
      <c r="N225" s="63" t="str">
        <f>'[13]Staff Off Desk Summary Log'!BA4</f>
        <v xml:space="preserve"># </v>
      </c>
      <c r="O225" s="63" t="str">
        <f>'[13]Staff Off Desk Summary Log'!BB4</f>
        <v>actual time</v>
      </c>
      <c r="P225" s="63" t="str">
        <f>'[13]Staff Off Desk Summary Log'!BC4</f>
        <v xml:space="preserve">avg time </v>
      </c>
      <c r="Q225" s="63" t="str">
        <f>'[13]Staff Off Desk Summary Log'!BF4</f>
        <v xml:space="preserve">avg time </v>
      </c>
      <c r="R225" s="63" t="str">
        <f>'[13]Staff Off Desk Summary Log'!BG4</f>
        <v xml:space="preserve">avg time </v>
      </c>
      <c r="S225" s="63" t="str">
        <f>'[13]Staff Off Desk Summary Log'!BH4</f>
        <v xml:space="preserve">avg time </v>
      </c>
      <c r="T225" s="63" t="str">
        <f>'[13]Staff Off Desk Summary Log'!BI4</f>
        <v xml:space="preserve"># </v>
      </c>
      <c r="U225" s="63" t="str">
        <f>'[13]Staff Off Desk Summary Log'!BJ4</f>
        <v xml:space="preserve">avg time </v>
      </c>
      <c r="V225" s="63" t="str">
        <f>'[13]Staff Off Desk Summary Log'!BK4</f>
        <v xml:space="preserve"> # of customers </v>
      </c>
      <c r="W225" s="63" t="str">
        <f>'[13]Staff Off Desk Summary Log'!BL4</f>
        <v xml:space="preserve">avg time </v>
      </c>
      <c r="X225" s="63" t="str">
        <f>'[13]Staff Off Desk Summary Log'!BM4</f>
        <v>actual time</v>
      </c>
      <c r="Y225" s="63" t="str">
        <f>'[13]Staff Off Desk Summary Log'!BN4</f>
        <v>actual time</v>
      </c>
      <c r="Z225" s="63" t="str">
        <f>'[13]Staff Off Desk Summary Log'!BO4</f>
        <v xml:space="preserve">avg time </v>
      </c>
      <c r="AA225" s="63" t="str">
        <f>'[13]Staff Off Desk Summary Log'!BP4</f>
        <v xml:space="preserve">avg time </v>
      </c>
      <c r="AB225" s="63" t="str">
        <f>'[13]Staff Off Desk Summary Log'!BQ4</f>
        <v>actual time</v>
      </c>
      <c r="AC225" s="63" t="str">
        <f>'[13]Staff Off Desk Summary Log'!BR4</f>
        <v xml:space="preserve">avg time </v>
      </c>
      <c r="AD225" s="63" t="str">
        <f>'[13]Staff Off Desk Summary Log'!BS4</f>
        <v xml:space="preserve">avg time </v>
      </c>
    </row>
    <row r="226" spans="1:30" x14ac:dyDescent="0.25">
      <c r="A226" s="63" t="str">
        <f>'[13]Staff Off Desk Summary Log'!AN5</f>
        <v xml:space="preserve">Tuesday </v>
      </c>
      <c r="B226" s="63"/>
      <c r="C226" s="63">
        <f>'[13]Staff Off Desk Summary Log'!AP5</f>
        <v>1331</v>
      </c>
      <c r="D226" s="63">
        <f>'[13]Staff Off Desk Summary Log'!AQ5</f>
        <v>143</v>
      </c>
      <c r="E226" s="63">
        <f>'[13]Staff Off Desk Summary Log'!AR5</f>
        <v>642</v>
      </c>
      <c r="F226" s="63">
        <f>'[13]Staff Off Desk Summary Log'!AS5</f>
        <v>123</v>
      </c>
      <c r="G226" s="63">
        <f>'[13]Staff Off Desk Summary Log'!AT5</f>
        <v>1218</v>
      </c>
      <c r="H226" s="63">
        <f>'[13]Staff Off Desk Summary Log'!AU5</f>
        <v>124</v>
      </c>
      <c r="I226" s="63">
        <f>'[13]Staff Off Desk Summary Log'!AV5</f>
        <v>221</v>
      </c>
      <c r="J226" s="63">
        <f>'[13]Staff Off Desk Summary Log'!AW5</f>
        <v>82</v>
      </c>
      <c r="K226" s="63">
        <f>'[13]Staff Off Desk Summary Log'!AX5</f>
        <v>38</v>
      </c>
      <c r="L226" s="63">
        <f>'[13]Staff Off Desk Summary Log'!AY5</f>
        <v>56</v>
      </c>
      <c r="M226" s="63">
        <f>'[13]Staff Off Desk Summary Log'!AZ5</f>
        <v>34</v>
      </c>
      <c r="N226" s="63">
        <f>'[13]Staff Off Desk Summary Log'!BA5</f>
        <v>14</v>
      </c>
      <c r="O226" s="63">
        <f>'[13]Staff Off Desk Summary Log'!BB5</f>
        <v>26</v>
      </c>
      <c r="P226" s="63">
        <f>'[13]Staff Off Desk Summary Log'!BC5</f>
        <v>0</v>
      </c>
      <c r="Q226" s="63">
        <f>'[13]Staff Off Desk Summary Log'!BF5</f>
        <v>10</v>
      </c>
      <c r="R226" s="63">
        <f>'[13]Staff Off Desk Summary Log'!BG5</f>
        <v>0</v>
      </c>
      <c r="S226" s="63">
        <f>'[13]Staff Off Desk Summary Log'!BH5</f>
        <v>42</v>
      </c>
      <c r="T226" s="63">
        <f>'[13]Staff Off Desk Summary Log'!BI5</f>
        <v>2</v>
      </c>
      <c r="U226" s="63">
        <f>'[13]Staff Off Desk Summary Log'!BJ5</f>
        <v>60</v>
      </c>
      <c r="V226" s="63">
        <f>'[13]Staff Off Desk Summary Log'!BK5</f>
        <v>0</v>
      </c>
      <c r="W226" s="63">
        <f>'[13]Staff Off Desk Summary Log'!BL5</f>
        <v>75</v>
      </c>
      <c r="X226" s="63">
        <f>'[13]Staff Off Desk Summary Log'!BM5</f>
        <v>137</v>
      </c>
      <c r="Y226" s="63">
        <f>'[13]Staff Off Desk Summary Log'!BN5</f>
        <v>36</v>
      </c>
      <c r="Z226" s="63">
        <f>'[13]Staff Off Desk Summary Log'!BO5</f>
        <v>204</v>
      </c>
      <c r="AA226" s="63">
        <f>'[13]Staff Off Desk Summary Log'!BP5</f>
        <v>12</v>
      </c>
      <c r="AB226" s="63">
        <f>'[13]Staff Off Desk Summary Log'!BQ5</f>
        <v>91</v>
      </c>
      <c r="AC226" s="63">
        <f>'[13]Staff Off Desk Summary Log'!BR5</f>
        <v>23</v>
      </c>
      <c r="AD226" s="63">
        <f>'[13]Staff Off Desk Summary Log'!BS5</f>
        <v>457</v>
      </c>
    </row>
    <row r="227" spans="1:30" x14ac:dyDescent="0.25">
      <c r="A227" s="63" t="str">
        <f>'[13]Staff Off Desk Summary Log'!AN6</f>
        <v>Wednesday</v>
      </c>
      <c r="B227" s="63"/>
      <c r="C227" s="63">
        <f>'[13]Staff Off Desk Summary Log'!AP6</f>
        <v>492</v>
      </c>
      <c r="D227" s="63">
        <f>'[13]Staff Off Desk Summary Log'!AQ6</f>
        <v>30</v>
      </c>
      <c r="E227" s="63">
        <f>'[13]Staff Off Desk Summary Log'!AR6</f>
        <v>184</v>
      </c>
      <c r="F227" s="63">
        <f>'[13]Staff Off Desk Summary Log'!AS6</f>
        <v>51</v>
      </c>
      <c r="G227" s="63">
        <f>'[13]Staff Off Desk Summary Log'!AT6</f>
        <v>690</v>
      </c>
      <c r="H227" s="63">
        <f>'[13]Staff Off Desk Summary Log'!AU6</f>
        <v>87</v>
      </c>
      <c r="I227" s="63">
        <f>'[13]Staff Off Desk Summary Log'!AV6</f>
        <v>161</v>
      </c>
      <c r="J227" s="63">
        <f>'[13]Staff Off Desk Summary Log'!AW6</f>
        <v>32</v>
      </c>
      <c r="K227" s="63">
        <f>'[13]Staff Off Desk Summary Log'!AX6</f>
        <v>23</v>
      </c>
      <c r="L227" s="63">
        <f>'[13]Staff Off Desk Summary Log'!AY6</f>
        <v>18</v>
      </c>
      <c r="M227" s="63">
        <f>'[13]Staff Off Desk Summary Log'!AZ6</f>
        <v>5</v>
      </c>
      <c r="N227" s="63">
        <f>'[13]Staff Off Desk Summary Log'!BA6</f>
        <v>30</v>
      </c>
      <c r="O227" s="63">
        <f>'[13]Staff Off Desk Summary Log'!BB6</f>
        <v>20</v>
      </c>
      <c r="P227" s="63">
        <f>'[13]Staff Off Desk Summary Log'!BC6</f>
        <v>12</v>
      </c>
      <c r="Q227" s="63">
        <f>'[13]Staff Off Desk Summary Log'!BF6</f>
        <v>0</v>
      </c>
      <c r="R227" s="63">
        <f>'[13]Staff Off Desk Summary Log'!BG6</f>
        <v>0</v>
      </c>
      <c r="S227" s="63">
        <f>'[13]Staff Off Desk Summary Log'!BH6</f>
        <v>0</v>
      </c>
      <c r="T227" s="63">
        <f>'[13]Staff Off Desk Summary Log'!BI6</f>
        <v>0</v>
      </c>
      <c r="U227" s="63">
        <f>'[13]Staff Off Desk Summary Log'!BJ6</f>
        <v>0</v>
      </c>
      <c r="V227" s="63">
        <f>'[13]Staff Off Desk Summary Log'!BK6</f>
        <v>0</v>
      </c>
      <c r="W227" s="63">
        <f>'[13]Staff Off Desk Summary Log'!BL6</f>
        <v>195</v>
      </c>
      <c r="X227" s="63">
        <f>'[13]Staff Off Desk Summary Log'!BM6</f>
        <v>30</v>
      </c>
      <c r="Y227" s="63">
        <f>'[13]Staff Off Desk Summary Log'!BN6</f>
        <v>70</v>
      </c>
      <c r="Z227" s="63">
        <f>'[13]Staff Off Desk Summary Log'!BO6</f>
        <v>93</v>
      </c>
      <c r="AA227" s="63">
        <f>'[13]Staff Off Desk Summary Log'!BP6</f>
        <v>65</v>
      </c>
      <c r="AB227" s="63">
        <f>'[13]Staff Off Desk Summary Log'!BQ6</f>
        <v>10</v>
      </c>
      <c r="AC227" s="63">
        <f>'[13]Staff Off Desk Summary Log'!BR6</f>
        <v>25</v>
      </c>
      <c r="AD227" s="63">
        <f>'[13]Staff Off Desk Summary Log'!BS6</f>
        <v>440</v>
      </c>
    </row>
    <row r="228" spans="1:30" x14ac:dyDescent="0.25">
      <c r="A228" s="63" t="str">
        <f>'[13]Staff Off Desk Summary Log'!AN7</f>
        <v>Thursday</v>
      </c>
      <c r="B228" s="63"/>
      <c r="C228" s="63">
        <f>'[13]Staff Off Desk Summary Log'!AP7</f>
        <v>446</v>
      </c>
      <c r="D228" s="63">
        <f>'[13]Staff Off Desk Summary Log'!AQ7</f>
        <v>113.13</v>
      </c>
      <c r="E228" s="63">
        <f>'[13]Staff Off Desk Summary Log'!AR7</f>
        <v>325</v>
      </c>
      <c r="F228" s="63">
        <f>'[13]Staff Off Desk Summary Log'!AS7</f>
        <v>74</v>
      </c>
      <c r="G228" s="63">
        <f>'[13]Staff Off Desk Summary Log'!AT7</f>
        <v>544</v>
      </c>
      <c r="H228" s="63">
        <f>'[13]Staff Off Desk Summary Log'!AU7</f>
        <v>48.1</v>
      </c>
      <c r="I228" s="63">
        <f>'[13]Staff Off Desk Summary Log'!AV7</f>
        <v>179</v>
      </c>
      <c r="J228" s="63">
        <f>'[13]Staff Off Desk Summary Log'!AW7</f>
        <v>7</v>
      </c>
      <c r="K228" s="63">
        <f>'[13]Staff Off Desk Summary Log'!AX7</f>
        <v>14</v>
      </c>
      <c r="L228" s="63">
        <f>'[13]Staff Off Desk Summary Log'!AY7</f>
        <v>34</v>
      </c>
      <c r="M228" s="63">
        <f>'[13]Staff Off Desk Summary Log'!AZ7</f>
        <v>30</v>
      </c>
      <c r="N228" s="63">
        <f>'[13]Staff Off Desk Summary Log'!BA7</f>
        <v>65</v>
      </c>
      <c r="O228" s="63">
        <f>'[13]Staff Off Desk Summary Log'!BB7</f>
        <v>31</v>
      </c>
      <c r="P228" s="63">
        <f>'[13]Staff Off Desk Summary Log'!BC7</f>
        <v>0</v>
      </c>
      <c r="Q228" s="63">
        <f>'[13]Staff Off Desk Summary Log'!BF7</f>
        <v>0</v>
      </c>
      <c r="R228" s="63">
        <f>'[13]Staff Off Desk Summary Log'!BG7</f>
        <v>0</v>
      </c>
      <c r="S228" s="63">
        <f>'[13]Staff Off Desk Summary Log'!BH7</f>
        <v>0</v>
      </c>
      <c r="T228" s="63">
        <f>'[13]Staff Off Desk Summary Log'!BI7</f>
        <v>0</v>
      </c>
      <c r="U228" s="63">
        <f>'[13]Staff Off Desk Summary Log'!BJ7</f>
        <v>0</v>
      </c>
      <c r="V228" s="63">
        <f>'[13]Staff Off Desk Summary Log'!BK7</f>
        <v>0</v>
      </c>
      <c r="W228" s="63">
        <f>'[13]Staff Off Desk Summary Log'!BL7</f>
        <v>0</v>
      </c>
      <c r="X228" s="63">
        <f>'[13]Staff Off Desk Summary Log'!BM7</f>
        <v>25</v>
      </c>
      <c r="Y228" s="63">
        <f>'[13]Staff Off Desk Summary Log'!BN7</f>
        <v>25</v>
      </c>
      <c r="Z228" s="63">
        <f>'[13]Staff Off Desk Summary Log'!BO7</f>
        <v>177</v>
      </c>
      <c r="AA228" s="63">
        <f>'[13]Staff Off Desk Summary Log'!BP7</f>
        <v>15</v>
      </c>
      <c r="AB228" s="63">
        <f>'[13]Staff Off Desk Summary Log'!BQ7</f>
        <v>5</v>
      </c>
      <c r="AC228" s="63">
        <f>'[13]Staff Off Desk Summary Log'!BR7</f>
        <v>0</v>
      </c>
      <c r="AD228" s="63">
        <f>'[13]Staff Off Desk Summary Log'!BS7</f>
        <v>268</v>
      </c>
    </row>
    <row r="229" spans="1:30" x14ac:dyDescent="0.25">
      <c r="A229" s="63" t="str">
        <f>'[13]Staff Off Desk Summary Log'!AN8</f>
        <v>Friday</v>
      </c>
      <c r="B229" s="63"/>
      <c r="C229" s="63">
        <f>'[13]Staff Off Desk Summary Log'!AP8</f>
        <v>411</v>
      </c>
      <c r="D229" s="63">
        <f>'[13]Staff Off Desk Summary Log'!AQ8</f>
        <v>18</v>
      </c>
      <c r="E229" s="63">
        <f>'[13]Staff Off Desk Summary Log'!AR8</f>
        <v>261</v>
      </c>
      <c r="F229" s="63">
        <f>'[13]Staff Off Desk Summary Log'!AS8</f>
        <v>63</v>
      </c>
      <c r="G229" s="63">
        <f>'[13]Staff Off Desk Summary Log'!AT8</f>
        <v>375</v>
      </c>
      <c r="H229" s="63">
        <f>'[13]Staff Off Desk Summary Log'!AU8</f>
        <v>39</v>
      </c>
      <c r="I229" s="63">
        <f>'[13]Staff Off Desk Summary Log'!AV8</f>
        <v>571</v>
      </c>
      <c r="J229" s="63">
        <f>'[13]Staff Off Desk Summary Log'!AW8</f>
        <v>54</v>
      </c>
      <c r="K229" s="63">
        <f>'[13]Staff Off Desk Summary Log'!AX8</f>
        <v>14</v>
      </c>
      <c r="L229" s="63">
        <f>'[13]Staff Off Desk Summary Log'!AY8</f>
        <v>18</v>
      </c>
      <c r="M229" s="63">
        <f>'[13]Staff Off Desk Summary Log'!AZ8</f>
        <v>0</v>
      </c>
      <c r="N229" s="63">
        <f>'[13]Staff Off Desk Summary Log'!BA8</f>
        <v>13</v>
      </c>
      <c r="O229" s="63">
        <f>'[13]Staff Off Desk Summary Log'!BB8</f>
        <v>32</v>
      </c>
      <c r="P229" s="63">
        <f>'[13]Staff Off Desk Summary Log'!BC8</f>
        <v>0</v>
      </c>
      <c r="Q229" s="63">
        <f>'[13]Staff Off Desk Summary Log'!BF8</f>
        <v>0</v>
      </c>
      <c r="R229" s="63">
        <f>'[13]Staff Off Desk Summary Log'!BG8</f>
        <v>0</v>
      </c>
      <c r="S229" s="63">
        <f>'[13]Staff Off Desk Summary Log'!BH8</f>
        <v>0</v>
      </c>
      <c r="T229" s="63">
        <f>'[13]Staff Off Desk Summary Log'!BI8</f>
        <v>0</v>
      </c>
      <c r="U229" s="63">
        <f>'[13]Staff Off Desk Summary Log'!BJ8</f>
        <v>0</v>
      </c>
      <c r="V229" s="63">
        <f>'[13]Staff Off Desk Summary Log'!BK8</f>
        <v>0</v>
      </c>
      <c r="W229" s="63">
        <f>'[13]Staff Off Desk Summary Log'!BL8</f>
        <v>0</v>
      </c>
      <c r="X229" s="63">
        <f>'[13]Staff Off Desk Summary Log'!BM8</f>
        <v>30</v>
      </c>
      <c r="Y229" s="63">
        <f>'[13]Staff Off Desk Summary Log'!BN8</f>
        <v>54</v>
      </c>
      <c r="Z229" s="63">
        <f>'[13]Staff Off Desk Summary Log'!BO8</f>
        <v>78</v>
      </c>
      <c r="AA229" s="63">
        <f>'[13]Staff Off Desk Summary Log'!BP8</f>
        <v>11</v>
      </c>
      <c r="AB229" s="63">
        <f>'[13]Staff Off Desk Summary Log'!BQ8</f>
        <v>377</v>
      </c>
      <c r="AC229" s="63">
        <f>'[13]Staff Off Desk Summary Log'!BR8</f>
        <v>5</v>
      </c>
      <c r="AD229" s="63">
        <f>'[13]Staff Off Desk Summary Log'!BS8</f>
        <v>195</v>
      </c>
    </row>
    <row r="230" spans="1:30" x14ac:dyDescent="0.25">
      <c r="A230" s="63" t="str">
        <f>'[13]Staff Off Desk Summary Log'!AN9</f>
        <v>Saturday</v>
      </c>
      <c r="B230" s="63"/>
      <c r="C230" s="63">
        <f>'[13]Staff Off Desk Summary Log'!AP9</f>
        <v>289</v>
      </c>
      <c r="D230" s="63">
        <f>'[13]Staff Off Desk Summary Log'!AQ9</f>
        <v>38</v>
      </c>
      <c r="E230" s="63">
        <f>'[13]Staff Off Desk Summary Log'!AR9</f>
        <v>166</v>
      </c>
      <c r="F230" s="63">
        <f>'[13]Staff Off Desk Summary Log'!AS9</f>
        <v>40</v>
      </c>
      <c r="G230" s="63">
        <f>'[13]Staff Off Desk Summary Log'!AT9</f>
        <v>96</v>
      </c>
      <c r="H230" s="63">
        <f>'[13]Staff Off Desk Summary Log'!AU9</f>
        <v>23</v>
      </c>
      <c r="I230" s="63">
        <f>'[13]Staff Off Desk Summary Log'!AV9</f>
        <v>7</v>
      </c>
      <c r="J230" s="63">
        <f>'[13]Staff Off Desk Summary Log'!AW9</f>
        <v>5</v>
      </c>
      <c r="K230" s="63">
        <f>'[13]Staff Off Desk Summary Log'!AX9</f>
        <v>12</v>
      </c>
      <c r="L230" s="63">
        <f>'[13]Staff Off Desk Summary Log'!AY9</f>
        <v>11</v>
      </c>
      <c r="M230" s="63">
        <f>'[13]Staff Off Desk Summary Log'!AZ9</f>
        <v>0</v>
      </c>
      <c r="N230" s="63">
        <f>'[13]Staff Off Desk Summary Log'!BA9</f>
        <v>44</v>
      </c>
      <c r="O230" s="63">
        <f>'[13]Staff Off Desk Summary Log'!BB9</f>
        <v>20</v>
      </c>
      <c r="P230" s="63">
        <f>'[13]Staff Off Desk Summary Log'!BC9</f>
        <v>8</v>
      </c>
      <c r="Q230" s="63">
        <f>'[13]Staff Off Desk Summary Log'!BF9</f>
        <v>0</v>
      </c>
      <c r="R230" s="63">
        <f>'[13]Staff Off Desk Summary Log'!BG9</f>
        <v>0</v>
      </c>
      <c r="S230" s="63">
        <f>'[13]Staff Off Desk Summary Log'!BH9</f>
        <v>0</v>
      </c>
      <c r="T230" s="63">
        <f>'[13]Staff Off Desk Summary Log'!BI9</f>
        <v>0</v>
      </c>
      <c r="U230" s="63">
        <f>'[13]Staff Off Desk Summary Log'!BJ9</f>
        <v>0</v>
      </c>
      <c r="V230" s="63">
        <f>'[13]Staff Off Desk Summary Log'!BK9</f>
        <v>0</v>
      </c>
      <c r="W230" s="63">
        <f>'[13]Staff Off Desk Summary Log'!BL9</f>
        <v>15</v>
      </c>
      <c r="X230" s="63">
        <f>'[13]Staff Off Desk Summary Log'!BM9</f>
        <v>0</v>
      </c>
      <c r="Y230" s="63">
        <f>'[13]Staff Off Desk Summary Log'!BN9</f>
        <v>13</v>
      </c>
      <c r="Z230" s="63">
        <f>'[13]Staff Off Desk Summary Log'!BO9</f>
        <v>37</v>
      </c>
      <c r="AA230" s="63">
        <f>'[13]Staff Off Desk Summary Log'!BP9</f>
        <v>10</v>
      </c>
      <c r="AB230" s="63">
        <f>'[13]Staff Off Desk Summary Log'!BQ9</f>
        <v>120</v>
      </c>
      <c r="AC230" s="63">
        <f>'[13]Staff Off Desk Summary Log'!BR9</f>
        <v>50</v>
      </c>
      <c r="AD230" s="63">
        <f>'[13]Staff Off Desk Summary Log'!BS9</f>
        <v>59</v>
      </c>
    </row>
    <row r="231" spans="1:30" x14ac:dyDescent="0.25">
      <c r="A231" s="63"/>
      <c r="B231" s="63" t="str">
        <f>'[13]Staff Off Desk Summary Log'!AO10</f>
        <v>SUM</v>
      </c>
      <c r="C231" s="63">
        <f>'[13]Staff Off Desk Summary Log'!AP10</f>
        <v>2969</v>
      </c>
      <c r="D231" s="63">
        <f>'[13]Staff Off Desk Summary Log'!AQ10</f>
        <v>342.13</v>
      </c>
      <c r="E231" s="63">
        <f>'[13]Staff Off Desk Summary Log'!AR10</f>
        <v>1578</v>
      </c>
      <c r="F231" s="63">
        <f>'[13]Staff Off Desk Summary Log'!AS10</f>
        <v>351</v>
      </c>
      <c r="G231" s="63">
        <f>'[13]Staff Off Desk Summary Log'!AT10</f>
        <v>2923</v>
      </c>
      <c r="H231" s="63">
        <f>'[13]Staff Off Desk Summary Log'!AU10</f>
        <v>321.10000000000002</v>
      </c>
      <c r="I231" s="63">
        <f>'[13]Staff Off Desk Summary Log'!AV10</f>
        <v>1139</v>
      </c>
      <c r="J231" s="63">
        <f>'[13]Staff Off Desk Summary Log'!AW10</f>
        <v>180</v>
      </c>
      <c r="K231" s="63">
        <f>'[13]Staff Off Desk Summary Log'!AX10</f>
        <v>101</v>
      </c>
      <c r="L231" s="63">
        <f>'[13]Staff Off Desk Summary Log'!AY10</f>
        <v>137</v>
      </c>
      <c r="M231" s="63">
        <f>'[13]Staff Off Desk Summary Log'!AZ10</f>
        <v>69</v>
      </c>
      <c r="N231" s="63">
        <f>'[13]Staff Off Desk Summary Log'!BA10</f>
        <v>166</v>
      </c>
      <c r="O231" s="63">
        <f>'[13]Staff Off Desk Summary Log'!BB10</f>
        <v>129</v>
      </c>
      <c r="P231" s="63">
        <f>'[13]Staff Off Desk Summary Log'!BC10</f>
        <v>20</v>
      </c>
      <c r="Q231" s="63">
        <f>'[13]Staff Off Desk Summary Log'!BF10</f>
        <v>10</v>
      </c>
      <c r="R231" s="63">
        <f>'[13]Staff Off Desk Summary Log'!BG10</f>
        <v>0</v>
      </c>
      <c r="S231" s="63">
        <f>'[13]Staff Off Desk Summary Log'!BH10</f>
        <v>42</v>
      </c>
      <c r="T231" s="63">
        <f>'[13]Staff Off Desk Summary Log'!BI10</f>
        <v>2</v>
      </c>
      <c r="U231" s="63">
        <f>'[13]Staff Off Desk Summary Log'!BJ10</f>
        <v>60</v>
      </c>
      <c r="V231" s="63">
        <f>'[13]Staff Off Desk Summary Log'!BK10</f>
        <v>0</v>
      </c>
      <c r="W231" s="63">
        <f>'[13]Staff Off Desk Summary Log'!BL10</f>
        <v>285</v>
      </c>
      <c r="X231" s="63">
        <f>'[13]Staff Off Desk Summary Log'!BM10</f>
        <v>222</v>
      </c>
      <c r="Y231" s="63">
        <f>'[13]Staff Off Desk Summary Log'!BN10</f>
        <v>198</v>
      </c>
      <c r="Z231" s="63">
        <f>'[13]Staff Off Desk Summary Log'!BO10</f>
        <v>589</v>
      </c>
      <c r="AA231" s="63">
        <f>'[13]Staff Off Desk Summary Log'!BP10</f>
        <v>113</v>
      </c>
      <c r="AB231" s="63">
        <f>'[13]Staff Off Desk Summary Log'!BQ10</f>
        <v>603</v>
      </c>
      <c r="AC231" s="63">
        <f>'[13]Staff Off Desk Summary Log'!BR10</f>
        <v>103</v>
      </c>
      <c r="AD231" s="63">
        <f>'[13]Staff Off Desk Summary Log'!BS10</f>
        <v>1419</v>
      </c>
    </row>
    <row r="232" spans="1:30" x14ac:dyDescent="0.25">
      <c r="A232" s="63"/>
      <c r="B232" s="63" t="str">
        <f>'[13]Staff Off Desk Summary Log'!AO11</f>
        <v>AVG</v>
      </c>
      <c r="C232" s="63">
        <f>'[13]Staff Off Desk Summary Log'!AP11</f>
        <v>0</v>
      </c>
      <c r="D232" s="63">
        <f>'[13]Staff Off Desk Summary Log'!AQ11</f>
        <v>0.11523408555069047</v>
      </c>
      <c r="E232" s="63">
        <f>'[13]Staff Off Desk Summary Log'!AR11</f>
        <v>0</v>
      </c>
      <c r="F232" s="63">
        <f>'[13]Staff Off Desk Summary Log'!AS11</f>
        <v>0.22243346007604561</v>
      </c>
      <c r="G232" s="63">
        <f>'[13]Staff Off Desk Summary Log'!AT11</f>
        <v>0</v>
      </c>
      <c r="H232" s="63">
        <f>'[13]Staff Off Desk Summary Log'!AU11</f>
        <v>0.1098528908655491</v>
      </c>
      <c r="I232" s="63">
        <f>'[13]Staff Off Desk Summary Log'!AV11</f>
        <v>0</v>
      </c>
      <c r="J232" s="63">
        <f>'[13]Staff Off Desk Summary Log'!AW11</f>
        <v>0.15803336259877085</v>
      </c>
      <c r="K232" s="63">
        <f>'[13]Staff Off Desk Summary Log'!AX11</f>
        <v>0</v>
      </c>
      <c r="L232" s="63">
        <f>'[13]Staff Off Desk Summary Log'!AY11</f>
        <v>1.3564356435643565</v>
      </c>
      <c r="M232" s="63">
        <f>'[13]Staff Off Desk Summary Log'!AZ11</f>
        <v>0</v>
      </c>
      <c r="N232" s="63">
        <f>'[13]Staff Off Desk Summary Log'!BA11</f>
        <v>0</v>
      </c>
      <c r="O232" s="63">
        <f>'[13]Staff Off Desk Summary Log'!BB11</f>
        <v>0.77710843373493976</v>
      </c>
      <c r="P232" s="63">
        <f>'[13]Staff Off Desk Summary Log'!BC11</f>
        <v>0</v>
      </c>
      <c r="Q232" s="63">
        <f>'[13]Staff Off Desk Summary Log'!BF11</f>
        <v>0</v>
      </c>
      <c r="R232" s="63">
        <f>'[13]Staff Off Desk Summary Log'!BG11</f>
        <v>0</v>
      </c>
      <c r="S232" s="63">
        <f>'[13]Staff Off Desk Summary Log'!BH11</f>
        <v>0</v>
      </c>
      <c r="T232" s="63">
        <f>'[13]Staff Off Desk Summary Log'!BI11</f>
        <v>0</v>
      </c>
      <c r="U232" s="63">
        <f>'[13]Staff Off Desk Summary Log'!BJ11</f>
        <v>30</v>
      </c>
      <c r="V232" s="63">
        <f>'[13]Staff Off Desk Summary Log'!BK11</f>
        <v>0</v>
      </c>
      <c r="W232" s="63" t="e">
        <f>'[13]Staff Off Desk Summary Log'!BL11</f>
        <v>#DIV/0!</v>
      </c>
      <c r="X232" s="63">
        <f>'[13]Staff Off Desk Summary Log'!BM11</f>
        <v>0</v>
      </c>
      <c r="Y232" s="63">
        <f>'[13]Staff Off Desk Summary Log'!BN11</f>
        <v>0</v>
      </c>
      <c r="Z232" s="63">
        <f>'[13]Staff Off Desk Summary Log'!BO11</f>
        <v>0</v>
      </c>
      <c r="AA232" s="63">
        <f>'[13]Staff Off Desk Summary Log'!BP11</f>
        <v>0</v>
      </c>
      <c r="AB232" s="63">
        <f>'[13]Staff Off Desk Summary Log'!BQ11</f>
        <v>0</v>
      </c>
      <c r="AC232" s="63">
        <f>'[13]Staff Off Desk Summary Log'!BR11</f>
        <v>0</v>
      </c>
      <c r="AD232" s="63">
        <f>'[13]Staff Off Desk Summary Log'!BS11</f>
        <v>0</v>
      </c>
    </row>
    <row r="233" spans="1:30" x14ac:dyDescent="0.25">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row>
    <row r="234" spans="1:30" ht="120" x14ac:dyDescent="0.25">
      <c r="A234" s="63"/>
      <c r="B234" s="114" t="str">
        <f>'[13]Staff Off Desk Summary Log'!AO13</f>
        <v>% of all off desk tasks per week</v>
      </c>
      <c r="C234" s="63"/>
      <c r="D234" s="63" t="str">
        <f>'[13]Staff Off Desk Summary Log'!AQ13</f>
        <v>shelver</v>
      </c>
      <c r="E234" s="63"/>
      <c r="F234" s="63" t="str">
        <f>'[13]Staff Off Desk Summary Log'!AS13</f>
        <v>shelver</v>
      </c>
      <c r="G234" s="63"/>
      <c r="H234" s="63" t="str">
        <f>'[13]Staff Off Desk Summary Log'!AU13</f>
        <v>shelver</v>
      </c>
      <c r="I234" s="63"/>
      <c r="J234" s="63" t="str">
        <f>'[13]Staff Off Desk Summary Log'!AW13</f>
        <v>shelver</v>
      </c>
      <c r="K234" s="63"/>
      <c r="L234" s="115">
        <f>'[13]Staff Off Desk Summary Log'!AY13</f>
        <v>5.7083333333333333E-2</v>
      </c>
      <c r="M234" s="115">
        <f>'[13]Staff Off Desk Summary Log'!AZ13</f>
        <v>2.8750000000000001E-2</v>
      </c>
      <c r="N234" s="115"/>
      <c r="O234" s="115">
        <f>'[13]Staff Off Desk Summary Log'!BB13</f>
        <v>5.3749999999999999E-2</v>
      </c>
      <c r="P234" s="115">
        <f>'[13]Staff Off Desk Summary Log'!BC13</f>
        <v>8.3333333333333332E-3</v>
      </c>
      <c r="Q234" s="115">
        <f>'[13]Staff Off Desk Summary Log'!BF13</f>
        <v>4.1666666666666666E-3</v>
      </c>
      <c r="R234" s="115"/>
      <c r="S234" s="115">
        <f>'[13]Staff Off Desk Summary Log'!BH13</f>
        <v>1.7500000000000002E-2</v>
      </c>
      <c r="T234" s="115"/>
      <c r="U234" s="115">
        <f>'[13]Staff Off Desk Summary Log'!BJ13</f>
        <v>1.2500000000000001E-2</v>
      </c>
      <c r="V234" s="115"/>
      <c r="W234" s="115">
        <f>'[13]Staff Off Desk Summary Log'!BL13</f>
        <v>0.11874999999999999</v>
      </c>
      <c r="X234" s="115">
        <f>'[13]Staff Off Desk Summary Log'!BM13</f>
        <v>9.2499999999999999E-2</v>
      </c>
      <c r="Y234" s="115">
        <f>'[13]Staff Off Desk Summary Log'!BN13</f>
        <v>8.2500000000000004E-2</v>
      </c>
      <c r="Z234" s="115">
        <f>'[13]Staff Off Desk Summary Log'!BO13</f>
        <v>0.24541666666666667</v>
      </c>
      <c r="AA234" s="115">
        <f>'[13]Staff Off Desk Summary Log'!BP13</f>
        <v>4.7083333333333331E-2</v>
      </c>
      <c r="AB234" s="115">
        <f>'[13]Staff Off Desk Summary Log'!BQ13</f>
        <v>0.25124999999999997</v>
      </c>
      <c r="AC234" s="115">
        <f>'[13]Staff Off Desk Summary Log'!BR13</f>
        <v>4.2916666666666665E-2</v>
      </c>
      <c r="AD234" s="115">
        <f>'[13]Staff Off Desk Summary Log'!BS13</f>
        <v>0.59125000000000005</v>
      </c>
    </row>
    <row r="237" spans="1:30" ht="150" x14ac:dyDescent="0.25">
      <c r="A237" s="63"/>
      <c r="B237" s="63"/>
      <c r="C237" s="114" t="str">
        <f>'[14]Staff Off Desk Summary Log'!AQ1</f>
        <v>Hours per week Staff Max</v>
      </c>
      <c r="D237" s="114" t="str">
        <f>'[14]Staff Off Desk Summary Log'!AR1</f>
        <v>Mins per week staff max</v>
      </c>
      <c r="E237" s="114" t="str">
        <f>'[14]Staff Off Desk Summary Log'!AS1</f>
        <v>Hours/year Staff Max</v>
      </c>
      <c r="F237" s="63"/>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row>
    <row r="238" spans="1:30" x14ac:dyDescent="0.25">
      <c r="A238" s="63"/>
      <c r="B238" s="63"/>
      <c r="C238" s="63">
        <f>'[14]Staff Off Desk Summary Log'!AQ2</f>
        <v>40</v>
      </c>
      <c r="D238" s="63">
        <f>'[14]Staff Off Desk Summary Log'!AR2</f>
        <v>2400</v>
      </c>
      <c r="E238" s="63">
        <f>'[14]Staff Off Desk Summary Log'!AS2</f>
        <v>2080</v>
      </c>
      <c r="F238" s="63"/>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row>
    <row r="239" spans="1:30" x14ac:dyDescent="0.25">
      <c r="A239" s="44" t="str">
        <f>'[14]Staff Off Desk Summary Log'!AO3</f>
        <v>GAL - Off Desk Log</v>
      </c>
      <c r="B239" s="63"/>
      <c r="C239" s="114" t="str">
        <f>'[14]Staff Off Desk Summary Log'!AQ3</f>
        <v>Bookdrop</v>
      </c>
      <c r="D239" s="114"/>
      <c r="E239" s="114" t="str">
        <f>'[14]Staff Off Desk Summary Log'!AS3</f>
        <v>Delivery</v>
      </c>
      <c r="F239" s="114"/>
      <c r="G239" s="114" t="str">
        <f>'[14]Staff Off Desk Summary Log'!AU3</f>
        <v xml:space="preserve">Checkin </v>
      </c>
      <c r="H239" s="114"/>
      <c r="I239" s="114" t="str">
        <f>'[14]Staff Off Desk Summary Log'!AW3</f>
        <v>Shelving</v>
      </c>
      <c r="J239" s="114"/>
      <c r="K239" s="114" t="str">
        <f>'[14]Staff Off Desk Summary Log'!AY3</f>
        <v>Circ Issues: missing and damaged items, etc.</v>
      </c>
      <c r="L239" s="114"/>
      <c r="M239" s="114" t="str">
        <f>'[14]Staff Off Desk Summary Log'!BA3</f>
        <v>Collection Management (describe activity)</v>
      </c>
      <c r="N239" s="114" t="str">
        <f>'[14]Staff Off Desk Summary Log'!BB3</f>
        <v>Picklist, ILL, LinkPLUS</v>
      </c>
      <c r="O239" s="114"/>
      <c r="P239" s="114" t="str">
        <f>'[14]Staff Off Desk Summary Log'!BD3</f>
        <v>Magazines (describe activity)</v>
      </c>
      <c r="Q239" s="114" t="str">
        <f>'[14]Staff Off Desk Summary Log'!BG3</f>
        <v>Meeting Room Bookings: new requests, review, confirm, etc.</v>
      </c>
      <c r="R239" s="114" t="str">
        <f>'[14]Staff Off Desk Summary Log'!BH3</f>
        <v>Outreach: School, Rotary, etc. (keep detailed calendar and attach to off desk log)</v>
      </c>
      <c r="S239" s="114" t="str">
        <f>'[14]Staff Off Desk Summary Log'!BI3</f>
        <v>Community Information: posting new, restocking bookmarks, program brochures, notices</v>
      </c>
      <c r="T239" s="114" t="str">
        <f>'[14]Staff Off Desk Summary Log'!BJ3</f>
        <v>By appointment with patron; 1 on 1; small group training</v>
      </c>
      <c r="U239" s="114"/>
      <c r="V239" s="114" t="str">
        <f>'[14]Staff Off Desk Summary Log'!BL3</f>
        <v>Programs (set up, delivery and tear down) Attach evanced calendar)</v>
      </c>
      <c r="W239" s="114"/>
      <c r="X239" s="114" t="str">
        <f>'[14]Staff Off Desk Summary Log'!BN3</f>
        <v>Programs (planning)</v>
      </c>
      <c r="Y239" s="114" t="str">
        <f>'[14]Staff Off Desk Summary Log'!BO3</f>
        <v xml:space="preserve">Special assignments or projects </v>
      </c>
      <c r="Z239" s="114" t="str">
        <f>'[14]Staff Off Desk Summary Log'!BP3</f>
        <v>Check email/spl@</v>
      </c>
      <c r="AA239" s="114" t="str">
        <f>'[14]Staff Off Desk Summary Log'!BQ3</f>
        <v>Cash Count</v>
      </c>
      <c r="AB239" s="114" t="str">
        <f>'[14]Staff Off Desk Summary Log'!BR3</f>
        <v>Staff Meetings</v>
      </c>
      <c r="AC239" s="114" t="str">
        <f>'[14]Staff Off Desk Summary Log'!BS3</f>
        <v>Opening/ Closing Procedures</v>
      </c>
      <c r="AD239" s="114" t="str">
        <f>'[14]Staff Off Desk Summary Log'!BT3</f>
        <v>Other (describe)</v>
      </c>
    </row>
    <row r="240" spans="1:30" x14ac:dyDescent="0.25">
      <c r="A240" s="63" t="s">
        <v>107</v>
      </c>
      <c r="B240" s="63" t="s">
        <v>108</v>
      </c>
      <c r="C240" s="63" t="s">
        <v>109</v>
      </c>
      <c r="D240" s="63" t="s">
        <v>110</v>
      </c>
      <c r="E240" s="63" t="s">
        <v>109</v>
      </c>
      <c r="F240" s="63" t="s">
        <v>110</v>
      </c>
      <c r="G240" s="63" t="s">
        <v>109</v>
      </c>
      <c r="H240" s="63" t="s">
        <v>110</v>
      </c>
      <c r="I240" s="63" t="s">
        <v>109</v>
      </c>
      <c r="J240" s="63" t="s">
        <v>110</v>
      </c>
      <c r="K240" s="63" t="s">
        <v>109</v>
      </c>
      <c r="L240" s="63" t="s">
        <v>110</v>
      </c>
      <c r="M240" s="63" t="s">
        <v>111</v>
      </c>
      <c r="N240" s="63" t="s">
        <v>109</v>
      </c>
      <c r="O240" s="63" t="s">
        <v>110</v>
      </c>
      <c r="P240" s="63" t="s">
        <v>111</v>
      </c>
      <c r="Q240" s="63" t="s">
        <v>111</v>
      </c>
      <c r="R240" s="63" t="s">
        <v>111</v>
      </c>
      <c r="S240" s="63" t="s">
        <v>111</v>
      </c>
      <c r="T240" s="63" t="s">
        <v>109</v>
      </c>
      <c r="U240" s="63" t="s">
        <v>111</v>
      </c>
      <c r="V240" s="63" t="s">
        <v>112</v>
      </c>
      <c r="W240" s="63" t="s">
        <v>111</v>
      </c>
      <c r="X240" s="63" t="s">
        <v>113</v>
      </c>
      <c r="Y240" s="63" t="s">
        <v>113</v>
      </c>
      <c r="Z240" s="63" t="s">
        <v>111</v>
      </c>
      <c r="AA240" s="63" t="s">
        <v>111</v>
      </c>
      <c r="AB240" s="63" t="s">
        <v>113</v>
      </c>
      <c r="AC240" s="63" t="s">
        <v>111</v>
      </c>
      <c r="AD240" s="63">
        <v>0</v>
      </c>
    </row>
    <row r="241" spans="1:30" x14ac:dyDescent="0.25">
      <c r="A241" s="63" t="str">
        <f>'[14]Staff Off Desk Summary Log'!AO5</f>
        <v xml:space="preserve">Tuesday </v>
      </c>
      <c r="B241" s="117"/>
      <c r="C241" s="63">
        <f>'[14]Staff Off Desk Summary Log'!AQ5</f>
        <v>317</v>
      </c>
      <c r="D241" s="63">
        <f>'[14]Staff Off Desk Summary Log'!AR5</f>
        <v>55</v>
      </c>
      <c r="E241" s="63">
        <f>'[14]Staff Off Desk Summary Log'!AS5</f>
        <v>0</v>
      </c>
      <c r="F241" s="63">
        <f>'[14]Staff Off Desk Summary Log'!AT5</f>
        <v>0</v>
      </c>
      <c r="G241" s="63">
        <f>'[14]Staff Off Desk Summary Log'!AU5</f>
        <v>62</v>
      </c>
      <c r="H241" s="63">
        <f>'[14]Staff Off Desk Summary Log'!AV5</f>
        <v>31</v>
      </c>
      <c r="I241" s="63">
        <f>'[14]Staff Off Desk Summary Log'!AW5</f>
        <v>164</v>
      </c>
      <c r="J241" s="63">
        <f>'[14]Staff Off Desk Summary Log'!AX5</f>
        <v>15</v>
      </c>
      <c r="K241" s="63">
        <f>'[14]Staff Off Desk Summary Log'!AY5</f>
        <v>0</v>
      </c>
      <c r="L241" s="63">
        <f>'[14]Staff Off Desk Summary Log'!AZ5</f>
        <v>0</v>
      </c>
      <c r="M241" s="63">
        <f>'[14]Staff Off Desk Summary Log'!BA5</f>
        <v>45</v>
      </c>
      <c r="N241" s="63">
        <f>'[14]Staff Off Desk Summary Log'!BB5</f>
        <v>67</v>
      </c>
      <c r="O241" s="63">
        <f>'[14]Staff Off Desk Summary Log'!BC5</f>
        <v>40</v>
      </c>
      <c r="P241" s="63">
        <f>'[14]Staff Off Desk Summary Log'!BD5</f>
        <v>0</v>
      </c>
      <c r="Q241" s="63">
        <f>'[14]Staff Off Desk Summary Log'!BG5</f>
        <v>0</v>
      </c>
      <c r="R241" s="63">
        <f>'[14]Staff Off Desk Summary Log'!BH5</f>
        <v>0</v>
      </c>
      <c r="S241" s="63">
        <f>'[14]Staff Off Desk Summary Log'!BI5</f>
        <v>0</v>
      </c>
      <c r="T241" s="63">
        <f>'[14]Staff Off Desk Summary Log'!BJ5</f>
        <v>0</v>
      </c>
      <c r="U241" s="63">
        <f>'[14]Staff Off Desk Summary Log'!BK5</f>
        <v>0</v>
      </c>
      <c r="V241" s="63">
        <f>'[14]Staff Off Desk Summary Log'!BL5</f>
        <v>0</v>
      </c>
      <c r="W241" s="63">
        <f>'[14]Staff Off Desk Summary Log'!BM5</f>
        <v>0</v>
      </c>
      <c r="X241" s="63">
        <f>'[14]Staff Off Desk Summary Log'!BN5</f>
        <v>180</v>
      </c>
      <c r="Y241" s="63">
        <f>'[14]Staff Off Desk Summary Log'!BO5</f>
        <v>0</v>
      </c>
      <c r="Z241" s="63">
        <f>'[14]Staff Off Desk Summary Log'!BP5</f>
        <v>35</v>
      </c>
      <c r="AA241" s="63">
        <f>'[14]Staff Off Desk Summary Log'!BQ5</f>
        <v>20</v>
      </c>
      <c r="AB241" s="63">
        <f>'[14]Staff Off Desk Summary Log'!BR5</f>
        <v>0</v>
      </c>
      <c r="AC241" s="63">
        <f>'[14]Staff Off Desk Summary Log'!BS5</f>
        <v>25</v>
      </c>
      <c r="AD241" s="63">
        <f>'[14]Staff Off Desk Summary Log'!BT5</f>
        <v>13</v>
      </c>
    </row>
    <row r="242" spans="1:30" x14ac:dyDescent="0.25">
      <c r="A242" s="63" t="str">
        <f>'[14]Staff Off Desk Summary Log'!AO6</f>
        <v xml:space="preserve">Wednesday </v>
      </c>
      <c r="B242" s="117"/>
      <c r="C242" s="63">
        <f>'[14]Staff Off Desk Summary Log'!AQ6</f>
        <v>107</v>
      </c>
      <c r="D242" s="63">
        <f>'[14]Staff Off Desk Summary Log'!AR6</f>
        <v>33</v>
      </c>
      <c r="E242" s="63">
        <f>'[14]Staff Off Desk Summary Log'!AS6</f>
        <v>58</v>
      </c>
      <c r="F242" s="63">
        <f>'[14]Staff Off Desk Summary Log'!AT6</f>
        <v>10</v>
      </c>
      <c r="G242" s="63">
        <f>'[14]Staff Off Desk Summary Log'!AU6</f>
        <v>0</v>
      </c>
      <c r="H242" s="63">
        <f>'[14]Staff Off Desk Summary Log'!AV6</f>
        <v>0</v>
      </c>
      <c r="I242" s="63">
        <f>'[14]Staff Off Desk Summary Log'!AW6</f>
        <v>58</v>
      </c>
      <c r="J242" s="63">
        <f>'[14]Staff Off Desk Summary Log'!AX6</f>
        <v>15</v>
      </c>
      <c r="K242" s="63">
        <f>'[14]Staff Off Desk Summary Log'!AY6</f>
        <v>1</v>
      </c>
      <c r="L242" s="63">
        <f>'[14]Staff Off Desk Summary Log'!AZ6</f>
        <v>5</v>
      </c>
      <c r="M242" s="63">
        <f>'[14]Staff Off Desk Summary Log'!BA6</f>
        <v>0</v>
      </c>
      <c r="N242" s="63">
        <f>'[14]Staff Off Desk Summary Log'!BB6</f>
        <v>12</v>
      </c>
      <c r="O242" s="63">
        <f>'[14]Staff Off Desk Summary Log'!BC6</f>
        <v>10</v>
      </c>
      <c r="P242" s="63">
        <f>'[14]Staff Off Desk Summary Log'!BD6</f>
        <v>0</v>
      </c>
      <c r="Q242" s="63">
        <f>'[14]Staff Off Desk Summary Log'!BG6</f>
        <v>0</v>
      </c>
      <c r="R242" s="63">
        <f>'[14]Staff Off Desk Summary Log'!BH6</f>
        <v>0</v>
      </c>
      <c r="S242" s="63">
        <f>'[14]Staff Off Desk Summary Log'!BI6</f>
        <v>0</v>
      </c>
      <c r="T242" s="63">
        <f>'[14]Staff Off Desk Summary Log'!BJ6</f>
        <v>0</v>
      </c>
      <c r="U242" s="63">
        <f>'[14]Staff Off Desk Summary Log'!BK6</f>
        <v>0</v>
      </c>
      <c r="V242" s="63">
        <f>'[14]Staff Off Desk Summary Log'!BL6</f>
        <v>0</v>
      </c>
      <c r="W242" s="63">
        <f>'[14]Staff Off Desk Summary Log'!BM6</f>
        <v>5</v>
      </c>
      <c r="X242" s="63">
        <f>'[14]Staff Off Desk Summary Log'!BN6</f>
        <v>300</v>
      </c>
      <c r="Y242" s="63">
        <f>'[14]Staff Off Desk Summary Log'!BO6</f>
        <v>0</v>
      </c>
      <c r="Z242" s="63">
        <f>'[14]Staff Off Desk Summary Log'!BP6</f>
        <v>0</v>
      </c>
      <c r="AA242" s="63">
        <f>'[14]Staff Off Desk Summary Log'!BQ6</f>
        <v>25</v>
      </c>
      <c r="AB242" s="63">
        <f>'[14]Staff Off Desk Summary Log'!BR6</f>
        <v>0</v>
      </c>
      <c r="AC242" s="63">
        <f>'[14]Staff Off Desk Summary Log'!BS6</f>
        <v>15</v>
      </c>
      <c r="AD242" s="63">
        <f>'[14]Staff Off Desk Summary Log'!BT6</f>
        <v>0</v>
      </c>
    </row>
    <row r="243" spans="1:30" x14ac:dyDescent="0.25">
      <c r="A243" s="63" t="str">
        <f>'[14]Staff Off Desk Summary Log'!AO7</f>
        <v>Thursday</v>
      </c>
      <c r="B243" s="117"/>
      <c r="C243" s="63">
        <f>'[14]Staff Off Desk Summary Log'!AQ7</f>
        <v>109</v>
      </c>
      <c r="D243" s="63">
        <f>'[14]Staff Off Desk Summary Log'!AR7</f>
        <v>5</v>
      </c>
      <c r="E243" s="63">
        <f>'[14]Staff Off Desk Summary Log'!AS7</f>
        <v>97</v>
      </c>
      <c r="F243" s="63">
        <f>'[14]Staff Off Desk Summary Log'!AT7</f>
        <v>15</v>
      </c>
      <c r="G243" s="63">
        <f>'[14]Staff Off Desk Summary Log'!AU7</f>
        <v>26</v>
      </c>
      <c r="H243" s="63">
        <f>'[14]Staff Off Desk Summary Log'!AV7</f>
        <v>13</v>
      </c>
      <c r="I243" s="63">
        <f>'[14]Staff Off Desk Summary Log'!AW7</f>
        <v>0</v>
      </c>
      <c r="J243" s="63">
        <f>'[14]Staff Off Desk Summary Log'!AX7</f>
        <v>0</v>
      </c>
      <c r="K243" s="63">
        <f>'[14]Staff Off Desk Summary Log'!AY7</f>
        <v>0</v>
      </c>
      <c r="L243" s="63">
        <f>'[14]Staff Off Desk Summary Log'!AZ7</f>
        <v>0</v>
      </c>
      <c r="M243" s="63">
        <f>'[14]Staff Off Desk Summary Log'!BA7</f>
        <v>25</v>
      </c>
      <c r="N243" s="63">
        <f>'[14]Staff Off Desk Summary Log'!BB7</f>
        <v>20</v>
      </c>
      <c r="O243" s="63">
        <f>'[14]Staff Off Desk Summary Log'!BC7</f>
        <v>5</v>
      </c>
      <c r="P243" s="63">
        <f>'[14]Staff Off Desk Summary Log'!BD7</f>
        <v>12</v>
      </c>
      <c r="Q243" s="63">
        <f>'[14]Staff Off Desk Summary Log'!BG7</f>
        <v>0</v>
      </c>
      <c r="R243" s="63">
        <f>'[14]Staff Off Desk Summary Log'!BH7</f>
        <v>0</v>
      </c>
      <c r="S243" s="63">
        <f>'[14]Staff Off Desk Summary Log'!BI7</f>
        <v>0</v>
      </c>
      <c r="T243" s="63">
        <f>'[14]Staff Off Desk Summary Log'!BJ7</f>
        <v>0</v>
      </c>
      <c r="U243" s="63">
        <f>'[14]Staff Off Desk Summary Log'!BK7</f>
        <v>0</v>
      </c>
      <c r="V243" s="63">
        <f>'[14]Staff Off Desk Summary Log'!BL7</f>
        <v>0</v>
      </c>
      <c r="W243" s="63">
        <f>'[14]Staff Off Desk Summary Log'!BM7</f>
        <v>5</v>
      </c>
      <c r="X243" s="63">
        <f>'[14]Staff Off Desk Summary Log'!BN7</f>
        <v>120</v>
      </c>
      <c r="Y243" s="63">
        <f>'[14]Staff Off Desk Summary Log'!BO7</f>
        <v>0</v>
      </c>
      <c r="Z243" s="63">
        <f>'[14]Staff Off Desk Summary Log'!BP7</f>
        <v>60</v>
      </c>
      <c r="AA243" s="63">
        <f>'[14]Staff Off Desk Summary Log'!BQ7</f>
        <v>20</v>
      </c>
      <c r="AB243" s="63">
        <f>'[14]Staff Off Desk Summary Log'!BR7</f>
        <v>0</v>
      </c>
      <c r="AC243" s="63">
        <f>'[14]Staff Off Desk Summary Log'!BS7</f>
        <v>15</v>
      </c>
      <c r="AD243" s="63">
        <f>'[14]Staff Off Desk Summary Log'!BT7</f>
        <v>30</v>
      </c>
    </row>
    <row r="244" spans="1:30" x14ac:dyDescent="0.25">
      <c r="A244" s="63" t="str">
        <f>'[14]Staff Off Desk Summary Log'!AO8</f>
        <v>Friday</v>
      </c>
      <c r="B244" s="117"/>
      <c r="C244" s="63">
        <f>'[14]Staff Off Desk Summary Log'!AQ8</f>
        <v>98</v>
      </c>
      <c r="D244" s="63">
        <f>'[14]Staff Off Desk Summary Log'!AR8</f>
        <v>20</v>
      </c>
      <c r="E244" s="63">
        <f>'[14]Staff Off Desk Summary Log'!AS8</f>
        <v>175</v>
      </c>
      <c r="F244" s="63">
        <f>'[14]Staff Off Desk Summary Log'!AT8</f>
        <v>60</v>
      </c>
      <c r="G244" s="63">
        <f>'[14]Staff Off Desk Summary Log'!AU8</f>
        <v>0</v>
      </c>
      <c r="H244" s="63">
        <f>'[14]Staff Off Desk Summary Log'!AV8</f>
        <v>0</v>
      </c>
      <c r="I244" s="63">
        <f>'[14]Staff Off Desk Summary Log'!AW8</f>
        <v>0</v>
      </c>
      <c r="J244" s="63">
        <f>'[14]Staff Off Desk Summary Log'!AX8</f>
        <v>0</v>
      </c>
      <c r="K244" s="63">
        <f>'[14]Staff Off Desk Summary Log'!AY8</f>
        <v>0</v>
      </c>
      <c r="L244" s="63">
        <f>'[14]Staff Off Desk Summary Log'!AZ8</f>
        <v>0</v>
      </c>
      <c r="M244" s="63">
        <f>'[14]Staff Off Desk Summary Log'!BA8</f>
        <v>60</v>
      </c>
      <c r="N244" s="63">
        <f>'[14]Staff Off Desk Summary Log'!BB8</f>
        <v>11</v>
      </c>
      <c r="O244" s="63">
        <f>'[14]Staff Off Desk Summary Log'!BC8</f>
        <v>10</v>
      </c>
      <c r="P244" s="63">
        <f>'[14]Staff Off Desk Summary Log'!BD8</f>
        <v>0</v>
      </c>
      <c r="Q244" s="63">
        <f>'[14]Staff Off Desk Summary Log'!BG8</f>
        <v>0</v>
      </c>
      <c r="R244" s="63">
        <f>'[14]Staff Off Desk Summary Log'!BH8</f>
        <v>0</v>
      </c>
      <c r="S244" s="63">
        <f>'[14]Staff Off Desk Summary Log'!BI8</f>
        <v>0</v>
      </c>
      <c r="T244" s="63">
        <f>'[14]Staff Off Desk Summary Log'!BJ8</f>
        <v>0</v>
      </c>
      <c r="U244" s="63">
        <f>'[14]Staff Off Desk Summary Log'!BK8</f>
        <v>0</v>
      </c>
      <c r="V244" s="63">
        <f>'[14]Staff Off Desk Summary Log'!BL8</f>
        <v>0</v>
      </c>
      <c r="W244" s="63">
        <f>'[14]Staff Off Desk Summary Log'!BM8</f>
        <v>10</v>
      </c>
      <c r="X244" s="63">
        <f>'[14]Staff Off Desk Summary Log'!BN8</f>
        <v>90</v>
      </c>
      <c r="Y244" s="63">
        <f>'[14]Staff Off Desk Summary Log'!BO8</f>
        <v>0</v>
      </c>
      <c r="Z244" s="63">
        <f>'[14]Staff Off Desk Summary Log'!BP8</f>
        <v>5</v>
      </c>
      <c r="AA244" s="63">
        <f>'[14]Staff Off Desk Summary Log'!BQ8</f>
        <v>10</v>
      </c>
      <c r="AB244" s="63">
        <f>'[14]Staff Off Desk Summary Log'!BR8</f>
        <v>0</v>
      </c>
      <c r="AC244" s="63">
        <f>'[14]Staff Off Desk Summary Log'!BS8</f>
        <v>5</v>
      </c>
      <c r="AD244" s="63">
        <f>'[14]Staff Off Desk Summary Log'!BT8</f>
        <v>80</v>
      </c>
    </row>
    <row r="245" spans="1:30" x14ac:dyDescent="0.25">
      <c r="A245" s="63" t="str">
        <f>'[14]Staff Off Desk Summary Log'!AO9</f>
        <v>Saturday</v>
      </c>
      <c r="B245" s="117"/>
      <c r="C245" s="63">
        <f>'[14]Staff Off Desk Summary Log'!AQ9</f>
        <v>24</v>
      </c>
      <c r="D245" s="63">
        <f>'[14]Staff Off Desk Summary Log'!AR9</f>
        <v>5</v>
      </c>
      <c r="E245" s="63">
        <f>'[14]Staff Off Desk Summary Log'!AS9</f>
        <v>75</v>
      </c>
      <c r="F245" s="63">
        <f>'[14]Staff Off Desk Summary Log'!AT9</f>
        <v>30</v>
      </c>
      <c r="G245" s="63">
        <f>'[14]Staff Off Desk Summary Log'!AU9</f>
        <v>0</v>
      </c>
      <c r="H245" s="63">
        <f>'[14]Staff Off Desk Summary Log'!AV9</f>
        <v>0</v>
      </c>
      <c r="I245" s="63">
        <f>'[14]Staff Off Desk Summary Log'!AW9</f>
        <v>0</v>
      </c>
      <c r="J245" s="63">
        <f>'[14]Staff Off Desk Summary Log'!AX9</f>
        <v>0</v>
      </c>
      <c r="K245" s="63">
        <f>'[14]Staff Off Desk Summary Log'!AY9</f>
        <v>0</v>
      </c>
      <c r="L245" s="63">
        <f>'[14]Staff Off Desk Summary Log'!AZ9</f>
        <v>0</v>
      </c>
      <c r="M245" s="63">
        <f>'[14]Staff Off Desk Summary Log'!BA9</f>
        <v>15</v>
      </c>
      <c r="N245" s="63">
        <f>'[14]Staff Off Desk Summary Log'!BB9</f>
        <v>17</v>
      </c>
      <c r="O245" s="63">
        <f>'[14]Staff Off Desk Summary Log'!BC9</f>
        <v>15</v>
      </c>
      <c r="P245" s="63">
        <f>'[14]Staff Off Desk Summary Log'!BD9</f>
        <v>0</v>
      </c>
      <c r="Q245" s="63">
        <f>'[14]Staff Off Desk Summary Log'!BG9</f>
        <v>0</v>
      </c>
      <c r="R245" s="63">
        <f>'[14]Staff Off Desk Summary Log'!BH9</f>
        <v>0</v>
      </c>
      <c r="S245" s="63">
        <f>'[14]Staff Off Desk Summary Log'!BI9</f>
        <v>0</v>
      </c>
      <c r="T245" s="63">
        <f>'[14]Staff Off Desk Summary Log'!BJ9</f>
        <v>0</v>
      </c>
      <c r="U245" s="63">
        <f>'[14]Staff Off Desk Summary Log'!BK9</f>
        <v>0</v>
      </c>
      <c r="V245" s="63">
        <f>'[14]Staff Off Desk Summary Log'!BL9</f>
        <v>0</v>
      </c>
      <c r="W245" s="63">
        <f>'[14]Staff Off Desk Summary Log'!BM9</f>
        <v>0</v>
      </c>
      <c r="X245" s="63">
        <f>'[14]Staff Off Desk Summary Log'!BN9</f>
        <v>0</v>
      </c>
      <c r="Y245" s="63">
        <f>'[14]Staff Off Desk Summary Log'!BO9</f>
        <v>0</v>
      </c>
      <c r="Z245" s="63">
        <f>'[14]Staff Off Desk Summary Log'!BP9</f>
        <v>5</v>
      </c>
      <c r="AA245" s="63">
        <f>'[14]Staff Off Desk Summary Log'!BQ9</f>
        <v>10</v>
      </c>
      <c r="AB245" s="63">
        <f>'[14]Staff Off Desk Summary Log'!BR9</f>
        <v>0</v>
      </c>
      <c r="AC245" s="63">
        <f>'[14]Staff Off Desk Summary Log'!BS9</f>
        <v>10</v>
      </c>
      <c r="AD245" s="63">
        <f>'[14]Staff Off Desk Summary Log'!BT9</f>
        <v>40</v>
      </c>
    </row>
    <row r="246" spans="1:30" x14ac:dyDescent="0.25">
      <c r="A246" s="63" t="str">
        <f>'[14]Staff Off Desk Summary Log'!AO10</f>
        <v xml:space="preserve">Tuesday </v>
      </c>
      <c r="B246" s="117"/>
      <c r="C246" s="63">
        <f>'[14]Staff Off Desk Summary Log'!AQ10</f>
        <v>0</v>
      </c>
      <c r="D246" s="63">
        <f>'[14]Staff Off Desk Summary Log'!AR10</f>
        <v>0</v>
      </c>
      <c r="E246" s="63">
        <f>'[14]Staff Off Desk Summary Log'!AS10</f>
        <v>40</v>
      </c>
      <c r="F246" s="63">
        <f>'[14]Staff Off Desk Summary Log'!AT10</f>
        <v>20</v>
      </c>
      <c r="G246" s="63">
        <f>'[14]Staff Off Desk Summary Log'!AU10</f>
        <v>53</v>
      </c>
      <c r="H246" s="63">
        <f>'[14]Staff Off Desk Summary Log'!AV10</f>
        <v>25</v>
      </c>
      <c r="I246" s="63">
        <f>'[14]Staff Off Desk Summary Log'!AW10</f>
        <v>0</v>
      </c>
      <c r="J246" s="63">
        <f>'[14]Staff Off Desk Summary Log'!AX10</f>
        <v>0</v>
      </c>
      <c r="K246" s="63">
        <f>'[14]Staff Off Desk Summary Log'!AY10</f>
        <v>0</v>
      </c>
      <c r="L246" s="63">
        <f>'[14]Staff Off Desk Summary Log'!AZ10</f>
        <v>0</v>
      </c>
      <c r="M246" s="63">
        <f>'[14]Staff Off Desk Summary Log'!BA10</f>
        <v>15</v>
      </c>
      <c r="N246" s="63">
        <f>'[14]Staff Off Desk Summary Log'!BB10</f>
        <v>0</v>
      </c>
      <c r="O246" s="63">
        <f>'[14]Staff Off Desk Summary Log'!BC10</f>
        <v>0</v>
      </c>
      <c r="P246" s="63">
        <f>'[14]Staff Off Desk Summary Log'!BD10</f>
        <v>0</v>
      </c>
      <c r="Q246" s="63">
        <f>'[14]Staff Off Desk Summary Log'!BG10</f>
        <v>0</v>
      </c>
      <c r="R246" s="63">
        <f>'[14]Staff Off Desk Summary Log'!BH10</f>
        <v>0</v>
      </c>
      <c r="S246" s="63">
        <f>'[14]Staff Off Desk Summary Log'!BI10</f>
        <v>0</v>
      </c>
      <c r="T246" s="63">
        <f>'[14]Staff Off Desk Summary Log'!BJ10</f>
        <v>0</v>
      </c>
      <c r="U246" s="63">
        <f>'[14]Staff Off Desk Summary Log'!BK10</f>
        <v>0</v>
      </c>
      <c r="V246" s="63">
        <f>'[14]Staff Off Desk Summary Log'!BL10</f>
        <v>0</v>
      </c>
      <c r="W246" s="63">
        <f>'[14]Staff Off Desk Summary Log'!BM10</f>
        <v>0</v>
      </c>
      <c r="X246" s="63">
        <f>'[14]Staff Off Desk Summary Log'!BN10</f>
        <v>0</v>
      </c>
      <c r="Y246" s="63">
        <f>'[14]Staff Off Desk Summary Log'!BO10</f>
        <v>0</v>
      </c>
      <c r="Z246" s="63">
        <f>'[14]Staff Off Desk Summary Log'!BP10</f>
        <v>0</v>
      </c>
      <c r="AA246" s="63">
        <f>'[14]Staff Off Desk Summary Log'!BQ10</f>
        <v>0</v>
      </c>
      <c r="AB246" s="63">
        <f>'[14]Staff Off Desk Summary Log'!BR10</f>
        <v>0</v>
      </c>
      <c r="AC246" s="63">
        <f>'[14]Staff Off Desk Summary Log'!BS10</f>
        <v>0</v>
      </c>
      <c r="AD246" s="63">
        <f>'[14]Staff Off Desk Summary Log'!BT10</f>
        <v>0</v>
      </c>
    </row>
    <row r="247" spans="1:30" x14ac:dyDescent="0.25">
      <c r="A247" s="63" t="str">
        <f>'[14]Staff Off Desk Summary Log'!AO11</f>
        <v>Thursday</v>
      </c>
      <c r="B247" s="117"/>
      <c r="C247" s="63">
        <f>'[14]Staff Off Desk Summary Log'!AQ11</f>
        <v>14</v>
      </c>
      <c r="D247" s="63">
        <f>'[14]Staff Off Desk Summary Log'!AR11</f>
        <v>0</v>
      </c>
      <c r="E247" s="63">
        <f>'[14]Staff Off Desk Summary Log'!AS11</f>
        <v>0</v>
      </c>
      <c r="F247" s="63">
        <f>'[14]Staff Off Desk Summary Log'!AT11</f>
        <v>0</v>
      </c>
      <c r="G247" s="63">
        <f>'[14]Staff Off Desk Summary Log'!AU11</f>
        <v>0</v>
      </c>
      <c r="H247" s="63">
        <f>'[14]Staff Off Desk Summary Log'!AV11</f>
        <v>0</v>
      </c>
      <c r="I247" s="63">
        <f>'[14]Staff Off Desk Summary Log'!AW11</f>
        <v>0</v>
      </c>
      <c r="J247" s="63">
        <f>'[14]Staff Off Desk Summary Log'!AX11</f>
        <v>0</v>
      </c>
      <c r="K247" s="63">
        <f>'[14]Staff Off Desk Summary Log'!AY11</f>
        <v>0</v>
      </c>
      <c r="L247" s="63">
        <f>'[14]Staff Off Desk Summary Log'!AZ11</f>
        <v>0</v>
      </c>
      <c r="M247" s="63">
        <f>'[14]Staff Off Desk Summary Log'!BA11</f>
        <v>20</v>
      </c>
      <c r="N247" s="63">
        <f>'[14]Staff Off Desk Summary Log'!BB11</f>
        <v>4</v>
      </c>
      <c r="O247" s="63">
        <f>'[14]Staff Off Desk Summary Log'!BC11</f>
        <v>6</v>
      </c>
      <c r="P247" s="63">
        <f>'[14]Staff Off Desk Summary Log'!BD11</f>
        <v>0</v>
      </c>
      <c r="Q247" s="63">
        <f>'[14]Staff Off Desk Summary Log'!BG11</f>
        <v>0</v>
      </c>
      <c r="R247" s="63">
        <f>'[14]Staff Off Desk Summary Log'!BH11</f>
        <v>0</v>
      </c>
      <c r="S247" s="63">
        <f>'[14]Staff Off Desk Summary Log'!BI11</f>
        <v>0</v>
      </c>
      <c r="T247" s="63">
        <f>'[14]Staff Off Desk Summary Log'!BJ11</f>
        <v>0</v>
      </c>
      <c r="U247" s="63">
        <f>'[14]Staff Off Desk Summary Log'!BK11</f>
        <v>0</v>
      </c>
      <c r="V247" s="63">
        <f>'[14]Staff Off Desk Summary Log'!BL11</f>
        <v>0</v>
      </c>
      <c r="W247" s="63">
        <f>'[14]Staff Off Desk Summary Log'!BM11</f>
        <v>0</v>
      </c>
      <c r="X247" s="63">
        <f>'[14]Staff Off Desk Summary Log'!BN11</f>
        <v>0</v>
      </c>
      <c r="Y247" s="63">
        <f>'[14]Staff Off Desk Summary Log'!BO11</f>
        <v>0</v>
      </c>
      <c r="Z247" s="63">
        <f>'[14]Staff Off Desk Summary Log'!BP11</f>
        <v>5</v>
      </c>
      <c r="AA247" s="63">
        <f>'[14]Staff Off Desk Summary Log'!BQ11</f>
        <v>20</v>
      </c>
      <c r="AB247" s="63">
        <f>'[14]Staff Off Desk Summary Log'!BR11</f>
        <v>0</v>
      </c>
      <c r="AC247" s="63">
        <f>'[14]Staff Off Desk Summary Log'!BS11</f>
        <v>0</v>
      </c>
      <c r="AD247" s="63">
        <f>'[14]Staff Off Desk Summary Log'!BT11</f>
        <v>0</v>
      </c>
    </row>
    <row r="248" spans="1:30" x14ac:dyDescent="0.25">
      <c r="A248" s="63" t="str">
        <f>'[14]Staff Off Desk Summary Log'!AO12</f>
        <v xml:space="preserve">Friday </v>
      </c>
      <c r="B248" s="117"/>
      <c r="C248" s="63">
        <f>'[14]Staff Off Desk Summary Log'!AQ12</f>
        <v>72</v>
      </c>
      <c r="D248" s="63">
        <f>'[14]Staff Off Desk Summary Log'!AR12</f>
        <v>39</v>
      </c>
      <c r="E248" s="63">
        <f>'[14]Staff Off Desk Summary Log'!AS12</f>
        <v>0</v>
      </c>
      <c r="F248" s="63">
        <f>'[14]Staff Off Desk Summary Log'!AT12</f>
        <v>0</v>
      </c>
      <c r="G248" s="63">
        <f>'[14]Staff Off Desk Summary Log'!AU12</f>
        <v>0</v>
      </c>
      <c r="H248" s="63">
        <f>'[14]Staff Off Desk Summary Log'!AV12</f>
        <v>0</v>
      </c>
      <c r="I248" s="63">
        <f>'[14]Staff Off Desk Summary Log'!AW12</f>
        <v>0</v>
      </c>
      <c r="J248" s="63">
        <f>'[14]Staff Off Desk Summary Log'!AX12</f>
        <v>0</v>
      </c>
      <c r="K248" s="63">
        <f>'[14]Staff Off Desk Summary Log'!AY12</f>
        <v>0</v>
      </c>
      <c r="L248" s="63">
        <f>'[14]Staff Off Desk Summary Log'!AZ12</f>
        <v>0</v>
      </c>
      <c r="M248" s="63">
        <f>'[14]Staff Off Desk Summary Log'!BA12</f>
        <v>0</v>
      </c>
      <c r="N248" s="63">
        <f>'[14]Staff Off Desk Summary Log'!BB12</f>
        <v>17</v>
      </c>
      <c r="O248" s="63">
        <f>'[14]Staff Off Desk Summary Log'!BC12</f>
        <v>15</v>
      </c>
      <c r="P248" s="63">
        <f>'[14]Staff Off Desk Summary Log'!BD12</f>
        <v>0</v>
      </c>
      <c r="Q248" s="63">
        <f>'[14]Staff Off Desk Summary Log'!BG12</f>
        <v>0</v>
      </c>
      <c r="R248" s="63">
        <f>'[14]Staff Off Desk Summary Log'!BH12</f>
        <v>0</v>
      </c>
      <c r="S248" s="63">
        <f>'[14]Staff Off Desk Summary Log'!BI12</f>
        <v>0</v>
      </c>
      <c r="T248" s="63">
        <f>'[14]Staff Off Desk Summary Log'!BJ12</f>
        <v>0</v>
      </c>
      <c r="U248" s="63">
        <f>'[14]Staff Off Desk Summary Log'!BK12</f>
        <v>0</v>
      </c>
      <c r="V248" s="63">
        <f>'[14]Staff Off Desk Summary Log'!BL12</f>
        <v>0</v>
      </c>
      <c r="W248" s="63">
        <f>'[14]Staff Off Desk Summary Log'!BM12</f>
        <v>0</v>
      </c>
      <c r="X248" s="63">
        <f>'[14]Staff Off Desk Summary Log'!BN12</f>
        <v>0</v>
      </c>
      <c r="Y248" s="63">
        <f>'[14]Staff Off Desk Summary Log'!BO12</f>
        <v>0</v>
      </c>
      <c r="Z248" s="63">
        <f>'[14]Staff Off Desk Summary Log'!BP12</f>
        <v>0</v>
      </c>
      <c r="AA248" s="63">
        <f>'[14]Staff Off Desk Summary Log'!BQ12</f>
        <v>40</v>
      </c>
      <c r="AB248" s="63">
        <f>'[14]Staff Off Desk Summary Log'!BR12</f>
        <v>0</v>
      </c>
      <c r="AC248" s="63">
        <f>'[14]Staff Off Desk Summary Log'!BS12</f>
        <v>0</v>
      </c>
      <c r="AD248" s="63">
        <f>'[14]Staff Off Desk Summary Log'!BT12</f>
        <v>0</v>
      </c>
    </row>
    <row r="249" spans="1:30" x14ac:dyDescent="0.25">
      <c r="A249" s="63" t="str">
        <f>'[14]Staff Off Desk Summary Log'!AO13</f>
        <v xml:space="preserve">Tuesday </v>
      </c>
      <c r="B249" s="44"/>
      <c r="C249" s="63">
        <f>'[14]Staff Off Desk Summary Log'!AQ13</f>
        <v>21</v>
      </c>
      <c r="D249" s="63">
        <f>'[14]Staff Off Desk Summary Log'!AR13</f>
        <v>18</v>
      </c>
      <c r="E249" s="63">
        <f>'[14]Staff Off Desk Summary Log'!AS13</f>
        <v>0</v>
      </c>
      <c r="F249" s="63">
        <f>'[14]Staff Off Desk Summary Log'!AT13</f>
        <v>0</v>
      </c>
      <c r="G249" s="63">
        <f>'[14]Staff Off Desk Summary Log'!AU13</f>
        <v>22</v>
      </c>
      <c r="H249" s="63">
        <f>'[14]Staff Off Desk Summary Log'!AV13</f>
        <v>14</v>
      </c>
      <c r="I249" s="63">
        <f>'[14]Staff Off Desk Summary Log'!AW13</f>
        <v>0</v>
      </c>
      <c r="J249" s="63">
        <f>'[14]Staff Off Desk Summary Log'!AX13</f>
        <v>0</v>
      </c>
      <c r="K249" s="63">
        <f>'[14]Staff Off Desk Summary Log'!AY13</f>
        <v>0</v>
      </c>
      <c r="L249" s="63">
        <f>'[14]Staff Off Desk Summary Log'!AZ13</f>
        <v>0</v>
      </c>
      <c r="M249" s="63">
        <f>'[14]Staff Off Desk Summary Log'!BA13</f>
        <v>0</v>
      </c>
      <c r="N249" s="63">
        <f>'[14]Staff Off Desk Summary Log'!BB13</f>
        <v>11</v>
      </c>
      <c r="O249" s="63">
        <f>'[14]Staff Off Desk Summary Log'!BC13</f>
        <v>10</v>
      </c>
      <c r="P249" s="63">
        <f>'[14]Staff Off Desk Summary Log'!BD13</f>
        <v>10</v>
      </c>
      <c r="Q249" s="63">
        <f>'[14]Staff Off Desk Summary Log'!BG13</f>
        <v>0</v>
      </c>
      <c r="R249" s="63">
        <f>'[14]Staff Off Desk Summary Log'!BH13</f>
        <v>0</v>
      </c>
      <c r="S249" s="63">
        <f>'[14]Staff Off Desk Summary Log'!BI13</f>
        <v>0</v>
      </c>
      <c r="T249" s="63">
        <f>'[14]Staff Off Desk Summary Log'!BJ13</f>
        <v>0</v>
      </c>
      <c r="U249" s="63">
        <f>'[14]Staff Off Desk Summary Log'!BK13</f>
        <v>0</v>
      </c>
      <c r="V249" s="63">
        <f>'[14]Staff Off Desk Summary Log'!BL13</f>
        <v>0</v>
      </c>
      <c r="W249" s="63">
        <f>'[14]Staff Off Desk Summary Log'!BM13</f>
        <v>0</v>
      </c>
      <c r="X249" s="63">
        <f>'[14]Staff Off Desk Summary Log'!BN13</f>
        <v>0</v>
      </c>
      <c r="Y249" s="63">
        <f>'[14]Staff Off Desk Summary Log'!BO13</f>
        <v>0</v>
      </c>
      <c r="Z249" s="63">
        <f>'[14]Staff Off Desk Summary Log'!BP13</f>
        <v>0</v>
      </c>
      <c r="AA249" s="63">
        <f>'[14]Staff Off Desk Summary Log'!BQ13</f>
        <v>0</v>
      </c>
      <c r="AB249" s="63">
        <f>'[14]Staff Off Desk Summary Log'!BR13</f>
        <v>0</v>
      </c>
      <c r="AC249" s="63">
        <f>'[14]Staff Off Desk Summary Log'!BS13</f>
        <v>0</v>
      </c>
      <c r="AD249" s="63">
        <f>'[14]Staff Off Desk Summary Log'!BT13</f>
        <v>0</v>
      </c>
    </row>
    <row r="250" spans="1:30" x14ac:dyDescent="0.25">
      <c r="A250" s="63"/>
      <c r="B250" s="63" t="str">
        <f>'[14]Staff Off Desk Summary Log'!AP14</f>
        <v>SUM</v>
      </c>
      <c r="C250" s="63">
        <f>'[14]Staff Off Desk Summary Log'!AQ14</f>
        <v>762</v>
      </c>
      <c r="D250" s="63">
        <f>'[14]Staff Off Desk Summary Log'!AR14</f>
        <v>175</v>
      </c>
      <c r="E250" s="63">
        <f>'[14]Staff Off Desk Summary Log'!AS14</f>
        <v>445</v>
      </c>
      <c r="F250" s="63">
        <f>'[14]Staff Off Desk Summary Log'!AT14</f>
        <v>135</v>
      </c>
      <c r="G250" s="63">
        <f>'[14]Staff Off Desk Summary Log'!AU14</f>
        <v>163</v>
      </c>
      <c r="H250" s="63">
        <f>'[14]Staff Off Desk Summary Log'!AV14</f>
        <v>83</v>
      </c>
      <c r="I250" s="63">
        <f>'[14]Staff Off Desk Summary Log'!AW14</f>
        <v>222</v>
      </c>
      <c r="J250" s="63">
        <f>'[14]Staff Off Desk Summary Log'!AX14</f>
        <v>30</v>
      </c>
      <c r="K250" s="63">
        <f>'[14]Staff Off Desk Summary Log'!AY14</f>
        <v>1</v>
      </c>
      <c r="L250" s="63">
        <f>'[14]Staff Off Desk Summary Log'!AZ14</f>
        <v>5</v>
      </c>
      <c r="M250" s="63">
        <f>'[14]Staff Off Desk Summary Log'!BA14</f>
        <v>180</v>
      </c>
      <c r="N250" s="63">
        <f>'[14]Staff Off Desk Summary Log'!BB14</f>
        <v>159</v>
      </c>
      <c r="O250" s="63">
        <f>'[14]Staff Off Desk Summary Log'!BC14</f>
        <v>111</v>
      </c>
      <c r="P250" s="63">
        <f>'[14]Staff Off Desk Summary Log'!BD14</f>
        <v>22</v>
      </c>
      <c r="Q250" s="63">
        <f>'[14]Staff Off Desk Summary Log'!BG14</f>
        <v>0</v>
      </c>
      <c r="R250" s="63">
        <f>'[14]Staff Off Desk Summary Log'!BH14</f>
        <v>0</v>
      </c>
      <c r="S250" s="63">
        <f>'[14]Staff Off Desk Summary Log'!BI14</f>
        <v>0</v>
      </c>
      <c r="T250" s="63">
        <f>'[14]Staff Off Desk Summary Log'!BJ14</f>
        <v>0</v>
      </c>
      <c r="U250" s="63">
        <f>'[14]Staff Off Desk Summary Log'!BK14</f>
        <v>0</v>
      </c>
      <c r="V250" s="63">
        <f>'[14]Staff Off Desk Summary Log'!BL14</f>
        <v>0</v>
      </c>
      <c r="W250" s="63">
        <f>'[14]Staff Off Desk Summary Log'!BM14</f>
        <v>20</v>
      </c>
      <c r="X250" s="63">
        <f>'[14]Staff Off Desk Summary Log'!BN14</f>
        <v>690</v>
      </c>
      <c r="Y250" s="63">
        <f>'[14]Staff Off Desk Summary Log'!BO14</f>
        <v>0</v>
      </c>
      <c r="Z250" s="63">
        <f>'[14]Staff Off Desk Summary Log'!BP14</f>
        <v>110</v>
      </c>
      <c r="AA250" s="63">
        <f>'[14]Staff Off Desk Summary Log'!BQ14</f>
        <v>145</v>
      </c>
      <c r="AB250" s="63">
        <f>'[14]Staff Off Desk Summary Log'!BR14</f>
        <v>0</v>
      </c>
      <c r="AC250" s="63">
        <f>'[14]Staff Off Desk Summary Log'!BS14</f>
        <v>70</v>
      </c>
      <c r="AD250" s="63">
        <f>'[14]Staff Off Desk Summary Log'!BT14</f>
        <v>163</v>
      </c>
    </row>
    <row r="251" spans="1:30" x14ac:dyDescent="0.25">
      <c r="A251" s="63"/>
      <c r="B251" s="63" t="str">
        <f>'[14]Staff Off Desk Summary Log'!AP15</f>
        <v>AVG</v>
      </c>
      <c r="C251" s="63"/>
      <c r="D251" s="63">
        <f>'[14]Staff Off Desk Summary Log'!AR15</f>
        <v>0.22965879265091863</v>
      </c>
      <c r="E251" s="63"/>
      <c r="F251" s="63">
        <f>'[14]Staff Off Desk Summary Log'!AT15</f>
        <v>0.30337078651685395</v>
      </c>
      <c r="G251" s="63"/>
      <c r="H251" s="63">
        <f>'[14]Staff Off Desk Summary Log'!AV15</f>
        <v>0.50920245398773001</v>
      </c>
      <c r="I251" s="63"/>
      <c r="J251" s="63">
        <f>'[14]Staff Off Desk Summary Log'!AX15</f>
        <v>0.13513513513513514</v>
      </c>
      <c r="K251" s="63"/>
      <c r="L251" s="63">
        <f>'[14]Staff Off Desk Summary Log'!AZ15</f>
        <v>5</v>
      </c>
      <c r="M251" s="63"/>
      <c r="N251" s="63"/>
      <c r="O251" s="63">
        <f>'[14]Staff Off Desk Summary Log'!BC15</f>
        <v>0.69811320754716977</v>
      </c>
      <c r="P251" s="63"/>
      <c r="Q251" s="63"/>
      <c r="R251" s="63"/>
      <c r="S251" s="63"/>
      <c r="T251" s="63"/>
      <c r="U251" s="63"/>
      <c r="V251" s="63"/>
      <c r="W251" s="63"/>
      <c r="X251" s="63"/>
      <c r="Y251" s="63"/>
      <c r="Z251" s="63"/>
      <c r="AA251" s="63"/>
      <c r="AB251" s="63"/>
      <c r="AC251" s="63"/>
      <c r="AD251" s="63"/>
    </row>
    <row r="252" spans="1:30" x14ac:dyDescent="0.25">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c r="AA252" s="63"/>
      <c r="AB252" s="63"/>
      <c r="AC252" s="63"/>
      <c r="AD252" s="63"/>
    </row>
    <row r="253" spans="1:30" ht="105" x14ac:dyDescent="0.25">
      <c r="A253" s="63"/>
      <c r="B253" s="114" t="str">
        <f>'[14]Staff Off Desk Summary Log'!AP17</f>
        <v>% Hrs per week off desk tasks</v>
      </c>
      <c r="C253" s="63"/>
      <c r="D253" s="115" t="s">
        <v>93</v>
      </c>
      <c r="E253" s="115"/>
      <c r="F253" s="115" t="s">
        <v>93</v>
      </c>
      <c r="G253" s="115"/>
      <c r="H253" s="115" t="s">
        <v>93</v>
      </c>
      <c r="I253" s="115"/>
      <c r="J253" s="115" t="s">
        <v>93</v>
      </c>
      <c r="K253" s="115"/>
      <c r="L253" s="115">
        <f>'[14]Staff Off Desk Summary Log'!AZ17</f>
        <v>2.0833333333333333E-3</v>
      </c>
      <c r="M253" s="115">
        <f>'[14]Staff Off Desk Summary Log'!BA17</f>
        <v>7.4999999999999997E-2</v>
      </c>
      <c r="N253" s="115"/>
      <c r="O253" s="115">
        <f>'[14]Staff Off Desk Summary Log'!BC17</f>
        <v>4.6249999999999999E-2</v>
      </c>
      <c r="P253" s="115">
        <f>'[14]Staff Off Desk Summary Log'!BD17</f>
        <v>9.1666666666666667E-3</v>
      </c>
      <c r="Q253" s="115"/>
      <c r="R253" s="115"/>
      <c r="S253" s="115"/>
      <c r="T253" s="115"/>
      <c r="U253" s="115"/>
      <c r="V253" s="115"/>
      <c r="W253" s="115">
        <f>'[14]Staff Off Desk Summary Log'!BM17</f>
        <v>8.3333333333333332E-3</v>
      </c>
      <c r="X253" s="115">
        <f>'[14]Staff Off Desk Summary Log'!BN17</f>
        <v>0.28749999999999998</v>
      </c>
      <c r="Y253" s="115"/>
      <c r="Z253" s="115">
        <f>'[14]Staff Off Desk Summary Log'!BP17</f>
        <v>4.583333333333333E-2</v>
      </c>
      <c r="AA253" s="115">
        <f>'[14]Staff Off Desk Summary Log'!BQ17</f>
        <v>6.0416666666666667E-2</v>
      </c>
      <c r="AB253" s="115"/>
      <c r="AC253" s="115">
        <f>'[14]Staff Off Desk Summary Log'!BS17</f>
        <v>2.9166666666666667E-2</v>
      </c>
      <c r="AD253" s="115">
        <f>'[14]Staff Off Desk Summary Log'!BT17</f>
        <v>6.7916666666666667E-2</v>
      </c>
    </row>
    <row r="256" spans="1:30" ht="150" x14ac:dyDescent="0.25">
      <c r="A256" s="63"/>
      <c r="B256" s="63"/>
      <c r="C256" s="114" t="str">
        <f>'[15]Staff Off Desk Summary Log'!AP1</f>
        <v>Hours per week Staff Max</v>
      </c>
      <c r="D256" s="114" t="str">
        <f>'[15]Staff Off Desk Summary Log'!AQ1</f>
        <v>Mins per week staff max</v>
      </c>
      <c r="E256" s="114" t="str">
        <f>'[15]Staff Off Desk Summary Log'!AR1</f>
        <v>Hours/year Staff Max</v>
      </c>
      <c r="F256" s="63"/>
      <c r="G256" s="63"/>
      <c r="H256" s="63"/>
      <c r="I256" s="63"/>
      <c r="J256" s="63"/>
      <c r="K256" s="63"/>
      <c r="L256" s="63"/>
      <c r="M256" s="63"/>
      <c r="N256" s="63"/>
      <c r="O256" s="63"/>
      <c r="P256" s="63"/>
      <c r="Q256" s="63"/>
      <c r="R256" s="63"/>
      <c r="S256" s="63"/>
      <c r="T256" s="63"/>
      <c r="U256" s="63"/>
      <c r="V256" s="63"/>
      <c r="W256" s="63"/>
      <c r="X256" s="63"/>
      <c r="Y256" s="63"/>
      <c r="Z256" s="63"/>
      <c r="AA256" s="63"/>
      <c r="AB256" s="63"/>
      <c r="AC256" s="63"/>
      <c r="AD256" s="63"/>
    </row>
    <row r="257" spans="1:30" x14ac:dyDescent="0.25">
      <c r="A257" s="63"/>
      <c r="B257" s="63"/>
      <c r="C257" s="63">
        <f>'[15]Staff Off Desk Summary Log'!AP2</f>
        <v>40</v>
      </c>
      <c r="D257" s="63">
        <f>'[15]Staff Off Desk Summary Log'!AQ2</f>
        <v>2400</v>
      </c>
      <c r="E257" s="63">
        <f>'[15]Staff Off Desk Summary Log'!AR2</f>
        <v>2080</v>
      </c>
      <c r="F257" s="63"/>
      <c r="G257" s="63"/>
      <c r="H257" s="63"/>
      <c r="I257" s="63"/>
      <c r="J257" s="63"/>
      <c r="K257" s="63"/>
      <c r="L257" s="63"/>
      <c r="M257" s="63"/>
      <c r="N257" s="63"/>
      <c r="O257" s="63"/>
      <c r="P257" s="63"/>
      <c r="Q257" s="63"/>
      <c r="R257" s="63"/>
      <c r="S257" s="63"/>
      <c r="T257" s="63"/>
      <c r="U257" s="63"/>
      <c r="V257" s="63"/>
      <c r="W257" s="63"/>
      <c r="X257" s="63"/>
      <c r="Y257" s="63"/>
      <c r="Z257" s="63"/>
      <c r="AA257" s="63"/>
      <c r="AB257" s="63"/>
      <c r="AC257" s="63"/>
      <c r="AD257" s="63"/>
    </row>
    <row r="258" spans="1:30" ht="76.5" customHeight="1" x14ac:dyDescent="0.25">
      <c r="A258" s="44" t="str">
        <f>'[15]Staff Off Desk Summary Log'!AN3</f>
        <v>ISL - Off Desk Log</v>
      </c>
      <c r="B258" s="63"/>
      <c r="C258" s="114" t="str">
        <f>'[15]Staff Off Desk Summary Log'!AP3</f>
        <v>Bookdrop</v>
      </c>
      <c r="D258" s="114"/>
      <c r="E258" s="114" t="str">
        <f>'[15]Staff Off Desk Summary Log'!AR3</f>
        <v>Delivery</v>
      </c>
      <c r="F258" s="114"/>
      <c r="G258" s="114" t="str">
        <f>'[15]Staff Off Desk Summary Log'!AT3</f>
        <v xml:space="preserve">Checkin </v>
      </c>
      <c r="H258" s="114"/>
      <c r="I258" s="114" t="str">
        <f>'[15]Staff Off Desk Summary Log'!AV3</f>
        <v>Shelving</v>
      </c>
      <c r="J258" s="114"/>
      <c r="K258" s="114" t="str">
        <f>'[15]Staff Off Desk Summary Log'!AX3</f>
        <v>Circ Issues: missing and damaged items, etc.</v>
      </c>
      <c r="L258" s="114"/>
      <c r="M258" s="114" t="str">
        <f>'[15]Staff Off Desk Summary Log'!AZ3</f>
        <v>Collection Management (describe activity)</v>
      </c>
      <c r="N258" s="114" t="str">
        <f>'[15]Staff Off Desk Summary Log'!BA3</f>
        <v>Picklist, ILL, LinkPLUS</v>
      </c>
      <c r="O258" s="114"/>
      <c r="P258" s="114" t="str">
        <f>'[15]Staff Off Desk Summary Log'!BC3</f>
        <v>Magazines (describe activity)</v>
      </c>
      <c r="Q258" s="114" t="str">
        <f>'[15]Staff Off Desk Summary Log'!BF3</f>
        <v>Meeting Room Bookings: new requests, review, confirm, etc.</v>
      </c>
      <c r="R258" s="114" t="str">
        <f>'[15]Staff Off Desk Summary Log'!BG3</f>
        <v>Outreach: School, Rotary, etc. (keep detailed calendar and attach to off desk log)</v>
      </c>
      <c r="S258" s="114" t="str">
        <f>'[15]Staff Off Desk Summary Log'!BH3</f>
        <v>Community Information: posting new, restocking bookmarks, program brochures, notices</v>
      </c>
      <c r="T258" s="114" t="str">
        <f>'[15]Staff Off Desk Summary Log'!BI3</f>
        <v>By appointment with patron; 1 on 1; small group training</v>
      </c>
      <c r="U258" s="114"/>
      <c r="V258" s="114" t="str">
        <f>'[15]Staff Off Desk Summary Log'!BK3</f>
        <v>Programs (set up, delivery and tear down) Attach evanced calendar)</v>
      </c>
      <c r="W258" s="114"/>
      <c r="X258" s="114" t="str">
        <f>'[15]Staff Off Desk Summary Log'!BM3</f>
        <v>Programs (planning)</v>
      </c>
      <c r="Y258" s="114" t="str">
        <f>'[15]Staff Off Desk Summary Log'!BN3</f>
        <v xml:space="preserve">Special assignments or projects </v>
      </c>
      <c r="Z258" s="114" t="str">
        <f>'[15]Staff Off Desk Summary Log'!BO3</f>
        <v>Check email/spl@</v>
      </c>
      <c r="AA258" s="114" t="str">
        <f>'[15]Staff Off Desk Summary Log'!BP3</f>
        <v>Cash Count</v>
      </c>
      <c r="AB258" s="114" t="str">
        <f>'[15]Staff Off Desk Summary Log'!BQ3</f>
        <v>Staff Meetings</v>
      </c>
      <c r="AC258" s="114" t="str">
        <f>'[15]Staff Off Desk Summary Log'!BR3</f>
        <v>Closing Procedures</v>
      </c>
      <c r="AD258" s="114" t="str">
        <f>'[15]Staff Off Desk Summary Log'!BS3</f>
        <v>Other (describe)</v>
      </c>
    </row>
    <row r="259" spans="1:30" x14ac:dyDescent="0.25">
      <c r="A259" s="63" t="s">
        <v>107</v>
      </c>
      <c r="B259" s="63" t="s">
        <v>108</v>
      </c>
      <c r="C259" s="63" t="s">
        <v>109</v>
      </c>
      <c r="D259" s="63" t="s">
        <v>110</v>
      </c>
      <c r="E259" s="63" t="s">
        <v>109</v>
      </c>
      <c r="F259" s="63" t="s">
        <v>110</v>
      </c>
      <c r="G259" s="63" t="s">
        <v>109</v>
      </c>
      <c r="H259" s="63" t="s">
        <v>110</v>
      </c>
      <c r="I259" s="63" t="s">
        <v>109</v>
      </c>
      <c r="J259" s="63" t="s">
        <v>110</v>
      </c>
      <c r="K259" s="63" t="s">
        <v>109</v>
      </c>
      <c r="L259" s="63" t="s">
        <v>110</v>
      </c>
      <c r="M259" s="63" t="s">
        <v>111</v>
      </c>
      <c r="N259" s="63" t="s">
        <v>109</v>
      </c>
      <c r="O259" s="63" t="s">
        <v>110</v>
      </c>
      <c r="P259" s="63" t="s">
        <v>111</v>
      </c>
      <c r="Q259" s="63" t="s">
        <v>111</v>
      </c>
      <c r="R259" s="63" t="s">
        <v>111</v>
      </c>
      <c r="S259" s="63" t="s">
        <v>111</v>
      </c>
      <c r="T259" s="63" t="s">
        <v>109</v>
      </c>
      <c r="U259" s="63" t="s">
        <v>111</v>
      </c>
      <c r="V259" s="63" t="s">
        <v>112</v>
      </c>
      <c r="W259" s="63" t="s">
        <v>111</v>
      </c>
      <c r="X259" s="63" t="s">
        <v>113</v>
      </c>
      <c r="Y259" s="63" t="s">
        <v>113</v>
      </c>
      <c r="Z259" s="63" t="s">
        <v>111</v>
      </c>
      <c r="AA259" s="63" t="s">
        <v>111</v>
      </c>
      <c r="AB259" s="63" t="s">
        <v>113</v>
      </c>
      <c r="AC259" s="63" t="s">
        <v>111</v>
      </c>
      <c r="AD259" s="63">
        <v>0</v>
      </c>
    </row>
    <row r="260" spans="1:30" x14ac:dyDescent="0.25">
      <c r="A260" s="63" t="str">
        <f>'[15]Staff Off Desk Summary Log'!AN5</f>
        <v>Tuesday</v>
      </c>
      <c r="B260" s="63"/>
      <c r="C260" s="63">
        <f>'[15]Staff Off Desk Summary Log'!AP5</f>
        <v>10</v>
      </c>
      <c r="D260" s="63">
        <f>'[15]Staff Off Desk Summary Log'!AQ5</f>
        <v>2</v>
      </c>
      <c r="E260" s="63">
        <f>'[15]Staff Off Desk Summary Log'!AR5</f>
        <v>150</v>
      </c>
      <c r="F260" s="63">
        <f>'[15]Staff Off Desk Summary Log'!AS5</f>
        <v>80</v>
      </c>
      <c r="G260" s="63">
        <f>'[15]Staff Off Desk Summary Log'!AT5</f>
        <v>15</v>
      </c>
      <c r="H260" s="63">
        <f>'[15]Staff Off Desk Summary Log'!AU5</f>
        <v>3</v>
      </c>
      <c r="I260" s="63">
        <f>'[15]Staff Off Desk Summary Log'!AV5</f>
        <v>0</v>
      </c>
      <c r="J260" s="63">
        <f>'[15]Staff Off Desk Summary Log'!AW5</f>
        <v>0</v>
      </c>
      <c r="K260" s="63">
        <f>'[15]Staff Off Desk Summary Log'!AX5</f>
        <v>0</v>
      </c>
      <c r="L260" s="63">
        <f>'[15]Staff Off Desk Summary Log'!AY5</f>
        <v>0</v>
      </c>
      <c r="M260" s="63">
        <f>'[15]Staff Off Desk Summary Log'!AZ5</f>
        <v>0</v>
      </c>
      <c r="N260" s="63">
        <f>'[15]Staff Off Desk Summary Log'!BA5</f>
        <v>13</v>
      </c>
      <c r="O260" s="63">
        <f>'[15]Staff Off Desk Summary Log'!BB5</f>
        <v>20</v>
      </c>
      <c r="P260" s="63">
        <f>'[15]Staff Off Desk Summary Log'!BC5</f>
        <v>0</v>
      </c>
      <c r="Q260" s="63">
        <f>'[15]Staff Off Desk Summary Log'!BF5</f>
        <v>0</v>
      </c>
      <c r="R260" s="63">
        <f>'[15]Staff Off Desk Summary Log'!BG5</f>
        <v>0</v>
      </c>
      <c r="S260" s="63">
        <f>'[15]Staff Off Desk Summary Log'!BH5</f>
        <v>0</v>
      </c>
      <c r="T260" s="63">
        <f>'[15]Staff Off Desk Summary Log'!BI5</f>
        <v>0</v>
      </c>
      <c r="U260" s="63">
        <f>'[15]Staff Off Desk Summary Log'!BJ5</f>
        <v>0</v>
      </c>
      <c r="V260" s="63">
        <f>'[15]Staff Off Desk Summary Log'!BK5</f>
        <v>0</v>
      </c>
      <c r="W260" s="63">
        <f>'[15]Staff Off Desk Summary Log'!BL5</f>
        <v>30</v>
      </c>
      <c r="X260" s="63">
        <f>'[15]Staff Off Desk Summary Log'!BM5</f>
        <v>0</v>
      </c>
      <c r="Y260" s="63">
        <f>'[15]Staff Off Desk Summary Log'!BN5</f>
        <v>45</v>
      </c>
      <c r="Z260" s="63">
        <f>'[15]Staff Off Desk Summary Log'!BO5</f>
        <v>5</v>
      </c>
      <c r="AA260" s="63">
        <f>'[15]Staff Off Desk Summary Log'!BP5</f>
        <v>0</v>
      </c>
      <c r="AB260" s="63">
        <f>'[15]Staff Off Desk Summary Log'!BQ5</f>
        <v>0</v>
      </c>
      <c r="AC260" s="63">
        <f>'[15]Staff Off Desk Summary Log'!BR5</f>
        <v>0</v>
      </c>
      <c r="AD260" s="63">
        <f>'[15]Staff Off Desk Summary Log'!BS5</f>
        <v>35</v>
      </c>
    </row>
    <row r="261" spans="1:30" x14ac:dyDescent="0.25">
      <c r="A261" s="63" t="str">
        <f>'[15]Staff Off Desk Summary Log'!AN6</f>
        <v>Wednesday</v>
      </c>
      <c r="B261" s="63"/>
      <c r="C261" s="63">
        <f>'[15]Staff Off Desk Summary Log'!AP6</f>
        <v>0</v>
      </c>
      <c r="D261" s="63">
        <f>'[15]Staff Off Desk Summary Log'!AQ6</f>
        <v>0</v>
      </c>
      <c r="E261" s="63">
        <f>'[15]Staff Off Desk Summary Log'!AR6</f>
        <v>0</v>
      </c>
      <c r="F261" s="63">
        <f>'[15]Staff Off Desk Summary Log'!AS6</f>
        <v>0</v>
      </c>
      <c r="G261" s="63">
        <f>'[15]Staff Off Desk Summary Log'!AT6</f>
        <v>0</v>
      </c>
      <c r="H261" s="63">
        <f>'[15]Staff Off Desk Summary Log'!AU6</f>
        <v>0</v>
      </c>
      <c r="I261" s="63">
        <f>'[15]Staff Off Desk Summary Log'!AV6</f>
        <v>0</v>
      </c>
      <c r="J261" s="63">
        <f>'[15]Staff Off Desk Summary Log'!AW6</f>
        <v>0</v>
      </c>
      <c r="K261" s="63">
        <f>'[15]Staff Off Desk Summary Log'!AX6</f>
        <v>1</v>
      </c>
      <c r="L261" s="63">
        <f>'[15]Staff Off Desk Summary Log'!AY6</f>
        <v>0</v>
      </c>
      <c r="M261" s="63">
        <f>'[15]Staff Off Desk Summary Log'!AZ6</f>
        <v>137.5</v>
      </c>
      <c r="N261" s="63">
        <f>'[15]Staff Off Desk Summary Log'!BA6</f>
        <v>1</v>
      </c>
      <c r="O261" s="63">
        <f>'[15]Staff Off Desk Summary Log'!BB6</f>
        <v>3</v>
      </c>
      <c r="P261" s="63">
        <f>'[15]Staff Off Desk Summary Log'!BC6</f>
        <v>0</v>
      </c>
      <c r="Q261" s="63">
        <f>'[15]Staff Off Desk Summary Log'!BF6</f>
        <v>0</v>
      </c>
      <c r="R261" s="63">
        <f>'[15]Staff Off Desk Summary Log'!BG6</f>
        <v>0</v>
      </c>
      <c r="S261" s="63">
        <f>'[15]Staff Off Desk Summary Log'!BH6</f>
        <v>15</v>
      </c>
      <c r="T261" s="63">
        <f>'[15]Staff Off Desk Summary Log'!BI6</f>
        <v>0</v>
      </c>
      <c r="U261" s="63">
        <f>'[15]Staff Off Desk Summary Log'!BJ6</f>
        <v>30</v>
      </c>
      <c r="V261" s="63">
        <f>'[15]Staff Off Desk Summary Log'!BK6</f>
        <v>0</v>
      </c>
      <c r="W261" s="63">
        <f>'[15]Staff Off Desk Summary Log'!BL6</f>
        <v>55</v>
      </c>
      <c r="X261" s="63">
        <f>'[15]Staff Off Desk Summary Log'!BM6</f>
        <v>30</v>
      </c>
      <c r="Y261" s="63">
        <f>'[15]Staff Off Desk Summary Log'!BN6</f>
        <v>15</v>
      </c>
      <c r="Z261" s="63">
        <f>'[15]Staff Off Desk Summary Log'!BO6</f>
        <v>25</v>
      </c>
      <c r="AA261" s="63">
        <f>'[15]Staff Off Desk Summary Log'!BP6</f>
        <v>45</v>
      </c>
      <c r="AB261" s="63">
        <f>'[15]Staff Off Desk Summary Log'!BQ6</f>
        <v>10</v>
      </c>
      <c r="AC261" s="63">
        <f>'[15]Staff Off Desk Summary Log'!BR6</f>
        <v>0</v>
      </c>
      <c r="AD261" s="63">
        <f>'[15]Staff Off Desk Summary Log'!BS6</f>
        <v>195</v>
      </c>
    </row>
    <row r="262" spans="1:30" x14ac:dyDescent="0.25">
      <c r="A262" s="63" t="str">
        <f>'[15]Staff Off Desk Summary Log'!AN7</f>
        <v>Thursday</v>
      </c>
      <c r="B262" s="63"/>
      <c r="C262" s="63">
        <f>'[15]Staff Off Desk Summary Log'!AP7</f>
        <v>9</v>
      </c>
      <c r="D262" s="63">
        <f>'[15]Staff Off Desk Summary Log'!AQ7</f>
        <v>2</v>
      </c>
      <c r="E262" s="63">
        <f>'[15]Staff Off Desk Summary Log'!AR7</f>
        <v>0</v>
      </c>
      <c r="F262" s="63">
        <f>'[15]Staff Off Desk Summary Log'!AS7</f>
        <v>0</v>
      </c>
      <c r="G262" s="63">
        <f>'[15]Staff Off Desk Summary Log'!AT7</f>
        <v>206</v>
      </c>
      <c r="H262" s="63">
        <f>'[15]Staff Off Desk Summary Log'!AU7</f>
        <v>46</v>
      </c>
      <c r="I262" s="63">
        <f>'[15]Staff Off Desk Summary Log'!AV7</f>
        <v>3</v>
      </c>
      <c r="J262" s="63">
        <f>'[15]Staff Off Desk Summary Log'!AW7</f>
        <v>1</v>
      </c>
      <c r="K262" s="63">
        <f>'[15]Staff Off Desk Summary Log'!AX7</f>
        <v>3</v>
      </c>
      <c r="L262" s="63">
        <f>'[15]Staff Off Desk Summary Log'!AY7</f>
        <v>11</v>
      </c>
      <c r="M262" s="63">
        <f>'[15]Staff Off Desk Summary Log'!AZ7</f>
        <v>0</v>
      </c>
      <c r="N262" s="63">
        <f>'[15]Staff Off Desk Summary Log'!BA7</f>
        <v>3</v>
      </c>
      <c r="O262" s="63">
        <f>'[15]Staff Off Desk Summary Log'!BB7</f>
        <v>3</v>
      </c>
      <c r="P262" s="63">
        <f>'[15]Staff Off Desk Summary Log'!BC7</f>
        <v>0</v>
      </c>
      <c r="Q262" s="63">
        <f>'[15]Staff Off Desk Summary Log'!BF7</f>
        <v>0</v>
      </c>
      <c r="R262" s="63">
        <f>'[15]Staff Off Desk Summary Log'!BG7</f>
        <v>10</v>
      </c>
      <c r="S262" s="63">
        <f>'[15]Staff Off Desk Summary Log'!BH7</f>
        <v>10</v>
      </c>
      <c r="T262" s="63">
        <f>'[15]Staff Off Desk Summary Log'!BI7</f>
        <v>0</v>
      </c>
      <c r="U262" s="63">
        <f>'[15]Staff Off Desk Summary Log'!BJ7</f>
        <v>0</v>
      </c>
      <c r="V262" s="63">
        <f>'[15]Staff Off Desk Summary Log'!BK7</f>
        <v>0</v>
      </c>
      <c r="W262" s="63">
        <f>'[15]Staff Off Desk Summary Log'!BL7</f>
        <v>25</v>
      </c>
      <c r="X262" s="63">
        <f>'[15]Staff Off Desk Summary Log'!BM7</f>
        <v>45</v>
      </c>
      <c r="Y262" s="63">
        <f>'[15]Staff Off Desk Summary Log'!BN7</f>
        <v>15</v>
      </c>
      <c r="Z262" s="63">
        <f>'[15]Staff Off Desk Summary Log'!BO7</f>
        <v>40</v>
      </c>
      <c r="AA262" s="63">
        <f>'[15]Staff Off Desk Summary Log'!BP7</f>
        <v>0</v>
      </c>
      <c r="AB262" s="63">
        <f>'[15]Staff Off Desk Summary Log'!BQ7</f>
        <v>0</v>
      </c>
      <c r="AC262" s="63">
        <f>'[15]Staff Off Desk Summary Log'!BR7</f>
        <v>0</v>
      </c>
      <c r="AD262" s="63">
        <f>'[15]Staff Off Desk Summary Log'!BS7</f>
        <v>115</v>
      </c>
    </row>
    <row r="263" spans="1:30" x14ac:dyDescent="0.25">
      <c r="A263" s="63" t="str">
        <f>'[15]Staff Off Desk Summary Log'!AN8</f>
        <v>Friday</v>
      </c>
      <c r="B263" s="63"/>
      <c r="C263" s="63">
        <f>'[15]Staff Off Desk Summary Log'!AP8</f>
        <v>8</v>
      </c>
      <c r="D263" s="63">
        <f>'[15]Staff Off Desk Summary Log'!AQ8</f>
        <v>1</v>
      </c>
      <c r="E263" s="63">
        <f>'[15]Staff Off Desk Summary Log'!AR8</f>
        <v>51</v>
      </c>
      <c r="F263" s="63">
        <f>'[15]Staff Off Desk Summary Log'!AS8</f>
        <v>45</v>
      </c>
      <c r="G263" s="63">
        <f>'[15]Staff Off Desk Summary Log'!AT8</f>
        <v>0</v>
      </c>
      <c r="H263" s="63">
        <f>'[15]Staff Off Desk Summary Log'!AU8</f>
        <v>0</v>
      </c>
      <c r="I263" s="63">
        <f>'[15]Staff Off Desk Summary Log'!AV8</f>
        <v>0</v>
      </c>
      <c r="J263" s="63">
        <f>'[15]Staff Off Desk Summary Log'!AW8</f>
        <v>0</v>
      </c>
      <c r="K263" s="63">
        <f>'[15]Staff Off Desk Summary Log'!AX8</f>
        <v>1</v>
      </c>
      <c r="L263" s="63">
        <f>'[15]Staff Off Desk Summary Log'!AY8</f>
        <v>5</v>
      </c>
      <c r="M263" s="63">
        <f>'[15]Staff Off Desk Summary Log'!AZ8</f>
        <v>10</v>
      </c>
      <c r="N263" s="63">
        <f>'[15]Staff Off Desk Summary Log'!BA8</f>
        <v>14</v>
      </c>
      <c r="O263" s="63">
        <f>'[15]Staff Off Desk Summary Log'!BB8</f>
        <v>15</v>
      </c>
      <c r="P263" s="63">
        <f>'[15]Staff Off Desk Summary Log'!BC8</f>
        <v>0</v>
      </c>
      <c r="Q263" s="63">
        <f>'[15]Staff Off Desk Summary Log'!BF8</f>
        <v>0</v>
      </c>
      <c r="R263" s="63">
        <f>'[15]Staff Off Desk Summary Log'!BG8</f>
        <v>0</v>
      </c>
      <c r="S263" s="63">
        <f>'[15]Staff Off Desk Summary Log'!BH8</f>
        <v>10</v>
      </c>
      <c r="T263" s="63">
        <f>'[15]Staff Off Desk Summary Log'!BI8</f>
        <v>0</v>
      </c>
      <c r="U263" s="63">
        <f>'[15]Staff Off Desk Summary Log'!BJ8</f>
        <v>0</v>
      </c>
      <c r="V263" s="63">
        <f>'[15]Staff Off Desk Summary Log'!BK8</f>
        <v>0</v>
      </c>
      <c r="W263" s="63">
        <f>'[15]Staff Off Desk Summary Log'!BL8</f>
        <v>15</v>
      </c>
      <c r="X263" s="63">
        <f>'[15]Staff Off Desk Summary Log'!BM8</f>
        <v>0</v>
      </c>
      <c r="Y263" s="63">
        <f>'[15]Staff Off Desk Summary Log'!BN8</f>
        <v>0</v>
      </c>
      <c r="Z263" s="63">
        <f>'[15]Staff Off Desk Summary Log'!BO8</f>
        <v>80</v>
      </c>
      <c r="AA263" s="63">
        <f>'[15]Staff Off Desk Summary Log'!BP8</f>
        <v>0</v>
      </c>
      <c r="AB263" s="63">
        <f>'[15]Staff Off Desk Summary Log'!BQ8</f>
        <v>240</v>
      </c>
      <c r="AC263" s="63">
        <f>'[15]Staff Off Desk Summary Log'!BR8</f>
        <v>5</v>
      </c>
      <c r="AD263" s="63">
        <f>'[15]Staff Off Desk Summary Log'!BS8</f>
        <v>245</v>
      </c>
    </row>
    <row r="264" spans="1:30" x14ac:dyDescent="0.25">
      <c r="A264" s="63" t="str">
        <f>'[15]Staff Off Desk Summary Log'!AN9</f>
        <v>Saturday</v>
      </c>
      <c r="B264" s="63"/>
      <c r="C264" s="63">
        <f>'[15]Staff Off Desk Summary Log'!AP9</f>
        <v>0</v>
      </c>
      <c r="D264" s="63">
        <f>'[15]Staff Off Desk Summary Log'!AQ9</f>
        <v>0</v>
      </c>
      <c r="E264" s="63">
        <f>'[15]Staff Off Desk Summary Log'!AR9</f>
        <v>0</v>
      </c>
      <c r="F264" s="63">
        <f>'[15]Staff Off Desk Summary Log'!AS9</f>
        <v>15</v>
      </c>
      <c r="G264" s="63">
        <f>'[15]Staff Off Desk Summary Log'!AT9</f>
        <v>10</v>
      </c>
      <c r="H264" s="63">
        <f>'[15]Staff Off Desk Summary Log'!AU9</f>
        <v>5</v>
      </c>
      <c r="I264" s="63">
        <f>'[15]Staff Off Desk Summary Log'!AV9</f>
        <v>0</v>
      </c>
      <c r="J264" s="63">
        <f>'[15]Staff Off Desk Summary Log'!AW9</f>
        <v>0</v>
      </c>
      <c r="K264" s="63">
        <f>'[15]Staff Off Desk Summary Log'!AX9</f>
        <v>0</v>
      </c>
      <c r="L264" s="63">
        <f>'[15]Staff Off Desk Summary Log'!AY9</f>
        <v>0</v>
      </c>
      <c r="M264" s="63">
        <f>'[15]Staff Off Desk Summary Log'!AZ9</f>
        <v>0</v>
      </c>
      <c r="N264" s="63">
        <f>'[15]Staff Off Desk Summary Log'!BA9</f>
        <v>0</v>
      </c>
      <c r="O264" s="63">
        <f>'[15]Staff Off Desk Summary Log'!BB9</f>
        <v>0</v>
      </c>
      <c r="P264" s="63">
        <f>'[15]Staff Off Desk Summary Log'!BC9</f>
        <v>0</v>
      </c>
      <c r="Q264" s="63">
        <f>'[15]Staff Off Desk Summary Log'!BF9</f>
        <v>0</v>
      </c>
      <c r="R264" s="63">
        <f>'[15]Staff Off Desk Summary Log'!BG9</f>
        <v>0</v>
      </c>
      <c r="S264" s="63">
        <f>'[15]Staff Off Desk Summary Log'!BH9</f>
        <v>25</v>
      </c>
      <c r="T264" s="63">
        <f>'[15]Staff Off Desk Summary Log'!BI9</f>
        <v>0</v>
      </c>
      <c r="U264" s="63">
        <f>'[15]Staff Off Desk Summary Log'!BJ9</f>
        <v>0</v>
      </c>
      <c r="V264" s="63">
        <f>'[15]Staff Off Desk Summary Log'!BK9</f>
        <v>0</v>
      </c>
      <c r="W264" s="63">
        <f>'[15]Staff Off Desk Summary Log'!BL9</f>
        <v>580</v>
      </c>
      <c r="X264" s="63">
        <f>'[15]Staff Off Desk Summary Log'!BM9</f>
        <v>0</v>
      </c>
      <c r="Y264" s="63">
        <f>'[15]Staff Off Desk Summary Log'!BN9</f>
        <v>50</v>
      </c>
      <c r="Z264" s="63">
        <f>'[15]Staff Off Desk Summary Log'!BO9</f>
        <v>25</v>
      </c>
      <c r="AA264" s="63">
        <f>'[15]Staff Off Desk Summary Log'!BP9</f>
        <v>0</v>
      </c>
      <c r="AB264" s="63">
        <f>'[15]Staff Off Desk Summary Log'!BQ9</f>
        <v>0</v>
      </c>
      <c r="AC264" s="63">
        <f>'[15]Staff Off Desk Summary Log'!BR9</f>
        <v>0</v>
      </c>
      <c r="AD264" s="63">
        <f>'[15]Staff Off Desk Summary Log'!BS9</f>
        <v>50</v>
      </c>
    </row>
    <row r="265" spans="1:30" x14ac:dyDescent="0.25">
      <c r="A265" s="63"/>
      <c r="B265" s="63" t="str">
        <f>'[15]Staff Off Desk Summary Log'!AO10</f>
        <v>SUM</v>
      </c>
      <c r="C265" s="63">
        <f>'[15]Staff Off Desk Summary Log'!AP10</f>
        <v>27</v>
      </c>
      <c r="D265" s="63">
        <f>'[15]Staff Off Desk Summary Log'!AQ10</f>
        <v>5</v>
      </c>
      <c r="E265" s="63">
        <f>'[15]Staff Off Desk Summary Log'!AR10</f>
        <v>201</v>
      </c>
      <c r="F265" s="63">
        <f>'[15]Staff Off Desk Summary Log'!AS10</f>
        <v>140</v>
      </c>
      <c r="G265" s="63">
        <f>'[15]Staff Off Desk Summary Log'!AT10</f>
        <v>231</v>
      </c>
      <c r="H265" s="63">
        <f>'[15]Staff Off Desk Summary Log'!AU10</f>
        <v>54</v>
      </c>
      <c r="I265" s="63">
        <f>'[15]Staff Off Desk Summary Log'!AV10</f>
        <v>3</v>
      </c>
      <c r="J265" s="63">
        <f>'[15]Staff Off Desk Summary Log'!AW10</f>
        <v>1</v>
      </c>
      <c r="K265" s="63">
        <f>'[15]Staff Off Desk Summary Log'!AX10</f>
        <v>5</v>
      </c>
      <c r="L265" s="63">
        <f>'[15]Staff Off Desk Summary Log'!AY10</f>
        <v>16</v>
      </c>
      <c r="M265" s="63">
        <f>'[15]Staff Off Desk Summary Log'!AZ10</f>
        <v>147.5</v>
      </c>
      <c r="N265" s="63">
        <f>'[15]Staff Off Desk Summary Log'!BA10</f>
        <v>31</v>
      </c>
      <c r="O265" s="63">
        <f>'[15]Staff Off Desk Summary Log'!BB10</f>
        <v>41</v>
      </c>
      <c r="P265" s="63">
        <f>'[15]Staff Off Desk Summary Log'!BC10</f>
        <v>0</v>
      </c>
      <c r="Q265" s="63">
        <f>'[15]Staff Off Desk Summary Log'!BF10</f>
        <v>0</v>
      </c>
      <c r="R265" s="63">
        <f>'[15]Staff Off Desk Summary Log'!BG10</f>
        <v>10</v>
      </c>
      <c r="S265" s="63">
        <f>'[15]Staff Off Desk Summary Log'!BH10</f>
        <v>60</v>
      </c>
      <c r="T265" s="63">
        <f>'[15]Staff Off Desk Summary Log'!BI10</f>
        <v>0</v>
      </c>
      <c r="U265" s="63">
        <f>'[15]Staff Off Desk Summary Log'!BJ10</f>
        <v>30</v>
      </c>
      <c r="V265" s="63">
        <f>'[15]Staff Off Desk Summary Log'!BK10</f>
        <v>0</v>
      </c>
      <c r="W265" s="63">
        <f>'[15]Staff Off Desk Summary Log'!BL10</f>
        <v>705</v>
      </c>
      <c r="X265" s="63">
        <f>'[15]Staff Off Desk Summary Log'!BM10</f>
        <v>75</v>
      </c>
      <c r="Y265" s="63">
        <f>'[15]Staff Off Desk Summary Log'!BN10</f>
        <v>125</v>
      </c>
      <c r="Z265" s="63">
        <f>'[15]Staff Off Desk Summary Log'!BO10</f>
        <v>175</v>
      </c>
      <c r="AA265" s="63">
        <f>'[15]Staff Off Desk Summary Log'!BP10</f>
        <v>45</v>
      </c>
      <c r="AB265" s="63">
        <f>'[15]Staff Off Desk Summary Log'!BQ10</f>
        <v>250</v>
      </c>
      <c r="AC265" s="63">
        <f>'[15]Staff Off Desk Summary Log'!BR10</f>
        <v>5</v>
      </c>
      <c r="AD265" s="63">
        <f>'[15]Staff Off Desk Summary Log'!BS10</f>
        <v>640</v>
      </c>
    </row>
    <row r="266" spans="1:30" x14ac:dyDescent="0.25">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c r="AA266" s="63"/>
      <c r="AB266" s="63"/>
      <c r="AC266" s="63"/>
      <c r="AD266" s="63"/>
    </row>
    <row r="267" spans="1:30" ht="105" x14ac:dyDescent="0.25">
      <c r="A267" s="63"/>
      <c r="B267" s="114" t="str">
        <f>'[15]Staff Off Desk Summary Log'!AO12</f>
        <v>% Hrs per week off desk tasks</v>
      </c>
      <c r="C267" s="63"/>
      <c r="D267" s="115" t="s">
        <v>93</v>
      </c>
      <c r="E267" s="115"/>
      <c r="F267" s="115" t="s">
        <v>93</v>
      </c>
      <c r="G267" s="115"/>
      <c r="H267" s="115" t="s">
        <v>93</v>
      </c>
      <c r="I267" s="115"/>
      <c r="J267" s="115" t="s">
        <v>93</v>
      </c>
      <c r="K267" s="115"/>
      <c r="L267" s="115">
        <f>'[15]Staff Off Desk Summary Log'!AY12</f>
        <v>6.6666666666666671E-3</v>
      </c>
      <c r="M267" s="115">
        <f>'[15]Staff Off Desk Summary Log'!AZ12</f>
        <v>6.145833333333333E-2</v>
      </c>
      <c r="N267" s="115"/>
      <c r="O267" s="115">
        <f>'[15]Staff Off Desk Summary Log'!BB12</f>
        <v>1.7083333333333332E-2</v>
      </c>
      <c r="P267" s="115"/>
      <c r="Q267" s="115"/>
      <c r="R267" s="115">
        <f>'[15]Staff Off Desk Summary Log'!BG12</f>
        <v>4.1666666666666666E-3</v>
      </c>
      <c r="S267" s="115">
        <f>'[15]Staff Off Desk Summary Log'!BH12</f>
        <v>2.5000000000000001E-2</v>
      </c>
      <c r="T267" s="115"/>
      <c r="U267" s="115">
        <f>'[15]Staff Off Desk Summary Log'!BJ12</f>
        <v>1.2500000000000001E-2</v>
      </c>
      <c r="V267" s="115"/>
      <c r="W267" s="115">
        <f>'[15]Staff Off Desk Summary Log'!BL12</f>
        <v>0.29375000000000001</v>
      </c>
      <c r="X267" s="115">
        <f>'[15]Staff Off Desk Summary Log'!BM12</f>
        <v>3.125E-2</v>
      </c>
      <c r="Y267" s="115">
        <f>'[15]Staff Off Desk Summary Log'!BN12</f>
        <v>5.2083333333333336E-2</v>
      </c>
      <c r="Z267" s="115">
        <f>'[15]Staff Off Desk Summary Log'!BO12</f>
        <v>7.2916666666666671E-2</v>
      </c>
      <c r="AA267" s="115">
        <f>'[15]Staff Off Desk Summary Log'!BP12</f>
        <v>1.8749999999999999E-2</v>
      </c>
      <c r="AB267" s="115">
        <f>'[15]Staff Off Desk Summary Log'!BQ12</f>
        <v>0.10416666666666667</v>
      </c>
      <c r="AC267" s="115"/>
      <c r="AD267" s="115">
        <f>'[15]Staff Off Desk Summary Log'!BS12</f>
        <v>0.26666666666666666</v>
      </c>
    </row>
    <row r="270" spans="1:30" ht="150" x14ac:dyDescent="0.25">
      <c r="A270" s="63"/>
      <c r="B270" s="63"/>
      <c r="C270" s="114" t="str">
        <f>'[16]Staff Off Desk Summary Log'!AO1</f>
        <v>Hours per week Staff Max</v>
      </c>
      <c r="D270" s="114" t="str">
        <f>'[16]Staff Off Desk Summary Log'!AP1</f>
        <v>Mins per week staff max</v>
      </c>
      <c r="E270" s="114" t="str">
        <f>'[16]Staff Off Desk Summary Log'!AQ1</f>
        <v>Hours/year Staff Max</v>
      </c>
      <c r="F270" s="114"/>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row>
    <row r="271" spans="1:30" x14ac:dyDescent="0.25">
      <c r="A271" s="63"/>
      <c r="B271" s="63"/>
      <c r="C271" s="63">
        <f>'[16]Staff Off Desk Summary Log'!AO2</f>
        <v>40</v>
      </c>
      <c r="D271" s="63">
        <f>'[16]Staff Off Desk Summary Log'!AP2</f>
        <v>2400</v>
      </c>
      <c r="E271" s="63">
        <f>'[16]Staff Off Desk Summary Log'!AQ2</f>
        <v>2080</v>
      </c>
      <c r="F271" s="63"/>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row>
    <row r="272" spans="1:30" ht="90.75" customHeight="1" x14ac:dyDescent="0.25">
      <c r="A272" s="44" t="s">
        <v>99</v>
      </c>
      <c r="B272" s="63"/>
      <c r="C272" s="114" t="str">
        <f>'[16]Staff Off Desk Summary Log'!AO3</f>
        <v>Bookdrop</v>
      </c>
      <c r="D272" s="114"/>
      <c r="E272" s="114" t="str">
        <f>'[16]Staff Off Desk Summary Log'!AQ3</f>
        <v>Delivery</v>
      </c>
      <c r="F272" s="114"/>
      <c r="G272" s="114" t="str">
        <f>'[16]Staff Off Desk Summary Log'!AS3</f>
        <v xml:space="preserve">Checkin </v>
      </c>
      <c r="H272" s="114"/>
      <c r="I272" s="114" t="str">
        <f>'[16]Staff Off Desk Summary Log'!AU3</f>
        <v>Shelving</v>
      </c>
      <c r="J272" s="114"/>
      <c r="K272" s="114" t="str">
        <f>'[16]Staff Off Desk Summary Log'!AW3</f>
        <v>Circ Issues: missing and damaged items, etc.</v>
      </c>
      <c r="L272" s="114"/>
      <c r="M272" s="114" t="str">
        <f>'[16]Staff Off Desk Summary Log'!AY3</f>
        <v>Collection Management (describe activity)</v>
      </c>
      <c r="N272" s="114" t="str">
        <f>'[16]Staff Off Desk Summary Log'!AZ3</f>
        <v>Picklist, ILL, LinkPLUS</v>
      </c>
      <c r="O272" s="114"/>
      <c r="P272" s="114" t="str">
        <f>'[16]Staff Off Desk Summary Log'!BB3</f>
        <v>Magazines (describe activity)</v>
      </c>
      <c r="Q272" s="114" t="str">
        <f>'[16]Staff Off Desk Summary Log'!BE3</f>
        <v>Meeting Room Bookings: new requests, review, confirm, etc.</v>
      </c>
      <c r="R272" s="114" t="str">
        <f>'[16]Staff Off Desk Summary Log'!BF3</f>
        <v>Outreach: School, Rotary, etc. (keep detailed calendar and attach to off desk log)</v>
      </c>
      <c r="S272" s="114" t="str">
        <f>'[16]Staff Off Desk Summary Log'!BG3</f>
        <v>Community Information: posting new, restocking bookmarks, program brochures, notices</v>
      </c>
      <c r="T272" s="114" t="str">
        <f>'[16]Staff Off Desk Summary Log'!BH3</f>
        <v>By appointment with patron; 1 on 1; small group training</v>
      </c>
      <c r="U272" s="114"/>
      <c r="V272" s="114" t="str">
        <f>'[16]Staff Off Desk Summary Log'!BJ3</f>
        <v>Programs (set up, delivery and tear down) Attach evanced calendar)</v>
      </c>
      <c r="W272" s="114"/>
      <c r="X272" s="114" t="str">
        <f>'[16]Staff Off Desk Summary Log'!BL3</f>
        <v>Programs (planning)</v>
      </c>
      <c r="Y272" s="114" t="str">
        <f>'[16]Staff Off Desk Summary Log'!BM3</f>
        <v xml:space="preserve">Special assignments or projects </v>
      </c>
      <c r="Z272" s="114" t="str">
        <f>'[16]Staff Off Desk Summary Log'!BN3</f>
        <v>Check email/spl@</v>
      </c>
      <c r="AA272" s="114" t="str">
        <f>'[16]Staff Off Desk Summary Log'!BO3</f>
        <v>Cash Count</v>
      </c>
      <c r="AB272" s="114" t="str">
        <f>'[16]Staff Off Desk Summary Log'!BP3</f>
        <v>Staff Meetings</v>
      </c>
      <c r="AC272" s="114" t="str">
        <f>'[16]Staff Off Desk Summary Log'!BQ3</f>
        <v>Closing Procedures</v>
      </c>
      <c r="AD272" s="114" t="str">
        <f>'[16]Staff Off Desk Summary Log'!BR3</f>
        <v>Other (describe)</v>
      </c>
    </row>
    <row r="273" spans="1:30" x14ac:dyDescent="0.25">
      <c r="A273" s="63" t="s">
        <v>107</v>
      </c>
      <c r="B273" s="63" t="s">
        <v>108</v>
      </c>
      <c r="C273" s="63" t="s">
        <v>109</v>
      </c>
      <c r="D273" s="63" t="s">
        <v>110</v>
      </c>
      <c r="E273" s="63" t="s">
        <v>109</v>
      </c>
      <c r="F273" s="63" t="s">
        <v>110</v>
      </c>
      <c r="G273" s="63" t="s">
        <v>109</v>
      </c>
      <c r="H273" s="63" t="s">
        <v>110</v>
      </c>
      <c r="I273" s="63" t="s">
        <v>109</v>
      </c>
      <c r="J273" s="63" t="s">
        <v>110</v>
      </c>
      <c r="K273" s="63" t="s">
        <v>109</v>
      </c>
      <c r="L273" s="63" t="s">
        <v>110</v>
      </c>
      <c r="M273" s="63" t="s">
        <v>111</v>
      </c>
      <c r="N273" s="63" t="s">
        <v>109</v>
      </c>
      <c r="O273" s="63" t="s">
        <v>110</v>
      </c>
      <c r="P273" s="63" t="s">
        <v>111</v>
      </c>
      <c r="Q273" s="63" t="s">
        <v>111</v>
      </c>
      <c r="R273" s="63" t="s">
        <v>111</v>
      </c>
      <c r="S273" s="63" t="s">
        <v>111</v>
      </c>
      <c r="T273" s="63" t="s">
        <v>109</v>
      </c>
      <c r="U273" s="63" t="s">
        <v>111</v>
      </c>
      <c r="V273" s="63" t="s">
        <v>112</v>
      </c>
      <c r="W273" s="63" t="s">
        <v>111</v>
      </c>
      <c r="X273" s="63" t="s">
        <v>113</v>
      </c>
      <c r="Y273" s="63" t="s">
        <v>113</v>
      </c>
      <c r="Z273" s="63" t="s">
        <v>111</v>
      </c>
      <c r="AA273" s="63" t="s">
        <v>111</v>
      </c>
      <c r="AB273" s="63" t="s">
        <v>113</v>
      </c>
      <c r="AC273" s="63" t="s">
        <v>111</v>
      </c>
      <c r="AD273" s="63">
        <v>0</v>
      </c>
    </row>
    <row r="274" spans="1:30" x14ac:dyDescent="0.25">
      <c r="A274" s="63" t="str">
        <f>'[16]Staff Off Desk Summary Log'!AM5</f>
        <v xml:space="preserve">Tueday </v>
      </c>
      <c r="B274" s="63"/>
      <c r="C274" s="63">
        <f>'[16]Staff Off Desk Summary Log'!AO5</f>
        <v>0</v>
      </c>
      <c r="D274" s="63">
        <f>'[16]Staff Off Desk Summary Log'!AP5</f>
        <v>0</v>
      </c>
      <c r="E274" s="63">
        <f>'[16]Staff Off Desk Summary Log'!AQ5</f>
        <v>0</v>
      </c>
      <c r="F274" s="63">
        <f>'[16]Staff Off Desk Summary Log'!AR5</f>
        <v>0</v>
      </c>
      <c r="G274" s="63">
        <f>'[16]Staff Off Desk Summary Log'!AS5</f>
        <v>47</v>
      </c>
      <c r="H274" s="63">
        <f>'[16]Staff Off Desk Summary Log'!AT5</f>
        <v>16.5</v>
      </c>
      <c r="I274" s="63">
        <f>'[16]Staff Off Desk Summary Log'!AU5</f>
        <v>0</v>
      </c>
      <c r="J274" s="63">
        <f>'[16]Staff Off Desk Summary Log'!AV5</f>
        <v>0</v>
      </c>
      <c r="K274" s="63">
        <f>'[16]Staff Off Desk Summary Log'!AW5</f>
        <v>8</v>
      </c>
      <c r="L274" s="63">
        <f>'[16]Staff Off Desk Summary Log'!AX5</f>
        <v>27</v>
      </c>
      <c r="M274" s="63">
        <f>'[16]Staff Off Desk Summary Log'!AY5</f>
        <v>19</v>
      </c>
      <c r="N274" s="63">
        <f>'[16]Staff Off Desk Summary Log'!AZ5</f>
        <v>28</v>
      </c>
      <c r="O274" s="63">
        <f>'[16]Staff Off Desk Summary Log'!BA5</f>
        <v>30</v>
      </c>
      <c r="P274" s="63">
        <f>'[16]Staff Off Desk Summary Log'!BB5</f>
        <v>20</v>
      </c>
      <c r="Q274" s="63">
        <f>'[16]Staff Off Desk Summary Log'!BE5</f>
        <v>0</v>
      </c>
      <c r="R274" s="63">
        <f>'[16]Staff Off Desk Summary Log'!BF5</f>
        <v>0</v>
      </c>
      <c r="S274" s="63">
        <f>'[16]Staff Off Desk Summary Log'!BG5</f>
        <v>20</v>
      </c>
      <c r="T274" s="63">
        <f>'[16]Staff Off Desk Summary Log'!BH5</f>
        <v>0</v>
      </c>
      <c r="U274" s="63">
        <f>'[16]Staff Off Desk Summary Log'!BI5</f>
        <v>0</v>
      </c>
      <c r="V274" s="63">
        <f>'[16]Staff Off Desk Summary Log'!BJ5</f>
        <v>0</v>
      </c>
      <c r="W274" s="63">
        <f>'[16]Staff Off Desk Summary Log'!BK5</f>
        <v>0</v>
      </c>
      <c r="X274" s="63">
        <f>'[16]Staff Off Desk Summary Log'!BL5</f>
        <v>0</v>
      </c>
      <c r="Y274" s="63">
        <f>'[16]Staff Off Desk Summary Log'!BM5</f>
        <v>75</v>
      </c>
      <c r="Z274" s="63">
        <f>'[16]Staff Off Desk Summary Log'!BN5</f>
        <v>44</v>
      </c>
      <c r="AA274" s="63">
        <f>'[16]Staff Off Desk Summary Log'!BO5</f>
        <v>17</v>
      </c>
      <c r="AB274" s="63">
        <f>'[16]Staff Off Desk Summary Log'!BP5</f>
        <v>70</v>
      </c>
      <c r="AC274" s="63">
        <f>'[16]Staff Off Desk Summary Log'!BQ5</f>
        <v>45</v>
      </c>
      <c r="AD274" s="63">
        <f>'[16]Staff Off Desk Summary Log'!BR5</f>
        <v>628</v>
      </c>
    </row>
    <row r="275" spans="1:30" x14ac:dyDescent="0.25">
      <c r="A275" s="63" t="str">
        <f>'[16]Staff Off Desk Summary Log'!AM6</f>
        <v>Wednesday</v>
      </c>
      <c r="B275" s="63"/>
      <c r="C275" s="63">
        <f>'[16]Staff Off Desk Summary Log'!AO6</f>
        <v>5</v>
      </c>
      <c r="D275" s="63">
        <f>'[16]Staff Off Desk Summary Log'!AP6</f>
        <v>0</v>
      </c>
      <c r="E275" s="63">
        <f>'[16]Staff Off Desk Summary Log'!AQ6</f>
        <v>0</v>
      </c>
      <c r="F275" s="63">
        <f>'[16]Staff Off Desk Summary Log'!AR6</f>
        <v>0</v>
      </c>
      <c r="G275" s="63">
        <f>'[16]Staff Off Desk Summary Log'!AS6</f>
        <v>20</v>
      </c>
      <c r="H275" s="63">
        <f>'[16]Staff Off Desk Summary Log'!AT6</f>
        <v>0</v>
      </c>
      <c r="I275" s="63">
        <f>'[16]Staff Off Desk Summary Log'!AU6</f>
        <v>0</v>
      </c>
      <c r="J275" s="63">
        <f>'[16]Staff Off Desk Summary Log'!AV6</f>
        <v>5</v>
      </c>
      <c r="K275" s="63">
        <f>'[16]Staff Off Desk Summary Log'!AW6</f>
        <v>3</v>
      </c>
      <c r="L275" s="63">
        <f>'[16]Staff Off Desk Summary Log'!AX6</f>
        <v>25</v>
      </c>
      <c r="M275" s="63">
        <f>'[16]Staff Off Desk Summary Log'!AY6</f>
        <v>5</v>
      </c>
      <c r="N275" s="63">
        <f>'[16]Staff Off Desk Summary Log'!AZ6</f>
        <v>26</v>
      </c>
      <c r="O275" s="63">
        <f>'[16]Staff Off Desk Summary Log'!BA6</f>
        <v>4</v>
      </c>
      <c r="P275" s="63">
        <f>'[16]Staff Off Desk Summary Log'!BB6</f>
        <v>0</v>
      </c>
      <c r="Q275" s="63">
        <f>'[16]Staff Off Desk Summary Log'!BE6</f>
        <v>1</v>
      </c>
      <c r="R275" s="63">
        <f>'[16]Staff Off Desk Summary Log'!BF6</f>
        <v>15</v>
      </c>
      <c r="S275" s="63">
        <f>'[16]Staff Off Desk Summary Log'!BG6</f>
        <v>33</v>
      </c>
      <c r="T275" s="63">
        <f>'[16]Staff Off Desk Summary Log'!BH6</f>
        <v>0</v>
      </c>
      <c r="U275" s="63">
        <f>'[16]Staff Off Desk Summary Log'!BI6</f>
        <v>0</v>
      </c>
      <c r="V275" s="63">
        <f>'[16]Staff Off Desk Summary Log'!BJ6</f>
        <v>0</v>
      </c>
      <c r="W275" s="63">
        <f>'[16]Staff Off Desk Summary Log'!BK6</f>
        <v>250</v>
      </c>
      <c r="X275" s="63">
        <f>'[16]Staff Off Desk Summary Log'!BL6</f>
        <v>135</v>
      </c>
      <c r="Y275" s="63">
        <f>'[16]Staff Off Desk Summary Log'!BM6</f>
        <v>70</v>
      </c>
      <c r="Z275" s="63">
        <f>'[16]Staff Off Desk Summary Log'!BN6</f>
        <v>87</v>
      </c>
      <c r="AA275" s="63">
        <f>'[16]Staff Off Desk Summary Log'!BO6</f>
        <v>45</v>
      </c>
      <c r="AB275" s="63">
        <f>'[16]Staff Off Desk Summary Log'!BP6</f>
        <v>2</v>
      </c>
      <c r="AC275" s="63">
        <f>'[16]Staff Off Desk Summary Log'!BQ6</f>
        <v>45</v>
      </c>
      <c r="AD275" s="63">
        <f>'[16]Staff Off Desk Summary Log'!BR6</f>
        <v>765</v>
      </c>
    </row>
    <row r="276" spans="1:30" x14ac:dyDescent="0.25">
      <c r="A276" s="63" t="str">
        <f>'[16]Staff Off Desk Summary Log'!AM7</f>
        <v>Thursday</v>
      </c>
      <c r="B276" s="63"/>
      <c r="C276" s="63">
        <f>'[16]Staff Off Desk Summary Log'!AO7</f>
        <v>0</v>
      </c>
      <c r="D276" s="63">
        <f>'[16]Staff Off Desk Summary Log'!AP7</f>
        <v>0</v>
      </c>
      <c r="E276" s="63">
        <f>'[16]Staff Off Desk Summary Log'!AQ7</f>
        <v>0</v>
      </c>
      <c r="F276" s="63">
        <f>'[16]Staff Off Desk Summary Log'!AR7</f>
        <v>0</v>
      </c>
      <c r="G276" s="63">
        <f>'[16]Staff Off Desk Summary Log'!AS7</f>
        <v>0</v>
      </c>
      <c r="H276" s="63">
        <f>'[16]Staff Off Desk Summary Log'!AT7</f>
        <v>0</v>
      </c>
      <c r="I276" s="63">
        <f>'[16]Staff Off Desk Summary Log'!AU7</f>
        <v>0</v>
      </c>
      <c r="J276" s="63">
        <f>'[16]Staff Off Desk Summary Log'!AV7</f>
        <v>0</v>
      </c>
      <c r="K276" s="63">
        <f>'[16]Staff Off Desk Summary Log'!AW7</f>
        <v>0</v>
      </c>
      <c r="L276" s="63">
        <f>'[16]Staff Off Desk Summary Log'!AX7</f>
        <v>44</v>
      </c>
      <c r="M276" s="63">
        <f>'[16]Staff Off Desk Summary Log'!AY7</f>
        <v>8</v>
      </c>
      <c r="N276" s="63">
        <f>'[16]Staff Off Desk Summary Log'!AZ7</f>
        <v>0</v>
      </c>
      <c r="O276" s="63">
        <f>'[16]Staff Off Desk Summary Log'!BA7</f>
        <v>0</v>
      </c>
      <c r="P276" s="63">
        <f>'[16]Staff Off Desk Summary Log'!BB7</f>
        <v>0</v>
      </c>
      <c r="Q276" s="63">
        <f>'[16]Staff Off Desk Summary Log'!BE7</f>
        <v>1</v>
      </c>
      <c r="R276" s="63">
        <f>'[16]Staff Off Desk Summary Log'!BF7</f>
        <v>115</v>
      </c>
      <c r="S276" s="63">
        <f>'[16]Staff Off Desk Summary Log'!BG7</f>
        <v>10</v>
      </c>
      <c r="T276" s="63">
        <f>'[16]Staff Off Desk Summary Log'!BH7</f>
        <v>0</v>
      </c>
      <c r="U276" s="63">
        <f>'[16]Staff Off Desk Summary Log'!BI7</f>
        <v>0</v>
      </c>
      <c r="V276" s="63">
        <f>'[16]Staff Off Desk Summary Log'!BJ7</f>
        <v>0</v>
      </c>
      <c r="W276" s="63">
        <f>'[16]Staff Off Desk Summary Log'!BK7</f>
        <v>140</v>
      </c>
      <c r="X276" s="63">
        <f>'[16]Staff Off Desk Summary Log'!BL7</f>
        <v>50</v>
      </c>
      <c r="Y276" s="63">
        <f>'[16]Staff Off Desk Summary Log'!BM7</f>
        <v>0</v>
      </c>
      <c r="Z276" s="63">
        <f>'[16]Staff Off Desk Summary Log'!BN7</f>
        <v>45</v>
      </c>
      <c r="AA276" s="63">
        <f>'[16]Staff Off Desk Summary Log'!BO7</f>
        <v>0</v>
      </c>
      <c r="AB276" s="63">
        <f>'[16]Staff Off Desk Summary Log'!BP7</f>
        <v>5</v>
      </c>
      <c r="AC276" s="63">
        <f>'[16]Staff Off Desk Summary Log'!BQ7</f>
        <v>35</v>
      </c>
      <c r="AD276" s="63">
        <f>'[16]Staff Off Desk Summary Log'!BR7</f>
        <v>404</v>
      </c>
    </row>
    <row r="277" spans="1:30" x14ac:dyDescent="0.25">
      <c r="A277" s="63" t="str">
        <f>'[16]Staff Off Desk Summary Log'!AM8</f>
        <v xml:space="preserve">Friday </v>
      </c>
      <c r="B277" s="63"/>
      <c r="C277" s="63">
        <f>'[16]Staff Off Desk Summary Log'!AO8</f>
        <v>0</v>
      </c>
      <c r="D277" s="63">
        <f>'[16]Staff Off Desk Summary Log'!AP8</f>
        <v>0</v>
      </c>
      <c r="E277" s="63">
        <f>'[16]Staff Off Desk Summary Log'!AQ8</f>
        <v>0</v>
      </c>
      <c r="F277" s="63">
        <f>'[16]Staff Off Desk Summary Log'!AR8</f>
        <v>0</v>
      </c>
      <c r="G277" s="63">
        <f>'[16]Staff Off Desk Summary Log'!AS8</f>
        <v>10</v>
      </c>
      <c r="H277" s="63">
        <f>'[16]Staff Off Desk Summary Log'!AT8</f>
        <v>5</v>
      </c>
      <c r="I277" s="63">
        <f>'[16]Staff Off Desk Summary Log'!AU8</f>
        <v>0</v>
      </c>
      <c r="J277" s="63">
        <f>'[16]Staff Off Desk Summary Log'!AV8</f>
        <v>0</v>
      </c>
      <c r="K277" s="63">
        <f>'[16]Staff Off Desk Summary Log'!AW8</f>
        <v>30</v>
      </c>
      <c r="L277" s="63">
        <f>'[16]Staff Off Desk Summary Log'!AX8</f>
        <v>15</v>
      </c>
      <c r="M277" s="63">
        <f>'[16]Staff Off Desk Summary Log'!AY8</f>
        <v>5</v>
      </c>
      <c r="N277" s="63">
        <f>'[16]Staff Off Desk Summary Log'!AZ8</f>
        <v>12</v>
      </c>
      <c r="O277" s="63">
        <f>'[16]Staff Off Desk Summary Log'!BA8</f>
        <v>30</v>
      </c>
      <c r="P277" s="63">
        <f>'[16]Staff Off Desk Summary Log'!BB8</f>
        <v>4</v>
      </c>
      <c r="Q277" s="63">
        <f>'[16]Staff Off Desk Summary Log'!BE8</f>
        <v>1</v>
      </c>
      <c r="R277" s="63">
        <f>'[16]Staff Off Desk Summary Log'!BF8</f>
        <v>300</v>
      </c>
      <c r="S277" s="63">
        <f>'[16]Staff Off Desk Summary Log'!BG8</f>
        <v>75</v>
      </c>
      <c r="T277" s="63">
        <f>'[16]Staff Off Desk Summary Log'!BH8</f>
        <v>0</v>
      </c>
      <c r="U277" s="63">
        <f>'[16]Staff Off Desk Summary Log'!BI8</f>
        <v>0</v>
      </c>
      <c r="V277" s="63">
        <f>'[16]Staff Off Desk Summary Log'!BJ8</f>
        <v>0</v>
      </c>
      <c r="W277" s="63">
        <f>'[16]Staff Off Desk Summary Log'!BK8</f>
        <v>105</v>
      </c>
      <c r="X277" s="63">
        <f>'[16]Staff Off Desk Summary Log'!BL8</f>
        <v>0</v>
      </c>
      <c r="Y277" s="63">
        <f>'[16]Staff Off Desk Summary Log'!BM8</f>
        <v>95</v>
      </c>
      <c r="Z277" s="63">
        <f>'[16]Staff Off Desk Summary Log'!BN8</f>
        <v>57</v>
      </c>
      <c r="AA277" s="63">
        <f>'[16]Staff Off Desk Summary Log'!BO8</f>
        <v>30</v>
      </c>
      <c r="AB277" s="63">
        <f>'[16]Staff Off Desk Summary Log'!BP8</f>
        <v>30</v>
      </c>
      <c r="AC277" s="63">
        <f>'[16]Staff Off Desk Summary Log'!BQ8</f>
        <v>45</v>
      </c>
      <c r="AD277" s="63">
        <f>'[16]Staff Off Desk Summary Log'!BR8</f>
        <v>919</v>
      </c>
    </row>
    <row r="278" spans="1:30" x14ac:dyDescent="0.25">
      <c r="A278" s="63" t="str">
        <f>'[16]Staff Off Desk Summary Log'!AM9</f>
        <v>Saturday</v>
      </c>
      <c r="B278" s="63"/>
      <c r="C278" s="63">
        <f>'[16]Staff Off Desk Summary Log'!AO9</f>
        <v>0</v>
      </c>
      <c r="D278" s="63">
        <f>'[16]Staff Off Desk Summary Log'!AP9</f>
        <v>0</v>
      </c>
      <c r="E278" s="63">
        <f>'[16]Staff Off Desk Summary Log'!AQ9</f>
        <v>0</v>
      </c>
      <c r="F278" s="63">
        <f>'[16]Staff Off Desk Summary Log'!AR9</f>
        <v>0</v>
      </c>
      <c r="G278" s="63">
        <f>'[16]Staff Off Desk Summary Log'!AS9</f>
        <v>0</v>
      </c>
      <c r="H278" s="63">
        <f>'[16]Staff Off Desk Summary Log'!AT9</f>
        <v>0</v>
      </c>
      <c r="I278" s="63">
        <f>'[16]Staff Off Desk Summary Log'!AU9</f>
        <v>0</v>
      </c>
      <c r="J278" s="63">
        <f>'[16]Staff Off Desk Summary Log'!AV9</f>
        <v>0</v>
      </c>
      <c r="K278" s="63">
        <f>'[16]Staff Off Desk Summary Log'!AW9</f>
        <v>1</v>
      </c>
      <c r="L278" s="63">
        <f>'[16]Staff Off Desk Summary Log'!AX9</f>
        <v>8</v>
      </c>
      <c r="M278" s="63">
        <f>'[16]Staff Off Desk Summary Log'!AY9</f>
        <v>0</v>
      </c>
      <c r="N278" s="63">
        <f>'[16]Staff Off Desk Summary Log'!AZ9</f>
        <v>0</v>
      </c>
      <c r="O278" s="63">
        <f>'[16]Staff Off Desk Summary Log'!BA9</f>
        <v>0</v>
      </c>
      <c r="P278" s="63">
        <f>'[16]Staff Off Desk Summary Log'!BB9</f>
        <v>0</v>
      </c>
      <c r="Q278" s="63">
        <f>'[16]Staff Off Desk Summary Log'!BE9</f>
        <v>2</v>
      </c>
      <c r="R278" s="63">
        <f>'[16]Staff Off Desk Summary Log'!BF9</f>
        <v>45</v>
      </c>
      <c r="S278" s="63">
        <f>'[16]Staff Off Desk Summary Log'!BG9</f>
        <v>10</v>
      </c>
      <c r="T278" s="63">
        <f>'[16]Staff Off Desk Summary Log'!BH9</f>
        <v>0</v>
      </c>
      <c r="U278" s="63">
        <f>'[16]Staff Off Desk Summary Log'!BI9</f>
        <v>0</v>
      </c>
      <c r="V278" s="63">
        <f>'[16]Staff Off Desk Summary Log'!BJ9</f>
        <v>0</v>
      </c>
      <c r="W278" s="63">
        <f>'[16]Staff Off Desk Summary Log'!BK9</f>
        <v>11</v>
      </c>
      <c r="X278" s="63">
        <f>'[16]Staff Off Desk Summary Log'!BL9</f>
        <v>10</v>
      </c>
      <c r="Y278" s="63">
        <f>'[16]Staff Off Desk Summary Log'!BM9</f>
        <v>75</v>
      </c>
      <c r="Z278" s="63">
        <f>'[16]Staff Off Desk Summary Log'!BN9</f>
        <v>44</v>
      </c>
      <c r="AA278" s="63">
        <f>'[16]Staff Off Desk Summary Log'!BO9</f>
        <v>20</v>
      </c>
      <c r="AB278" s="63">
        <f>'[16]Staff Off Desk Summary Log'!BP9</f>
        <v>325</v>
      </c>
      <c r="AC278" s="63">
        <f>'[16]Staff Off Desk Summary Log'!BQ9</f>
        <v>30</v>
      </c>
      <c r="AD278" s="63">
        <f>'[16]Staff Off Desk Summary Log'!BR9</f>
        <v>709</v>
      </c>
    </row>
    <row r="279" spans="1:30" x14ac:dyDescent="0.25">
      <c r="A279" s="63" t="str">
        <f>'[16]Staff Off Desk Summary Log'!AM10</f>
        <v>Tuesday</v>
      </c>
      <c r="B279" s="63"/>
      <c r="C279" s="63">
        <f>'[16]Staff Off Desk Summary Log'!AO10</f>
        <v>0</v>
      </c>
      <c r="D279" s="63">
        <f>'[16]Staff Off Desk Summary Log'!AP10</f>
        <v>0</v>
      </c>
      <c r="E279" s="63">
        <f>'[16]Staff Off Desk Summary Log'!AQ10</f>
        <v>0</v>
      </c>
      <c r="F279" s="63">
        <f>'[16]Staff Off Desk Summary Log'!AR10</f>
        <v>0</v>
      </c>
      <c r="G279" s="63">
        <f>'[16]Staff Off Desk Summary Log'!AS10</f>
        <v>0</v>
      </c>
      <c r="H279" s="63">
        <f>'[16]Staff Off Desk Summary Log'!AT10</f>
        <v>0</v>
      </c>
      <c r="I279" s="63">
        <f>'[16]Staff Off Desk Summary Log'!AU10</f>
        <v>0</v>
      </c>
      <c r="J279" s="63">
        <f>'[16]Staff Off Desk Summary Log'!AV10</f>
        <v>0</v>
      </c>
      <c r="K279" s="63">
        <f>'[16]Staff Off Desk Summary Log'!AW10</f>
        <v>0</v>
      </c>
      <c r="L279" s="63">
        <f>'[16]Staff Off Desk Summary Log'!AX10</f>
        <v>5</v>
      </c>
      <c r="M279" s="63">
        <f>'[16]Staff Off Desk Summary Log'!AY10</f>
        <v>0</v>
      </c>
      <c r="N279" s="63">
        <f>'[16]Staff Off Desk Summary Log'!AZ10</f>
        <v>0</v>
      </c>
      <c r="O279" s="63">
        <f>'[16]Staff Off Desk Summary Log'!BA10</f>
        <v>0</v>
      </c>
      <c r="P279" s="63">
        <f>'[16]Staff Off Desk Summary Log'!BB10</f>
        <v>0</v>
      </c>
      <c r="Q279" s="63">
        <f>'[16]Staff Off Desk Summary Log'!BE10</f>
        <v>0</v>
      </c>
      <c r="R279" s="63">
        <f>'[16]Staff Off Desk Summary Log'!BF10</f>
        <v>35</v>
      </c>
      <c r="S279" s="63">
        <f>'[16]Staff Off Desk Summary Log'!BG10</f>
        <v>25</v>
      </c>
      <c r="T279" s="63">
        <f>'[16]Staff Off Desk Summary Log'!BH10</f>
        <v>0</v>
      </c>
      <c r="U279" s="63">
        <f>'[16]Staff Off Desk Summary Log'!BI10</f>
        <v>0</v>
      </c>
      <c r="V279" s="63">
        <f>'[16]Staff Off Desk Summary Log'!BJ10</f>
        <v>0</v>
      </c>
      <c r="W279" s="63">
        <f>'[16]Staff Off Desk Summary Log'!BK10</f>
        <v>0</v>
      </c>
      <c r="X279" s="63">
        <f>'[16]Staff Off Desk Summary Log'!BL10</f>
        <v>80</v>
      </c>
      <c r="Y279" s="63">
        <f>'[16]Staff Off Desk Summary Log'!BM10</f>
        <v>40</v>
      </c>
      <c r="Z279" s="63">
        <f>'[16]Staff Off Desk Summary Log'!BN10</f>
        <v>85</v>
      </c>
      <c r="AA279" s="63">
        <f>'[16]Staff Off Desk Summary Log'!BO10</f>
        <v>15</v>
      </c>
      <c r="AB279" s="63">
        <f>'[16]Staff Off Desk Summary Log'!BP10</f>
        <v>0</v>
      </c>
      <c r="AC279" s="63">
        <f>'[16]Staff Off Desk Summary Log'!BQ10</f>
        <v>15</v>
      </c>
      <c r="AD279" s="63">
        <f>'[16]Staff Off Desk Summary Log'!BR10</f>
        <v>210</v>
      </c>
    </row>
    <row r="280" spans="1:30" x14ac:dyDescent="0.25">
      <c r="A280" s="63"/>
      <c r="B280" s="63" t="str">
        <f>'[16]Staff Off Desk Summary Log'!AN15</f>
        <v>SUM</v>
      </c>
      <c r="C280" s="63">
        <f>'[16]Staff Off Desk Summary Log'!AO15</f>
        <v>5</v>
      </c>
      <c r="D280" s="63">
        <f>'[16]Staff Off Desk Summary Log'!AP15</f>
        <v>0</v>
      </c>
      <c r="E280" s="63">
        <f>'[16]Staff Off Desk Summary Log'!AQ15</f>
        <v>0</v>
      </c>
      <c r="F280" s="63">
        <f>'[16]Staff Off Desk Summary Log'!AR15</f>
        <v>0</v>
      </c>
      <c r="G280" s="63">
        <f>'[16]Staff Off Desk Summary Log'!AS15</f>
        <v>77</v>
      </c>
      <c r="H280" s="63">
        <f>'[16]Staff Off Desk Summary Log'!AT15</f>
        <v>21.5</v>
      </c>
      <c r="I280" s="63">
        <f>'[16]Staff Off Desk Summary Log'!AU15</f>
        <v>0</v>
      </c>
      <c r="J280" s="63">
        <f>'[16]Staff Off Desk Summary Log'!AV15</f>
        <v>5</v>
      </c>
      <c r="K280" s="63">
        <f>'[16]Staff Off Desk Summary Log'!AW15</f>
        <v>42</v>
      </c>
      <c r="L280" s="63">
        <f>'[16]Staff Off Desk Summary Log'!AX15</f>
        <v>124</v>
      </c>
      <c r="M280" s="63">
        <f>'[16]Staff Off Desk Summary Log'!AY15</f>
        <v>37</v>
      </c>
      <c r="N280" s="63">
        <f>'[16]Staff Off Desk Summary Log'!AZ15</f>
        <v>66</v>
      </c>
      <c r="O280" s="63">
        <f>'[16]Staff Off Desk Summary Log'!BA15</f>
        <v>64</v>
      </c>
      <c r="P280" s="63">
        <f>'[16]Staff Off Desk Summary Log'!BB15</f>
        <v>24</v>
      </c>
      <c r="Q280" s="63">
        <f>'[16]Staff Off Desk Summary Log'!BE15</f>
        <v>5</v>
      </c>
      <c r="R280" s="63">
        <f>'[16]Staff Off Desk Summary Log'!BF15</f>
        <v>510</v>
      </c>
      <c r="S280" s="63">
        <f>'[16]Staff Off Desk Summary Log'!BG15</f>
        <v>173</v>
      </c>
      <c r="T280" s="63">
        <f>'[16]Staff Off Desk Summary Log'!BH15</f>
        <v>0</v>
      </c>
      <c r="U280" s="63">
        <f>'[16]Staff Off Desk Summary Log'!BI15</f>
        <v>0</v>
      </c>
      <c r="V280" s="63">
        <f>'[16]Staff Off Desk Summary Log'!BJ15</f>
        <v>0</v>
      </c>
      <c r="W280" s="63">
        <f>'[16]Staff Off Desk Summary Log'!BK15</f>
        <v>506</v>
      </c>
      <c r="X280" s="63">
        <f>'[16]Staff Off Desk Summary Log'!BL15</f>
        <v>275</v>
      </c>
      <c r="Y280" s="63">
        <f>'[16]Staff Off Desk Summary Log'!BM15</f>
        <v>355</v>
      </c>
      <c r="Z280" s="63">
        <f>'[16]Staff Off Desk Summary Log'!BN15</f>
        <v>362</v>
      </c>
      <c r="AA280" s="63">
        <f>'[16]Staff Off Desk Summary Log'!BO15</f>
        <v>127</v>
      </c>
      <c r="AB280" s="63">
        <f>'[16]Staff Off Desk Summary Log'!BP15</f>
        <v>432</v>
      </c>
      <c r="AC280" s="63">
        <f>'[16]Staff Off Desk Summary Log'!BQ15</f>
        <v>215</v>
      </c>
      <c r="AD280" s="63">
        <f>'[16]Staff Off Desk Summary Log'!BR15</f>
        <v>3635</v>
      </c>
    </row>
    <row r="281" spans="1:30" x14ac:dyDescent="0.25">
      <c r="A281" s="63"/>
      <c r="B281" s="63" t="str">
        <f>'[16]Staff Off Desk Summary Log'!AN16</f>
        <v>AVG</v>
      </c>
      <c r="C281" s="63">
        <f>'[16]Staff Off Desk Summary Log'!AO16</f>
        <v>0</v>
      </c>
      <c r="D281" s="63">
        <f>'[16]Staff Off Desk Summary Log'!AP16</f>
        <v>0</v>
      </c>
      <c r="E281" s="63">
        <f>'[16]Staff Off Desk Summary Log'!AQ16</f>
        <v>0</v>
      </c>
      <c r="F281" s="63">
        <f>'[16]Staff Off Desk Summary Log'!AR16</f>
        <v>0</v>
      </c>
      <c r="G281" s="63">
        <f>'[16]Staff Off Desk Summary Log'!AS16</f>
        <v>0</v>
      </c>
      <c r="H281" s="101">
        <f>'[16]Staff Off Desk Summary Log'!AT16</f>
        <v>0.2792207792207792</v>
      </c>
      <c r="I281" s="101">
        <f>'[16]Staff Off Desk Summary Log'!AU16</f>
        <v>0</v>
      </c>
      <c r="J281" s="101">
        <f>'[16]Staff Off Desk Summary Log'!AV16</f>
        <v>0</v>
      </c>
      <c r="K281" s="101">
        <f>'[16]Staff Off Desk Summary Log'!AW16</f>
        <v>0</v>
      </c>
      <c r="L281" s="101">
        <f>'[16]Staff Off Desk Summary Log'!AX16</f>
        <v>2.9523809523809526</v>
      </c>
      <c r="M281" s="101">
        <f>'[16]Staff Off Desk Summary Log'!AY16</f>
        <v>0</v>
      </c>
      <c r="N281" s="101">
        <f>'[16]Staff Off Desk Summary Log'!AZ16</f>
        <v>0</v>
      </c>
      <c r="O281" s="101">
        <f>'[16]Staff Off Desk Summary Log'!BA16</f>
        <v>0.96969696969696972</v>
      </c>
      <c r="P281" s="63">
        <f>'[16]Staff Off Desk Summary Log'!BB16</f>
        <v>0</v>
      </c>
      <c r="Q281" s="63">
        <f>'[16]Staff Off Desk Summary Log'!BE16</f>
        <v>0</v>
      </c>
      <c r="R281" s="63">
        <f>'[16]Staff Off Desk Summary Log'!BF16</f>
        <v>0</v>
      </c>
      <c r="S281" s="63">
        <f>'[16]Staff Off Desk Summary Log'!BG16</f>
        <v>0</v>
      </c>
      <c r="T281" s="63">
        <f>'[16]Staff Off Desk Summary Log'!BH16</f>
        <v>0</v>
      </c>
      <c r="U281" s="63">
        <v>0</v>
      </c>
      <c r="V281" s="63">
        <f>'[16]Staff Off Desk Summary Log'!BJ16</f>
        <v>0</v>
      </c>
      <c r="W281" s="63">
        <v>0</v>
      </c>
      <c r="X281" s="63">
        <f>'[16]Staff Off Desk Summary Log'!BL16</f>
        <v>0</v>
      </c>
      <c r="Y281" s="63">
        <f>'[16]Staff Off Desk Summary Log'!BM16</f>
        <v>0</v>
      </c>
      <c r="Z281" s="63">
        <f>'[16]Staff Off Desk Summary Log'!BN16</f>
        <v>0</v>
      </c>
      <c r="AA281" s="63">
        <f>'[16]Staff Off Desk Summary Log'!BO16</f>
        <v>0</v>
      </c>
      <c r="AB281" s="63">
        <f>'[16]Staff Off Desk Summary Log'!BP16</f>
        <v>0</v>
      </c>
      <c r="AC281" s="63">
        <f>'[16]Staff Off Desk Summary Log'!BQ16</f>
        <v>0</v>
      </c>
      <c r="AD281" s="63">
        <f>'[16]Staff Off Desk Summary Log'!BR16</f>
        <v>0</v>
      </c>
    </row>
    <row r="282" spans="1:30" x14ac:dyDescent="0.25">
      <c r="A282" s="63"/>
      <c r="B282" s="63" t="s">
        <v>100</v>
      </c>
      <c r="C282" s="63">
        <f>'[16]Staff Off Desk Summary Log'!AO17</f>
        <v>0</v>
      </c>
      <c r="D282" s="63">
        <f>'[16]Staff Off Desk Summary Log'!AP17</f>
        <v>0</v>
      </c>
      <c r="E282" s="63">
        <f>'[16]Staff Off Desk Summary Log'!AQ17</f>
        <v>0</v>
      </c>
      <c r="F282" s="63">
        <f>'[16]Staff Off Desk Summary Log'!AR17</f>
        <v>0</v>
      </c>
      <c r="G282" s="63">
        <f>'[16]Staff Off Desk Summary Log'!AS17</f>
        <v>0</v>
      </c>
      <c r="H282" s="63">
        <f>'[16]Staff Off Desk Summary Log'!AT17</f>
        <v>0</v>
      </c>
      <c r="I282" s="63">
        <f>'[16]Staff Off Desk Summary Log'!AU17</f>
        <v>0</v>
      </c>
      <c r="J282" s="63">
        <f>'[16]Staff Off Desk Summary Log'!AV17</f>
        <v>0</v>
      </c>
      <c r="K282" s="63">
        <f>'[16]Staff Off Desk Summary Log'!AW17</f>
        <v>0</v>
      </c>
      <c r="L282" s="63">
        <f>'[16]Staff Off Desk Summary Log'!AX17</f>
        <v>0</v>
      </c>
      <c r="M282" s="63">
        <f>'[16]Staff Off Desk Summary Log'!AY17</f>
        <v>0</v>
      </c>
      <c r="N282" s="63">
        <f>'[16]Staff Off Desk Summary Log'!AZ17</f>
        <v>0</v>
      </c>
      <c r="O282" s="63">
        <f>'[16]Staff Off Desk Summary Log'!BA17</f>
        <v>0</v>
      </c>
      <c r="P282" s="63">
        <f>'[16]Staff Off Desk Summary Log'!BB17</f>
        <v>0</v>
      </c>
      <c r="Q282" s="63">
        <f>'[16]Staff Off Desk Summary Log'!BE17</f>
        <v>0</v>
      </c>
      <c r="R282" s="63">
        <f>'[16]Staff Off Desk Summary Log'!BF17</f>
        <v>0</v>
      </c>
      <c r="S282" s="63">
        <f>'[16]Staff Off Desk Summary Log'!BG17</f>
        <v>0</v>
      </c>
      <c r="T282" s="63">
        <f>'[16]Staff Off Desk Summary Log'!BH17</f>
        <v>0</v>
      </c>
      <c r="U282" s="63">
        <f>'[16]Staff Off Desk Summary Log'!BI17</f>
        <v>0</v>
      </c>
      <c r="V282" s="63">
        <f>'[16]Staff Off Desk Summary Log'!BJ17</f>
        <v>0</v>
      </c>
      <c r="W282" s="63">
        <f>'[16]Staff Off Desk Summary Log'!BK17</f>
        <v>0</v>
      </c>
      <c r="X282" s="63">
        <f>'[16]Staff Off Desk Summary Log'!BL17</f>
        <v>0</v>
      </c>
      <c r="Y282" s="63">
        <f>'[16]Staff Off Desk Summary Log'!BM17</f>
        <v>0</v>
      </c>
      <c r="Z282" s="63">
        <f>'[16]Staff Off Desk Summary Log'!BN17</f>
        <v>0</v>
      </c>
      <c r="AA282" s="63">
        <f>'[16]Staff Off Desk Summary Log'!BO17</f>
        <v>0</v>
      </c>
      <c r="AB282" s="63">
        <f>'[16]Staff Off Desk Summary Log'!BP17</f>
        <v>0</v>
      </c>
      <c r="AC282" s="63">
        <f>'[16]Staff Off Desk Summary Log'!BQ17</f>
        <v>0</v>
      </c>
      <c r="AD282" s="63">
        <f>'[16]Staff Off Desk Summary Log'!BR17</f>
        <v>0</v>
      </c>
    </row>
    <row r="283" spans="1:30" ht="105" x14ac:dyDescent="0.25">
      <c r="A283" s="63"/>
      <c r="B283" s="114" t="str">
        <f>'[16]Staff Off Desk Summary Log'!AN18</f>
        <v>% Hrs per week off desk tasks</v>
      </c>
      <c r="C283" s="63"/>
      <c r="D283" s="63" t="s">
        <v>93</v>
      </c>
      <c r="E283" s="63"/>
      <c r="F283" s="63" t="s">
        <v>93</v>
      </c>
      <c r="G283" s="63"/>
      <c r="H283" s="63" t="s">
        <v>93</v>
      </c>
      <c r="I283" s="63"/>
      <c r="J283" s="63" t="s">
        <v>93</v>
      </c>
      <c r="K283" s="63"/>
      <c r="L283" s="115">
        <f>'[16]Staff Off Desk Summary Log'!AX18</f>
        <v>5.1666666666666666E-2</v>
      </c>
      <c r="M283" s="115">
        <f>'[16]Staff Off Desk Summary Log'!AY18</f>
        <v>1.5416666666666667E-2</v>
      </c>
      <c r="N283" s="115"/>
      <c r="O283" s="115">
        <f>'[16]Staff Off Desk Summary Log'!BA18</f>
        <v>2.6666666666666668E-2</v>
      </c>
      <c r="P283" s="115">
        <f>'[16]Staff Off Desk Summary Log'!BB18</f>
        <v>0.01</v>
      </c>
      <c r="Q283" s="115">
        <f>'[16]Staff Off Desk Summary Log'!BE18</f>
        <v>2.0833333333333333E-3</v>
      </c>
      <c r="R283" s="115">
        <f>'[16]Staff Off Desk Summary Log'!BF18</f>
        <v>0.21249999999999999</v>
      </c>
      <c r="S283" s="115">
        <f>'[16]Staff Off Desk Summary Log'!BG18</f>
        <v>7.2083333333333333E-2</v>
      </c>
      <c r="T283" s="115">
        <f>'[16]Staff Off Desk Summary Log'!BH18</f>
        <v>0</v>
      </c>
      <c r="U283" s="115">
        <f>'[16]Staff Off Desk Summary Log'!BI18</f>
        <v>0</v>
      </c>
      <c r="V283" s="115"/>
      <c r="W283" s="115">
        <f>'[16]Staff Off Desk Summary Log'!BK18</f>
        <v>0.21083333333333334</v>
      </c>
      <c r="X283" s="115">
        <f>'[16]Staff Off Desk Summary Log'!BL18</f>
        <v>0.11458333333333333</v>
      </c>
      <c r="Y283" s="115">
        <f>'[16]Staff Off Desk Summary Log'!BM18</f>
        <v>0.14791666666666667</v>
      </c>
      <c r="Z283" s="115">
        <f>'[16]Staff Off Desk Summary Log'!BN18</f>
        <v>0.15083333333333335</v>
      </c>
      <c r="AA283" s="115">
        <f>'[16]Staff Off Desk Summary Log'!BO18</f>
        <v>5.2916666666666667E-2</v>
      </c>
      <c r="AB283" s="115">
        <f>'[16]Staff Off Desk Summary Log'!BP18</f>
        <v>0.18</v>
      </c>
      <c r="AC283" s="115">
        <f>'[16]Staff Off Desk Summary Log'!BQ18</f>
        <v>8.9583333333333334E-2</v>
      </c>
      <c r="AD283" s="115">
        <f>'[16]Staff Off Desk Summary Log'!BR18</f>
        <v>1.5145833333333334</v>
      </c>
    </row>
    <row r="286" spans="1:30" ht="150" x14ac:dyDescent="0.25">
      <c r="A286" s="63"/>
      <c r="B286" s="63"/>
      <c r="C286" s="114" t="str">
        <f>'[17]Staff Off Desk Summary Log'!AQ15</f>
        <v>Hours per week Staff Max</v>
      </c>
      <c r="D286" s="114" t="str">
        <f>'[17]Staff Off Desk Summary Log'!AR15</f>
        <v>Mins per week staff max</v>
      </c>
      <c r="E286" s="114" t="str">
        <f>'[17]Staff Off Desk Summary Log'!AS15</f>
        <v>Hours/year Staff Max</v>
      </c>
      <c r="F286" s="63"/>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row>
    <row r="287" spans="1:30" x14ac:dyDescent="0.25">
      <c r="A287" s="63"/>
      <c r="B287" s="63"/>
      <c r="C287" s="63">
        <f>'[17]Staff Off Desk Summary Log'!AQ16</f>
        <v>40</v>
      </c>
      <c r="D287" s="63">
        <f>'[17]Staff Off Desk Summary Log'!AR16</f>
        <v>2400</v>
      </c>
      <c r="E287" s="63">
        <f>'[17]Staff Off Desk Summary Log'!AS16</f>
        <v>2080</v>
      </c>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row>
    <row r="288" spans="1:30" ht="93.75" customHeight="1" x14ac:dyDescent="0.25">
      <c r="A288" s="44" t="str">
        <f>'[17]Staff Off Desk Summary Log'!AO17</f>
        <v>MCC- Off Desk Log</v>
      </c>
      <c r="B288" s="63"/>
      <c r="C288" s="114" t="str">
        <f>'[17]Staff Off Desk Summary Log'!AQ17</f>
        <v>Bookdrop</v>
      </c>
      <c r="D288" s="114" t="s">
        <v>100</v>
      </c>
      <c r="E288" s="114">
        <f>'[17]Staff Off Desk Summary Log'!AS17</f>
        <v>2080</v>
      </c>
      <c r="F288" s="114" t="s">
        <v>100</v>
      </c>
      <c r="G288" s="114" t="str">
        <f>'[17]Staff Off Desk Summary Log'!AU17</f>
        <v xml:space="preserve">Checkin </v>
      </c>
      <c r="H288" s="114" t="s">
        <v>100</v>
      </c>
      <c r="I288" s="114" t="str">
        <f>'[17]Staff Off Desk Summary Log'!AW17</f>
        <v>Shelving</v>
      </c>
      <c r="J288" s="114" t="s">
        <v>100</v>
      </c>
      <c r="K288" s="114" t="str">
        <f>'[17]Staff Off Desk Summary Log'!AY17</f>
        <v>Circ Issues: missing and damaged items, etc.</v>
      </c>
      <c r="L288" s="114" t="s">
        <v>100</v>
      </c>
      <c r="M288" s="114" t="str">
        <f>'[17]Staff Off Desk Summary Log'!BA17</f>
        <v>Collection Management (describe activity)</v>
      </c>
      <c r="N288" s="114" t="str">
        <f>'[17]Staff Off Desk Summary Log'!BB17</f>
        <v>Picklist, ILL, LinkPLUS</v>
      </c>
      <c r="O288" s="114" t="s">
        <v>100</v>
      </c>
      <c r="P288" s="114" t="str">
        <f>'[17]Staff Off Desk Summary Log'!BD17</f>
        <v>Magazines (describe activity)</v>
      </c>
      <c r="Q288" s="114" t="str">
        <f>'[17]Staff Off Desk Summary Log'!BG17</f>
        <v>Meeting Room Bookings: new requests, review, confirm, etc.</v>
      </c>
      <c r="R288" s="114" t="str">
        <f>'[17]Staff Off Desk Summary Log'!BH17</f>
        <v>Outreach: School, Rotary, etc. (keep detailed calendar and attach to off desk log)</v>
      </c>
      <c r="S288" s="114" t="str">
        <f>'[17]Staff Off Desk Summary Log'!BI17</f>
        <v>Community Information: posting new, restocking bookmarks, program brochures, notices</v>
      </c>
      <c r="T288" s="114" t="str">
        <f>'[17]Staff Off Desk Summary Log'!BJ17</f>
        <v>By appointment with patron; 1 on 1; small group training</v>
      </c>
      <c r="U288" s="114" t="s">
        <v>100</v>
      </c>
      <c r="V288" s="114" t="str">
        <f>'[17]Staff Off Desk Summary Log'!BL17</f>
        <v>Programs (set up, delivery and tear down) Attach evanced calendar)</v>
      </c>
      <c r="W288" s="114" t="s">
        <v>100</v>
      </c>
      <c r="X288" s="114" t="str">
        <f>'[17]Staff Off Desk Summary Log'!BN17</f>
        <v>Programs (planning)</v>
      </c>
      <c r="Y288" s="114" t="str">
        <f>'[17]Staff Off Desk Summary Log'!BO17</f>
        <v xml:space="preserve">Special assignments or projects </v>
      </c>
      <c r="Z288" s="114" t="str">
        <f>'[17]Staff Off Desk Summary Log'!BP17</f>
        <v>Check email/spl@</v>
      </c>
      <c r="AA288" s="114" t="str">
        <f>'[17]Staff Off Desk Summary Log'!BQ17</f>
        <v>Cash Count</v>
      </c>
      <c r="AB288" s="114" t="str">
        <f>'[17]Staff Off Desk Summary Log'!BR17</f>
        <v>Staff Meetings</v>
      </c>
      <c r="AC288" s="114" t="str">
        <f>'[17]Staff Off Desk Summary Log'!BS17</f>
        <v>Closing Procedures</v>
      </c>
      <c r="AD288" s="114" t="str">
        <f>'[17]Staff Off Desk Summary Log'!BT17</f>
        <v>Other (describe)</v>
      </c>
    </row>
    <row r="289" spans="1:30" x14ac:dyDescent="0.25">
      <c r="A289" s="63" t="str">
        <f>'[17]Staff Off Desk Summary Log'!AO18</f>
        <v>DAY</v>
      </c>
      <c r="B289" s="63" t="str">
        <f>'[17]Staff Off Desk Summary Log'!AP18</f>
        <v>DATE</v>
      </c>
      <c r="C289" s="63" t="str">
        <f>'[17]Staff Off Desk Summary Log'!AQ18</f>
        <v>#</v>
      </c>
      <c r="D289" s="63" t="str">
        <f>'[17]Staff Off Desk Summary Log'!AR18</f>
        <v>actual time</v>
      </c>
      <c r="E289" s="63" t="str">
        <f>'[17]Staff Off Desk Summary Log'!AS18</f>
        <v>#</v>
      </c>
      <c r="F289" s="63" t="str">
        <f>'[17]Staff Off Desk Summary Log'!AT18</f>
        <v>actual time</v>
      </c>
      <c r="G289" s="63" t="str">
        <f>'[17]Staff Off Desk Summary Log'!AU18</f>
        <v>#</v>
      </c>
      <c r="H289" s="63" t="str">
        <f>'[17]Staff Off Desk Summary Log'!AV18</f>
        <v>actual time</v>
      </c>
      <c r="I289" s="63" t="str">
        <f>'[17]Staff Off Desk Summary Log'!AW18</f>
        <v>#</v>
      </c>
      <c r="J289" s="63" t="str">
        <f>'[17]Staff Off Desk Summary Log'!AX18</f>
        <v>actual time</v>
      </c>
      <c r="K289" s="63" t="str">
        <f>'[17]Staff Off Desk Summary Log'!AY18</f>
        <v>#</v>
      </c>
      <c r="L289" s="63" t="str">
        <f>'[17]Staff Off Desk Summary Log'!AZ18</f>
        <v>actual time</v>
      </c>
      <c r="M289" s="63" t="str">
        <f>'[17]Staff Off Desk Summary Log'!BA18</f>
        <v>avg time</v>
      </c>
      <c r="N289" s="63" t="str">
        <f>'[17]Staff Off Desk Summary Log'!BB18</f>
        <v>#</v>
      </c>
      <c r="O289" s="63" t="str">
        <f>'[17]Staff Off Desk Summary Log'!BC18</f>
        <v>actual time</v>
      </c>
      <c r="P289" s="63" t="str">
        <f>'[17]Staff Off Desk Summary Log'!BD18</f>
        <v>avg time</v>
      </c>
      <c r="Q289" s="63" t="str">
        <f>'[17]Staff Off Desk Summary Log'!BG18</f>
        <v>avg time</v>
      </c>
      <c r="R289" s="63" t="str">
        <f>'[17]Staff Off Desk Summary Log'!BH18</f>
        <v>avg time</v>
      </c>
      <c r="S289" s="63" t="str">
        <f>'[17]Staff Off Desk Summary Log'!BI18</f>
        <v>avg time</v>
      </c>
      <c r="T289" s="63" t="str">
        <f>'[17]Staff Off Desk Summary Log'!BJ18</f>
        <v>#</v>
      </c>
      <c r="U289" s="63" t="str">
        <f>'[17]Staff Off Desk Summary Log'!BK18</f>
        <v>avg time</v>
      </c>
      <c r="V289" s="63" t="str">
        <f>'[17]Staff Off Desk Summary Log'!BL18</f>
        <v>#</v>
      </c>
      <c r="W289" s="63" t="str">
        <f>'[17]Staff Off Desk Summary Log'!BM18</f>
        <v>avg time</v>
      </c>
      <c r="X289" s="63" t="str">
        <f>'[17]Staff Off Desk Summary Log'!BN18</f>
        <v>actual time</v>
      </c>
      <c r="Y289" s="63" t="str">
        <f>'[17]Staff Off Desk Summary Log'!BO18</f>
        <v>actual time</v>
      </c>
      <c r="Z289" s="63" t="str">
        <f>'[17]Staff Off Desk Summary Log'!BP18</f>
        <v>avg time</v>
      </c>
      <c r="AA289" s="63" t="str">
        <f>'[17]Staff Off Desk Summary Log'!BQ18</f>
        <v>avg time</v>
      </c>
      <c r="AB289" s="63" t="str">
        <f>'[17]Staff Off Desk Summary Log'!BR18</f>
        <v>actual time</v>
      </c>
      <c r="AC289" s="63" t="str">
        <f>'[17]Staff Off Desk Summary Log'!BS18</f>
        <v>avg time</v>
      </c>
      <c r="AD289" s="63" t="str">
        <f>'[17]Staff Off Desk Summary Log'!BT18</f>
        <v>avg time</v>
      </c>
    </row>
    <row r="290" spans="1:30" x14ac:dyDescent="0.25">
      <c r="A290" s="63" t="str">
        <f>'[17]Staff Off Desk Summary Log'!AO19</f>
        <v>Tuesday</v>
      </c>
      <c r="B290" s="63">
        <f>'[17]Staff Off Desk Summary Log'!AP19</f>
        <v>41709</v>
      </c>
      <c r="C290" s="63">
        <f>'[17]Staff Off Desk Summary Log'!AQ19</f>
        <v>184</v>
      </c>
      <c r="D290" s="63">
        <f>'[17]Staff Off Desk Summary Log'!AR19</f>
        <v>95</v>
      </c>
      <c r="E290" s="63">
        <f>'[17]Staff Off Desk Summary Log'!AS19</f>
        <v>400</v>
      </c>
      <c r="F290" s="63">
        <f>'[17]Staff Off Desk Summary Log'!AT19</f>
        <v>88</v>
      </c>
      <c r="G290" s="63">
        <f>'[17]Staff Off Desk Summary Log'!AU19</f>
        <v>290</v>
      </c>
      <c r="H290" s="63">
        <f>'[17]Staff Off Desk Summary Log'!AV19</f>
        <v>164</v>
      </c>
      <c r="I290" s="63">
        <f>'[17]Staff Off Desk Summary Log'!AW19</f>
        <v>80</v>
      </c>
      <c r="J290" s="63">
        <f>'[17]Staff Off Desk Summary Log'!AX19</f>
        <v>15</v>
      </c>
      <c r="K290" s="63">
        <f>'[17]Staff Off Desk Summary Log'!AY19</f>
        <v>2</v>
      </c>
      <c r="L290" s="63">
        <f>'[17]Staff Off Desk Summary Log'!AZ19</f>
        <v>20</v>
      </c>
      <c r="M290" s="63">
        <f>'[17]Staff Off Desk Summary Log'!BA19</f>
        <v>40</v>
      </c>
      <c r="N290" s="63">
        <f>'[17]Staff Off Desk Summary Log'!BB19</f>
        <v>29</v>
      </c>
      <c r="O290" s="63">
        <f>'[17]Staff Off Desk Summary Log'!BC19</f>
        <v>105</v>
      </c>
      <c r="P290" s="63">
        <f>'[17]Staff Off Desk Summary Log'!BD19</f>
        <v>0</v>
      </c>
      <c r="Q290" s="63">
        <f>'[17]Staff Off Desk Summary Log'!BG19</f>
        <v>5</v>
      </c>
      <c r="R290" s="63">
        <f>'[17]Staff Off Desk Summary Log'!BH19</f>
        <v>0</v>
      </c>
      <c r="S290" s="63">
        <f>'[17]Staff Off Desk Summary Log'!BI19</f>
        <v>0</v>
      </c>
      <c r="T290" s="63">
        <f>'[17]Staff Off Desk Summary Log'!BJ19</f>
        <v>0</v>
      </c>
      <c r="U290" s="63">
        <f>'[17]Staff Off Desk Summary Log'!BK19</f>
        <v>0</v>
      </c>
      <c r="V290" s="63">
        <f>'[17]Staff Off Desk Summary Log'!BL19</f>
        <v>48</v>
      </c>
      <c r="W290" s="63">
        <f>'[17]Staff Off Desk Summary Log'!BM19</f>
        <v>121</v>
      </c>
      <c r="X290" s="63">
        <f>'[17]Staff Off Desk Summary Log'!BN19</f>
        <v>75</v>
      </c>
      <c r="Y290" s="63">
        <f>'[17]Staff Off Desk Summary Log'!BO19</f>
        <v>20</v>
      </c>
      <c r="Z290" s="63">
        <f>'[17]Staff Off Desk Summary Log'!BP19</f>
        <v>114</v>
      </c>
      <c r="AA290" s="63">
        <f>'[17]Staff Off Desk Summary Log'!BQ19</f>
        <v>25</v>
      </c>
      <c r="AB290" s="63">
        <f>'[17]Staff Off Desk Summary Log'!BR19</f>
        <v>0</v>
      </c>
      <c r="AC290" s="63">
        <f>'[17]Staff Off Desk Summary Log'!BS19</f>
        <v>23</v>
      </c>
      <c r="AD290" s="63">
        <f>'[17]Staff Off Desk Summary Log'!BT19</f>
        <v>271</v>
      </c>
    </row>
    <row r="291" spans="1:30" x14ac:dyDescent="0.25">
      <c r="A291" s="63" t="str">
        <f>'[17]Staff Off Desk Summary Log'!AO20</f>
        <v>Wednesday</v>
      </c>
      <c r="B291" s="63">
        <f>'[17]Staff Off Desk Summary Log'!AP20</f>
        <v>41710</v>
      </c>
      <c r="C291" s="63">
        <f>'[17]Staff Off Desk Summary Log'!AQ20</f>
        <v>80</v>
      </c>
      <c r="D291" s="63">
        <f>'[17]Staff Off Desk Summary Log'!AR20</f>
        <v>31</v>
      </c>
      <c r="E291" s="63">
        <f>'[17]Staff Off Desk Summary Log'!AS20</f>
        <v>351</v>
      </c>
      <c r="F291" s="63">
        <f>'[17]Staff Off Desk Summary Log'!AT20</f>
        <v>128</v>
      </c>
      <c r="G291" s="63">
        <f>'[17]Staff Off Desk Summary Log'!AU20</f>
        <v>239</v>
      </c>
      <c r="H291" s="63">
        <f>'[17]Staff Off Desk Summary Log'!AV20</f>
        <v>103</v>
      </c>
      <c r="I291" s="63">
        <f>'[17]Staff Off Desk Summary Log'!AW20</f>
        <v>20</v>
      </c>
      <c r="J291" s="63">
        <f>'[17]Staff Off Desk Summary Log'!AX20</f>
        <v>5</v>
      </c>
      <c r="K291" s="63">
        <f>'[17]Staff Off Desk Summary Log'!AY20</f>
        <v>1</v>
      </c>
      <c r="L291" s="63">
        <f>'[17]Staff Off Desk Summary Log'!AZ20</f>
        <v>5</v>
      </c>
      <c r="M291" s="63">
        <f>'[17]Staff Off Desk Summary Log'!BA20</f>
        <v>39</v>
      </c>
      <c r="N291" s="63">
        <f>'[17]Staff Off Desk Summary Log'!BB20</f>
        <v>15</v>
      </c>
      <c r="O291" s="63">
        <f>'[17]Staff Off Desk Summary Log'!BC20</f>
        <v>20</v>
      </c>
      <c r="P291" s="63">
        <f>'[17]Staff Off Desk Summary Log'!BD20</f>
        <v>300</v>
      </c>
      <c r="Q291" s="63">
        <f>'[17]Staff Off Desk Summary Log'!BG20</f>
        <v>0</v>
      </c>
      <c r="R291" s="63">
        <f>'[17]Staff Off Desk Summary Log'!BH20</f>
        <v>0</v>
      </c>
      <c r="S291" s="63">
        <f>'[17]Staff Off Desk Summary Log'!BI20</f>
        <v>5</v>
      </c>
      <c r="T291" s="63">
        <f>'[17]Staff Off Desk Summary Log'!BJ20</f>
        <v>0</v>
      </c>
      <c r="U291" s="63">
        <f>'[17]Staff Off Desk Summary Log'!BK20</f>
        <v>0</v>
      </c>
      <c r="V291" s="63">
        <f>'[17]Staff Off Desk Summary Log'!BL20</f>
        <v>0</v>
      </c>
      <c r="W291" s="63">
        <f>'[17]Staff Off Desk Summary Log'!BM20</f>
        <v>0</v>
      </c>
      <c r="X291" s="63">
        <f>'[17]Staff Off Desk Summary Log'!BN20</f>
        <v>60</v>
      </c>
      <c r="Y291" s="63">
        <f>'[17]Staff Off Desk Summary Log'!BO20</f>
        <v>70</v>
      </c>
      <c r="Z291" s="63">
        <f>'[17]Staff Off Desk Summary Log'!BP20</f>
        <v>135</v>
      </c>
      <c r="AA291" s="63">
        <f>'[17]Staff Off Desk Summary Log'!BQ20</f>
        <v>25</v>
      </c>
      <c r="AB291" s="63">
        <f>'[17]Staff Off Desk Summary Log'!BR20</f>
        <v>0</v>
      </c>
      <c r="AC291" s="63">
        <f>'[17]Staff Off Desk Summary Log'!BS20</f>
        <v>29</v>
      </c>
      <c r="AD291" s="63">
        <f>'[17]Staff Off Desk Summary Log'!BT20</f>
        <v>373</v>
      </c>
    </row>
    <row r="292" spans="1:30" x14ac:dyDescent="0.25">
      <c r="A292" s="63" t="str">
        <f>'[17]Staff Off Desk Summary Log'!AO21</f>
        <v>Thursday</v>
      </c>
      <c r="B292" s="63">
        <f>'[17]Staff Off Desk Summary Log'!AP21</f>
        <v>41711</v>
      </c>
      <c r="C292" s="63">
        <f>'[17]Staff Off Desk Summary Log'!AQ21</f>
        <v>79</v>
      </c>
      <c r="D292" s="63">
        <f>'[17]Staff Off Desk Summary Log'!AR21</f>
        <v>29</v>
      </c>
      <c r="E292" s="63">
        <f>'[17]Staff Off Desk Summary Log'!AS21</f>
        <v>26</v>
      </c>
      <c r="F292" s="63">
        <f>'[17]Staff Off Desk Summary Log'!AT21</f>
        <v>27</v>
      </c>
      <c r="G292" s="63">
        <f>'[17]Staff Off Desk Summary Log'!AU21</f>
        <v>150</v>
      </c>
      <c r="H292" s="63">
        <f>'[17]Staff Off Desk Summary Log'!AV21</f>
        <v>70</v>
      </c>
      <c r="I292" s="63">
        <f>'[17]Staff Off Desk Summary Log'!AW21</f>
        <v>52</v>
      </c>
      <c r="J292" s="63">
        <f>'[17]Staff Off Desk Summary Log'!AX21</f>
        <v>12</v>
      </c>
      <c r="K292" s="63">
        <f>'[17]Staff Off Desk Summary Log'!AY21</f>
        <v>7</v>
      </c>
      <c r="L292" s="63">
        <f>'[17]Staff Off Desk Summary Log'!AZ21</f>
        <v>35</v>
      </c>
      <c r="M292" s="63">
        <f>'[17]Staff Off Desk Summary Log'!BA21</f>
        <v>26</v>
      </c>
      <c r="N292" s="63">
        <f>'[17]Staff Off Desk Summary Log'!BB21</f>
        <v>20</v>
      </c>
      <c r="O292" s="63">
        <f>'[17]Staff Off Desk Summary Log'!BC21</f>
        <v>35</v>
      </c>
      <c r="P292" s="63">
        <f>'[17]Staff Off Desk Summary Log'!BD21</f>
        <v>0</v>
      </c>
      <c r="Q292" s="63">
        <f>'[17]Staff Off Desk Summary Log'!BG21</f>
        <v>15</v>
      </c>
      <c r="R292" s="63">
        <f>'[17]Staff Off Desk Summary Log'!BH21</f>
        <v>0</v>
      </c>
      <c r="S292" s="63">
        <f>'[17]Staff Off Desk Summary Log'!BI21</f>
        <v>55</v>
      </c>
      <c r="T292" s="63">
        <f>'[17]Staff Off Desk Summary Log'!BJ21</f>
        <v>0</v>
      </c>
      <c r="U292" s="63">
        <f>'[17]Staff Off Desk Summary Log'!BK21</f>
        <v>0</v>
      </c>
      <c r="V292" s="63">
        <f>'[17]Staff Off Desk Summary Log'!BL21</f>
        <v>0</v>
      </c>
      <c r="W292" s="63">
        <f>'[17]Staff Off Desk Summary Log'!BM21</f>
        <v>0</v>
      </c>
      <c r="X292" s="63">
        <f>'[17]Staff Off Desk Summary Log'!BN21</f>
        <v>90</v>
      </c>
      <c r="Y292" s="63">
        <f>'[17]Staff Off Desk Summary Log'!BO21</f>
        <v>45</v>
      </c>
      <c r="Z292" s="63">
        <f>'[17]Staff Off Desk Summary Log'!BP21</f>
        <v>119</v>
      </c>
      <c r="AA292" s="63">
        <f>'[17]Staff Off Desk Summary Log'!BQ21</f>
        <v>55</v>
      </c>
      <c r="AB292" s="63">
        <f>'[17]Staff Off Desk Summary Log'!BR21</f>
        <v>15</v>
      </c>
      <c r="AC292" s="63">
        <f>'[17]Staff Off Desk Summary Log'!BS21</f>
        <v>50</v>
      </c>
      <c r="AD292" s="63">
        <f>'[17]Staff Off Desk Summary Log'!BT21</f>
        <v>293</v>
      </c>
    </row>
    <row r="293" spans="1:30" x14ac:dyDescent="0.25">
      <c r="A293" s="63" t="str">
        <f>'[17]Staff Off Desk Summary Log'!AO22</f>
        <v>Friday</v>
      </c>
      <c r="B293" s="63">
        <f>'[17]Staff Off Desk Summary Log'!AP22</f>
        <v>41712</v>
      </c>
      <c r="C293" s="63">
        <f>'[17]Staff Off Desk Summary Log'!AQ22</f>
        <v>267</v>
      </c>
      <c r="D293" s="63">
        <f>'[17]Staff Off Desk Summary Log'!AR22</f>
        <v>105</v>
      </c>
      <c r="E293" s="63">
        <f>'[17]Staff Off Desk Summary Log'!AS22</f>
        <v>379</v>
      </c>
      <c r="F293" s="63">
        <f>'[17]Staff Off Desk Summary Log'!AT22</f>
        <v>120</v>
      </c>
      <c r="G293" s="63">
        <f>'[17]Staff Off Desk Summary Log'!AU22</f>
        <v>130</v>
      </c>
      <c r="H293" s="63">
        <f>'[17]Staff Off Desk Summary Log'!AV22</f>
        <v>80</v>
      </c>
      <c r="I293" s="63">
        <f>'[17]Staff Off Desk Summary Log'!AW22</f>
        <v>198</v>
      </c>
      <c r="J293" s="63">
        <f>'[17]Staff Off Desk Summary Log'!AX22</f>
        <v>33</v>
      </c>
      <c r="K293" s="63">
        <f>'[17]Staff Off Desk Summary Log'!AY22</f>
        <v>0</v>
      </c>
      <c r="L293" s="63">
        <f>'[17]Staff Off Desk Summary Log'!AZ22</f>
        <v>0</v>
      </c>
      <c r="M293" s="63">
        <f>'[17]Staff Off Desk Summary Log'!BA22</f>
        <v>30</v>
      </c>
      <c r="N293" s="63">
        <f>'[17]Staff Off Desk Summary Log'!BB22</f>
        <v>19</v>
      </c>
      <c r="O293" s="63">
        <f>'[17]Staff Off Desk Summary Log'!BC22</f>
        <v>40</v>
      </c>
      <c r="P293" s="63">
        <f>'[17]Staff Off Desk Summary Log'!BD22</f>
        <v>5</v>
      </c>
      <c r="Q293" s="63">
        <f>'[17]Staff Off Desk Summary Log'!BG22</f>
        <v>125</v>
      </c>
      <c r="R293" s="63">
        <f>'[17]Staff Off Desk Summary Log'!BH22</f>
        <v>0</v>
      </c>
      <c r="S293" s="63">
        <f>'[17]Staff Off Desk Summary Log'!BI22</f>
        <v>0</v>
      </c>
      <c r="T293" s="63">
        <f>'[17]Staff Off Desk Summary Log'!BJ22</f>
        <v>0</v>
      </c>
      <c r="U293" s="63">
        <f>'[17]Staff Off Desk Summary Log'!BK22</f>
        <v>0</v>
      </c>
      <c r="V293" s="63">
        <f>'[17]Staff Off Desk Summary Log'!BL22</f>
        <v>0</v>
      </c>
      <c r="W293" s="63">
        <f>'[17]Staff Off Desk Summary Log'!BM22</f>
        <v>0</v>
      </c>
      <c r="X293" s="63">
        <f>'[17]Staff Off Desk Summary Log'!BN22</f>
        <v>0</v>
      </c>
      <c r="Y293" s="63">
        <f>'[17]Staff Off Desk Summary Log'!BO22</f>
        <v>0</v>
      </c>
      <c r="Z293" s="63">
        <f>'[17]Staff Off Desk Summary Log'!BP22</f>
        <v>67</v>
      </c>
      <c r="AA293" s="63">
        <f>'[17]Staff Off Desk Summary Log'!BQ22</f>
        <v>60</v>
      </c>
      <c r="AB293" s="63">
        <f>'[17]Staff Off Desk Summary Log'!BR22</f>
        <v>180</v>
      </c>
      <c r="AC293" s="63">
        <f>'[17]Staff Off Desk Summary Log'!BS22</f>
        <v>55</v>
      </c>
      <c r="AD293" s="63">
        <f>'[17]Staff Off Desk Summary Log'!BT22</f>
        <v>272</v>
      </c>
    </row>
    <row r="294" spans="1:30" x14ac:dyDescent="0.25">
      <c r="A294" s="63" t="str">
        <f>'[17]Staff Off Desk Summary Log'!AO23</f>
        <v>Saturday</v>
      </c>
      <c r="B294" s="63">
        <f>'[17]Staff Off Desk Summary Log'!AP23</f>
        <v>41713</v>
      </c>
      <c r="C294" s="63">
        <f>'[17]Staff Off Desk Summary Log'!AQ23</f>
        <v>188</v>
      </c>
      <c r="D294" s="63">
        <f>'[17]Staff Off Desk Summary Log'!AR23</f>
        <v>80</v>
      </c>
      <c r="E294" s="63">
        <f>'[17]Staff Off Desk Summary Log'!AS23</f>
        <v>283</v>
      </c>
      <c r="F294" s="63">
        <f>'[17]Staff Off Desk Summary Log'!AT23</f>
        <v>86</v>
      </c>
      <c r="G294" s="63">
        <f>'[17]Staff Off Desk Summary Log'!AU23</f>
        <v>292</v>
      </c>
      <c r="H294" s="63">
        <f>'[17]Staff Off Desk Summary Log'!AV23</f>
        <v>139</v>
      </c>
      <c r="I294" s="63">
        <f>'[17]Staff Off Desk Summary Log'!AW23</f>
        <v>42</v>
      </c>
      <c r="J294" s="63">
        <f>'[17]Staff Off Desk Summary Log'!AX23</f>
        <v>22</v>
      </c>
      <c r="K294" s="63">
        <f>'[17]Staff Off Desk Summary Log'!AY23</f>
        <v>6</v>
      </c>
      <c r="L294" s="63">
        <f>'[17]Staff Off Desk Summary Log'!AZ23</f>
        <v>28</v>
      </c>
      <c r="M294" s="63">
        <f>'[17]Staff Off Desk Summary Log'!BA23</f>
        <v>0</v>
      </c>
      <c r="N294" s="63">
        <f>'[17]Staff Off Desk Summary Log'!BB23</f>
        <v>25</v>
      </c>
      <c r="O294" s="63">
        <f>'[17]Staff Off Desk Summary Log'!BC23</f>
        <v>30</v>
      </c>
      <c r="P294" s="63">
        <f>'[17]Staff Off Desk Summary Log'!BD23</f>
        <v>30</v>
      </c>
      <c r="Q294" s="63">
        <f>'[17]Staff Off Desk Summary Log'!BG23</f>
        <v>0</v>
      </c>
      <c r="R294" s="63">
        <f>'[17]Staff Off Desk Summary Log'!BH23</f>
        <v>0</v>
      </c>
      <c r="S294" s="63">
        <f>'[17]Staff Off Desk Summary Log'!BI23</f>
        <v>15</v>
      </c>
      <c r="T294" s="63">
        <f>'[17]Staff Off Desk Summary Log'!BJ23</f>
        <v>0</v>
      </c>
      <c r="U294" s="63">
        <f>'[17]Staff Off Desk Summary Log'!BK23</f>
        <v>0</v>
      </c>
      <c r="V294" s="63">
        <f>'[17]Staff Off Desk Summary Log'!BL23</f>
        <v>15</v>
      </c>
      <c r="W294" s="63">
        <f>'[17]Staff Off Desk Summary Log'!BM23</f>
        <v>30</v>
      </c>
      <c r="X294" s="63">
        <f>'[17]Staff Off Desk Summary Log'!BN23</f>
        <v>0</v>
      </c>
      <c r="Y294" s="63">
        <f>'[17]Staff Off Desk Summary Log'!BO23</f>
        <v>80</v>
      </c>
      <c r="Z294" s="63">
        <f>'[17]Staff Off Desk Summary Log'!BP23</f>
        <v>120</v>
      </c>
      <c r="AA294" s="63">
        <f>'[17]Staff Off Desk Summary Log'!BQ23</f>
        <v>20</v>
      </c>
      <c r="AB294" s="63">
        <f>'[17]Staff Off Desk Summary Log'!BR23</f>
        <v>155</v>
      </c>
      <c r="AC294" s="63">
        <f>'[17]Staff Off Desk Summary Log'!BS23</f>
        <v>25</v>
      </c>
      <c r="AD294" s="63">
        <f>'[17]Staff Off Desk Summary Log'!BT23</f>
        <v>145</v>
      </c>
    </row>
    <row r="295" spans="1:30" x14ac:dyDescent="0.25">
      <c r="A295" s="63"/>
      <c r="B295" s="63" t="str">
        <f>'[17]Staff Off Desk Summary Log'!AP29</f>
        <v>SUM</v>
      </c>
      <c r="C295" s="63">
        <f>'[17]Staff Off Desk Summary Log'!AQ29</f>
        <v>798</v>
      </c>
      <c r="D295" s="63">
        <f>'[17]Staff Off Desk Summary Log'!AR29</f>
        <v>340</v>
      </c>
      <c r="E295" s="63">
        <f>'[17]Staff Off Desk Summary Log'!AS29</f>
        <v>1439</v>
      </c>
      <c r="F295" s="63">
        <f>'[17]Staff Off Desk Summary Log'!AT29</f>
        <v>449</v>
      </c>
      <c r="G295" s="63">
        <f>'[17]Staff Off Desk Summary Log'!AU29</f>
        <v>1101</v>
      </c>
      <c r="H295" s="63">
        <f>'[17]Staff Off Desk Summary Log'!AV29</f>
        <v>556</v>
      </c>
      <c r="I295" s="63">
        <f>'[17]Staff Off Desk Summary Log'!AW29</f>
        <v>392</v>
      </c>
      <c r="J295" s="63">
        <f>'[17]Staff Off Desk Summary Log'!AX29</f>
        <v>87</v>
      </c>
      <c r="K295" s="63">
        <f>'[17]Staff Off Desk Summary Log'!AY29</f>
        <v>16</v>
      </c>
      <c r="L295" s="63">
        <f>'[17]Staff Off Desk Summary Log'!AZ29</f>
        <v>88</v>
      </c>
      <c r="M295" s="63">
        <f>'[17]Staff Off Desk Summary Log'!BA29</f>
        <v>135</v>
      </c>
      <c r="N295" s="63">
        <f>'[17]Staff Off Desk Summary Log'!BB29</f>
        <v>108</v>
      </c>
      <c r="O295" s="63">
        <f>'[17]Staff Off Desk Summary Log'!BC29</f>
        <v>230</v>
      </c>
      <c r="P295" s="63">
        <f>'[17]Staff Off Desk Summary Log'!BD29</f>
        <v>335</v>
      </c>
      <c r="Q295" s="63">
        <f>'[17]Staff Off Desk Summary Log'!BG29</f>
        <v>145</v>
      </c>
      <c r="R295" s="63">
        <f>'[17]Staff Off Desk Summary Log'!BH29</f>
        <v>0</v>
      </c>
      <c r="S295" s="63">
        <f>'[17]Staff Off Desk Summary Log'!BI29</f>
        <v>75</v>
      </c>
      <c r="T295" s="63">
        <f>'[17]Staff Off Desk Summary Log'!BJ29</f>
        <v>0</v>
      </c>
      <c r="U295" s="63">
        <f>'[17]Staff Off Desk Summary Log'!BK29</f>
        <v>0</v>
      </c>
      <c r="V295" s="63">
        <f>'[17]Staff Off Desk Summary Log'!BL29</f>
        <v>63</v>
      </c>
      <c r="W295" s="63">
        <f>'[17]Staff Off Desk Summary Log'!BM29</f>
        <v>151</v>
      </c>
      <c r="X295" s="63">
        <f>'[17]Staff Off Desk Summary Log'!BN29</f>
        <v>225</v>
      </c>
      <c r="Y295" s="63">
        <f>'[17]Staff Off Desk Summary Log'!BO29</f>
        <v>215</v>
      </c>
      <c r="Z295" s="63">
        <f>'[17]Staff Off Desk Summary Log'!BP29</f>
        <v>555</v>
      </c>
      <c r="AA295" s="63">
        <f>'[17]Staff Off Desk Summary Log'!BQ29</f>
        <v>185</v>
      </c>
      <c r="AB295" s="63">
        <f>'[17]Staff Off Desk Summary Log'!BR29</f>
        <v>350</v>
      </c>
      <c r="AC295" s="63">
        <f>'[17]Staff Off Desk Summary Log'!BS29</f>
        <v>182</v>
      </c>
      <c r="AD295" s="63">
        <f>'[17]Staff Off Desk Summary Log'!BT29</f>
        <v>1354</v>
      </c>
    </row>
    <row r="296" spans="1:30" x14ac:dyDescent="0.25">
      <c r="A296" s="63"/>
      <c r="B296" s="63" t="str">
        <f>'[17]Staff Off Desk Summary Log'!AP30</f>
        <v>AVG</v>
      </c>
      <c r="C296" s="63"/>
      <c r="D296" s="101">
        <f>'[17]Staff Off Desk Summary Log'!AR30</f>
        <v>0.42606516290726815</v>
      </c>
      <c r="E296" s="101"/>
      <c r="F296" s="101">
        <f>'[17]Staff Off Desk Summary Log'!AT30</f>
        <v>0.31202223766504517</v>
      </c>
      <c r="G296" s="101"/>
      <c r="H296" s="101">
        <f>'[17]Staff Off Desk Summary Log'!AV30</f>
        <v>0.50499545867393281</v>
      </c>
      <c r="I296" s="101"/>
      <c r="J296" s="101">
        <f>'[17]Staff Off Desk Summary Log'!AX30</f>
        <v>0</v>
      </c>
      <c r="K296" s="101"/>
      <c r="L296" s="101">
        <f>'[17]Staff Off Desk Summary Log'!AZ30</f>
        <v>5.5</v>
      </c>
      <c r="M296" s="101">
        <f>'[17]Staff Off Desk Summary Log'!BA30</f>
        <v>0</v>
      </c>
      <c r="N296" s="101"/>
      <c r="O296" s="101">
        <f>'[17]Staff Off Desk Summary Log'!BC30</f>
        <v>2.1296296296296298</v>
      </c>
      <c r="P296" s="101">
        <f>'[17]Staff Off Desk Summary Log'!BD30</f>
        <v>0</v>
      </c>
      <c r="Q296" s="101">
        <f>'[17]Staff Off Desk Summary Log'!BG30</f>
        <v>0</v>
      </c>
      <c r="R296" s="101"/>
      <c r="S296" s="101">
        <f>'[17]Staff Off Desk Summary Log'!BI30</f>
        <v>0</v>
      </c>
      <c r="T296" s="101"/>
      <c r="U296" s="101">
        <v>0</v>
      </c>
      <c r="V296" s="101">
        <f>'[17]Staff Off Desk Summary Log'!BL30</f>
        <v>0</v>
      </c>
      <c r="W296" s="101">
        <f>'[17]Staff Off Desk Summary Log'!BM30</f>
        <v>2.3968253968253967</v>
      </c>
      <c r="X296" s="101">
        <f>'[17]Staff Off Desk Summary Log'!BN30</f>
        <v>0</v>
      </c>
      <c r="Y296" s="101">
        <f>'[17]Staff Off Desk Summary Log'!BO30</f>
        <v>0</v>
      </c>
      <c r="Z296" s="101">
        <f>'[17]Staff Off Desk Summary Log'!BP30</f>
        <v>0</v>
      </c>
      <c r="AA296" s="101">
        <f>'[17]Staff Off Desk Summary Log'!BQ30</f>
        <v>0</v>
      </c>
      <c r="AB296" s="101">
        <f>'[17]Staff Off Desk Summary Log'!BR30</f>
        <v>0</v>
      </c>
      <c r="AC296" s="101">
        <f>'[17]Staff Off Desk Summary Log'!BS30</f>
        <v>0</v>
      </c>
      <c r="AD296" s="101">
        <f>'[17]Staff Off Desk Summary Log'!BT30</f>
        <v>0</v>
      </c>
    </row>
    <row r="297" spans="1:30" ht="105" x14ac:dyDescent="0.25">
      <c r="A297" s="63"/>
      <c r="B297" s="114" t="str">
        <f>'[17]Staff Off Desk Summary Log'!AP31</f>
        <v>% Hrs per week off desk tasks</v>
      </c>
      <c r="C297" s="63"/>
      <c r="D297" s="63" t="str">
        <f>'[17]Staff Off Desk Summary Log'!AR31</f>
        <v>shelver</v>
      </c>
      <c r="E297" s="63"/>
      <c r="F297" s="63" t="str">
        <f>'[17]Staff Off Desk Summary Log'!AT31</f>
        <v>shelver</v>
      </c>
      <c r="G297" s="63"/>
      <c r="H297" s="63" t="str">
        <f>'[17]Staff Off Desk Summary Log'!AV31</f>
        <v>shelver</v>
      </c>
      <c r="I297" s="63"/>
      <c r="J297" s="63" t="str">
        <f>'[17]Staff Off Desk Summary Log'!AX31</f>
        <v>shelver</v>
      </c>
      <c r="K297" s="63"/>
      <c r="L297" s="115">
        <f>'[17]Staff Off Desk Summary Log'!AZ31</f>
        <v>3.6666666666666667E-2</v>
      </c>
      <c r="M297" s="115">
        <f>'[17]Staff Off Desk Summary Log'!BA31</f>
        <v>5.6250000000000001E-2</v>
      </c>
      <c r="N297" s="115"/>
      <c r="O297" s="115">
        <f>'[17]Staff Off Desk Summary Log'!BC31</f>
        <v>9.583333333333334E-2</v>
      </c>
      <c r="P297" s="115">
        <f>'[17]Staff Off Desk Summary Log'!BD31</f>
        <v>0.13958333333333334</v>
      </c>
      <c r="Q297" s="115">
        <f>'[17]Staff Off Desk Summary Log'!BG31</f>
        <v>6.0416666666666667E-2</v>
      </c>
      <c r="R297" s="115"/>
      <c r="S297" s="115">
        <f>'[17]Staff Off Desk Summary Log'!BI31</f>
        <v>3.125E-2</v>
      </c>
      <c r="T297" s="115"/>
      <c r="U297" s="115">
        <f>'[17]Staff Off Desk Summary Log'!BK31</f>
        <v>0</v>
      </c>
      <c r="V297" s="115">
        <f>'[17]Staff Off Desk Summary Log'!BL31</f>
        <v>0</v>
      </c>
      <c r="W297" s="115">
        <f>'[17]Staff Off Desk Summary Log'!BM31</f>
        <v>6.2916666666666662E-2</v>
      </c>
      <c r="X297" s="115">
        <f>'[17]Staff Off Desk Summary Log'!BN31</f>
        <v>9.375E-2</v>
      </c>
      <c r="Y297" s="115">
        <f>'[17]Staff Off Desk Summary Log'!BO31</f>
        <v>8.9583333333333334E-2</v>
      </c>
      <c r="Z297" s="115">
        <f>'[17]Staff Off Desk Summary Log'!BP31</f>
        <v>0.23125000000000001</v>
      </c>
      <c r="AA297" s="115">
        <f>'[17]Staff Off Desk Summary Log'!BQ31</f>
        <v>7.7083333333333337E-2</v>
      </c>
      <c r="AB297" s="115">
        <f>'[17]Staff Off Desk Summary Log'!BR31</f>
        <v>0.14583333333333334</v>
      </c>
      <c r="AC297" s="115">
        <f>'[17]Staff Off Desk Summary Log'!BS31</f>
        <v>7.5833333333333336E-2</v>
      </c>
      <c r="AD297" s="115">
        <f>'[17]Staff Off Desk Summary Log'!BT31</f>
        <v>0.56416666666666671</v>
      </c>
    </row>
    <row r="300" spans="1:30" ht="150" x14ac:dyDescent="0.25">
      <c r="A300" s="63"/>
      <c r="B300" s="63"/>
      <c r="C300" s="114" t="str">
        <f>'[18]Staff Off Desk Summary Log'!AS1</f>
        <v>Hrs per week staff Max</v>
      </c>
      <c r="D300" s="114" t="str">
        <f>'[18]Staff Off Desk Summary Log'!AT1</f>
        <v>Mins per week staff Max</v>
      </c>
      <c r="E300" s="114" t="str">
        <f>'[18]Staff Off Desk Summary Log'!AU1</f>
        <v>Hrs per year staff Max</v>
      </c>
      <c r="F300" s="63"/>
      <c r="G300" s="63"/>
      <c r="H300" s="63"/>
      <c r="I300" s="63"/>
      <c r="J300" s="63"/>
      <c r="K300" s="63"/>
      <c r="L300" s="63"/>
      <c r="M300" s="63"/>
      <c r="N300" s="63"/>
      <c r="O300" s="63"/>
      <c r="P300" s="63"/>
      <c r="Q300" s="63"/>
      <c r="R300" s="63"/>
      <c r="S300" s="63"/>
      <c r="T300" s="63"/>
      <c r="U300" s="63"/>
      <c r="V300" s="63"/>
      <c r="W300" s="63"/>
      <c r="X300" s="63"/>
      <c r="Y300" s="63"/>
      <c r="Z300" s="63"/>
      <c r="AA300" s="63"/>
      <c r="AB300" s="63"/>
      <c r="AC300" s="63"/>
      <c r="AD300" s="63"/>
    </row>
    <row r="301" spans="1:30" x14ac:dyDescent="0.25">
      <c r="A301" s="63"/>
      <c r="B301" s="63"/>
      <c r="C301" s="63">
        <f>'[18]Staff Off Desk Summary Log'!AS2</f>
        <v>40</v>
      </c>
      <c r="D301" s="63">
        <f>'[18]Staff Off Desk Summary Log'!AT2</f>
        <v>2400</v>
      </c>
      <c r="E301" s="63">
        <f>'[18]Staff Off Desk Summary Log'!AU2</f>
        <v>2080</v>
      </c>
      <c r="F301" s="63"/>
      <c r="G301" s="63"/>
      <c r="H301" s="63"/>
      <c r="I301" s="63"/>
      <c r="J301" s="63"/>
      <c r="K301" s="63"/>
      <c r="L301" s="63"/>
      <c r="M301" s="63"/>
      <c r="N301" s="63"/>
      <c r="O301" s="63"/>
      <c r="P301" s="63"/>
      <c r="Q301" s="63"/>
      <c r="R301" s="63"/>
      <c r="S301" s="63"/>
      <c r="T301" s="63"/>
      <c r="U301" s="63"/>
      <c r="V301" s="63"/>
      <c r="W301" s="63"/>
      <c r="X301" s="63"/>
      <c r="Y301" s="63"/>
      <c r="Z301" s="63"/>
      <c r="AA301" s="63"/>
      <c r="AB301" s="63"/>
      <c r="AC301" s="63"/>
      <c r="AD301" s="63"/>
    </row>
    <row r="302" spans="1:30" x14ac:dyDescent="0.25">
      <c r="A302" s="44" t="str">
        <f>'[18]Staff Off Desk Summary Log'!AQ3</f>
        <v>MCK - Off Desk Log</v>
      </c>
      <c r="B302" s="63"/>
      <c r="C302" s="63" t="str">
        <f>'[18]Staff Off Desk Summary Log'!AS3</f>
        <v>Bookdrop</v>
      </c>
      <c r="D302" s="63"/>
      <c r="E302" s="63" t="str">
        <f>'[18]Staff Off Desk Summary Log'!AU3</f>
        <v>Delivery</v>
      </c>
      <c r="F302" s="63"/>
      <c r="G302" s="63" t="str">
        <f>'[18]Staff Off Desk Summary Log'!AW3</f>
        <v xml:space="preserve">Checkin </v>
      </c>
      <c r="H302" s="63"/>
      <c r="I302" s="63" t="str">
        <f>'[18]Staff Off Desk Summary Log'!AY3</f>
        <v>Shelving</v>
      </c>
      <c r="J302" s="63"/>
      <c r="K302" s="63" t="str">
        <f>'[18]Staff Off Desk Summary Log'!BA3</f>
        <v>Circ Issues: missing and damaged items, etc.</v>
      </c>
      <c r="L302" s="63"/>
      <c r="M302" s="63" t="str">
        <f>'[18]Staff Off Desk Summary Log'!BC3</f>
        <v>Collection Management (describe activity)</v>
      </c>
      <c r="N302" s="63" t="str">
        <f>'[18]Staff Off Desk Summary Log'!BD3</f>
        <v>Picklist, ILL, LinkPLUS</v>
      </c>
      <c r="O302" s="63"/>
      <c r="P302" s="63" t="str">
        <f>'[18]Staff Off Desk Summary Log'!BF3</f>
        <v>Magazines (describe activity)</v>
      </c>
      <c r="Q302" s="63" t="str">
        <f>'[18]Staff Off Desk Summary Log'!BI3</f>
        <v>Meeting Room Bookings: new requests, review, confirm, etc.</v>
      </c>
      <c r="R302" s="63" t="str">
        <f>'[18]Staff Off Desk Summary Log'!BJ3</f>
        <v>Outreach: School, Rotary, etc. (keep detailed calendar and attach to off desk log)</v>
      </c>
      <c r="S302" s="63" t="str">
        <f>'[18]Staff Off Desk Summary Log'!BK3</f>
        <v>Community Information: posting new, restocking bookmarks, program brochures, notices</v>
      </c>
      <c r="T302" s="63" t="str">
        <f>'[18]Staff Off Desk Summary Log'!BL3</f>
        <v>By appointment with patron; 1 on 1; small group training</v>
      </c>
      <c r="U302" s="63"/>
      <c r="V302" s="63" t="str">
        <f>'[18]Staff Off Desk Summary Log'!BN3</f>
        <v>Programs (set up, delivery and tear down) Attach evanced calendar)</v>
      </c>
      <c r="W302" s="63"/>
      <c r="X302" s="63" t="str">
        <f>'[18]Staff Off Desk Summary Log'!BP3</f>
        <v>Programs (planning)</v>
      </c>
      <c r="Y302" s="63" t="str">
        <f>'[18]Staff Off Desk Summary Log'!BQ3</f>
        <v xml:space="preserve">Special assignments or projects </v>
      </c>
      <c r="Z302" s="63" t="str">
        <f>'[18]Staff Off Desk Summary Log'!BR3</f>
        <v>Check email/spl@</v>
      </c>
      <c r="AA302" s="63" t="str">
        <f>'[18]Staff Off Desk Summary Log'!BS3</f>
        <v>Cash Count</v>
      </c>
      <c r="AB302" s="63" t="str">
        <f>'[18]Staff Off Desk Summary Log'!BT3</f>
        <v>Staff Meetings</v>
      </c>
      <c r="AC302" s="63" t="str">
        <f>'[18]Staff Off Desk Summary Log'!BU3</f>
        <v>Opening/   Closing Procedures</v>
      </c>
      <c r="AD302" s="63" t="str">
        <f>'[18]Staff Off Desk Summary Log'!BV3</f>
        <v>Other (describe)</v>
      </c>
    </row>
    <row r="303" spans="1:30" x14ac:dyDescent="0.25">
      <c r="A303" s="63"/>
      <c r="B303" s="63"/>
      <c r="C303" s="63" t="str">
        <f>'[18]Staff Off Desk Summary Log'!AS4</f>
        <v>#</v>
      </c>
      <c r="D303" s="63" t="str">
        <f>'[18]Staff Off Desk Summary Log'!AT4</f>
        <v>actual time</v>
      </c>
      <c r="E303" s="63" t="str">
        <f>'[18]Staff Off Desk Summary Log'!AU4</f>
        <v>#</v>
      </c>
      <c r="F303" s="63" t="str">
        <f>'[18]Staff Off Desk Summary Log'!AV4</f>
        <v>actual time</v>
      </c>
      <c r="G303" s="63" t="str">
        <f>'[18]Staff Off Desk Summary Log'!AW4</f>
        <v>#</v>
      </c>
      <c r="H303" s="63" t="str">
        <f>'[18]Staff Off Desk Summary Log'!AX4</f>
        <v>actual time</v>
      </c>
      <c r="I303" s="63" t="str">
        <f>'[18]Staff Off Desk Summary Log'!AY4</f>
        <v>#</v>
      </c>
      <c r="J303" s="63" t="str">
        <f>'[18]Staff Off Desk Summary Log'!AZ4</f>
        <v>actual time</v>
      </c>
      <c r="K303" s="63" t="str">
        <f>'[18]Staff Off Desk Summary Log'!BA4</f>
        <v>#</v>
      </c>
      <c r="L303" s="63" t="str">
        <f>'[18]Staff Off Desk Summary Log'!BB4</f>
        <v>actual time</v>
      </c>
      <c r="M303" s="63" t="str">
        <f>'[18]Staff Off Desk Summary Log'!BC4</f>
        <v>avg time</v>
      </c>
      <c r="N303" s="63" t="str">
        <f>'[18]Staff Off Desk Summary Log'!BD4</f>
        <v>#</v>
      </c>
      <c r="O303" s="63" t="str">
        <f>'[18]Staff Off Desk Summary Log'!BE4</f>
        <v>actual time</v>
      </c>
      <c r="P303" s="63" t="str">
        <f>'[18]Staff Off Desk Summary Log'!BF4</f>
        <v>avg time</v>
      </c>
      <c r="Q303" s="63" t="str">
        <f>'[18]Staff Off Desk Summary Log'!BI4</f>
        <v>avg time</v>
      </c>
      <c r="R303" s="63" t="str">
        <f>'[18]Staff Off Desk Summary Log'!BJ4</f>
        <v>avg time</v>
      </c>
      <c r="S303" s="63" t="str">
        <f>'[18]Staff Off Desk Summary Log'!BK4</f>
        <v>avg time</v>
      </c>
      <c r="T303" s="63" t="str">
        <f>'[18]Staff Off Desk Summary Log'!BL4</f>
        <v>#</v>
      </c>
      <c r="U303" s="63" t="str">
        <f>'[18]Staff Off Desk Summary Log'!BM4</f>
        <v>avg time</v>
      </c>
      <c r="V303" s="63" t="str">
        <f>'[18]Staff Off Desk Summary Log'!BN4</f>
        <v>#</v>
      </c>
      <c r="W303" s="63" t="str">
        <f>'[18]Staff Off Desk Summary Log'!BO4</f>
        <v>avg time</v>
      </c>
      <c r="X303" s="63" t="str">
        <f>'[18]Staff Off Desk Summary Log'!BP4</f>
        <v>actual time</v>
      </c>
      <c r="Y303" s="63" t="str">
        <f>'[18]Staff Off Desk Summary Log'!BQ4</f>
        <v>actual time</v>
      </c>
      <c r="Z303" s="63" t="str">
        <f>'[18]Staff Off Desk Summary Log'!BR4</f>
        <v>avg time</v>
      </c>
      <c r="AA303" s="63" t="str">
        <f>'[18]Staff Off Desk Summary Log'!BS4</f>
        <v>avg time</v>
      </c>
      <c r="AB303" s="63" t="str">
        <f>'[18]Staff Off Desk Summary Log'!BT4</f>
        <v>actual time</v>
      </c>
      <c r="AC303" s="63" t="str">
        <f>'[18]Staff Off Desk Summary Log'!BU4</f>
        <v>avg time</v>
      </c>
      <c r="AD303" s="63" t="str">
        <f>'[18]Staff Off Desk Summary Log'!BV4</f>
        <v>avg time</v>
      </c>
    </row>
    <row r="304" spans="1:30" x14ac:dyDescent="0.25">
      <c r="A304" s="63" t="str">
        <f>'[18]Staff Off Desk Summary Log'!AQ5</f>
        <v>Day</v>
      </c>
      <c r="B304" s="63" t="str">
        <f>'[18]Staff Off Desk Summary Log'!AR5</f>
        <v>Date</v>
      </c>
      <c r="C304" s="63">
        <f>'[18]Staff Off Desk Summary Log'!AS5</f>
        <v>0</v>
      </c>
      <c r="D304" s="63">
        <f>'[18]Staff Off Desk Summary Log'!AT5</f>
        <v>0</v>
      </c>
      <c r="E304" s="63">
        <f>'[18]Staff Off Desk Summary Log'!AU5</f>
        <v>0</v>
      </c>
      <c r="F304" s="63">
        <f>'[18]Staff Off Desk Summary Log'!AV5</f>
        <v>0</v>
      </c>
      <c r="G304" s="63">
        <f>'[18]Staff Off Desk Summary Log'!AW5</f>
        <v>0</v>
      </c>
      <c r="H304" s="63">
        <f>'[18]Staff Off Desk Summary Log'!AX5</f>
        <v>0</v>
      </c>
      <c r="I304" s="63">
        <f>'[18]Staff Off Desk Summary Log'!AY5</f>
        <v>0</v>
      </c>
      <c r="J304" s="63">
        <f>'[18]Staff Off Desk Summary Log'!AZ5</f>
        <v>0</v>
      </c>
      <c r="K304" s="63">
        <f>'[18]Staff Off Desk Summary Log'!BA5</f>
        <v>0</v>
      </c>
      <c r="L304" s="63">
        <f>'[18]Staff Off Desk Summary Log'!BB5</f>
        <v>0</v>
      </c>
      <c r="M304" s="63">
        <f>'[18]Staff Off Desk Summary Log'!BC5</f>
        <v>0</v>
      </c>
      <c r="N304" s="63">
        <f>'[18]Staff Off Desk Summary Log'!BD5</f>
        <v>0</v>
      </c>
      <c r="O304" s="63">
        <f>'[18]Staff Off Desk Summary Log'!BE5</f>
        <v>0</v>
      </c>
      <c r="P304" s="63">
        <f>'[18]Staff Off Desk Summary Log'!BF5</f>
        <v>0</v>
      </c>
      <c r="Q304" s="63">
        <f>'[18]Staff Off Desk Summary Log'!BI5</f>
        <v>0</v>
      </c>
      <c r="R304" s="63">
        <f>'[18]Staff Off Desk Summary Log'!BJ5</f>
        <v>0</v>
      </c>
      <c r="S304" s="63">
        <f>'[18]Staff Off Desk Summary Log'!BK5</f>
        <v>0</v>
      </c>
      <c r="T304" s="63">
        <f>'[18]Staff Off Desk Summary Log'!BL5</f>
        <v>0</v>
      </c>
      <c r="U304" s="63">
        <f>'[18]Staff Off Desk Summary Log'!BM5</f>
        <v>0</v>
      </c>
      <c r="V304" s="63">
        <f>'[18]Staff Off Desk Summary Log'!BN5</f>
        <v>0</v>
      </c>
      <c r="W304" s="63">
        <f>'[18]Staff Off Desk Summary Log'!BO5</f>
        <v>0</v>
      </c>
      <c r="X304" s="63">
        <f>'[18]Staff Off Desk Summary Log'!BP5</f>
        <v>0</v>
      </c>
      <c r="Y304" s="63">
        <f>'[18]Staff Off Desk Summary Log'!BQ5</f>
        <v>0</v>
      </c>
      <c r="Z304" s="63">
        <f>'[18]Staff Off Desk Summary Log'!BR5</f>
        <v>0</v>
      </c>
      <c r="AA304" s="63">
        <f>'[18]Staff Off Desk Summary Log'!BS5</f>
        <v>0</v>
      </c>
      <c r="AB304" s="63">
        <f>'[18]Staff Off Desk Summary Log'!BT5</f>
        <v>0</v>
      </c>
      <c r="AC304" s="63">
        <f>'[18]Staff Off Desk Summary Log'!BU5</f>
        <v>0</v>
      </c>
      <c r="AD304" s="63">
        <f>'[18]Staff Off Desk Summary Log'!BV5</f>
        <v>0</v>
      </c>
    </row>
    <row r="305" spans="1:30" x14ac:dyDescent="0.25">
      <c r="A305" s="63" t="str">
        <f>'[18]Staff Off Desk Summary Log'!AQ6</f>
        <v>Tuesday</v>
      </c>
      <c r="B305" s="63"/>
      <c r="C305" s="63">
        <f>'[18]Staff Off Desk Summary Log'!AS6</f>
        <v>23</v>
      </c>
      <c r="D305" s="63">
        <f>'[18]Staff Off Desk Summary Log'!AT6</f>
        <v>40</v>
      </c>
      <c r="E305" s="63">
        <f>'[18]Staff Off Desk Summary Log'!AU6</f>
        <v>64</v>
      </c>
      <c r="F305" s="63">
        <f>'[18]Staff Off Desk Summary Log'!AV6</f>
        <v>135</v>
      </c>
      <c r="G305" s="63">
        <f>'[18]Staff Off Desk Summary Log'!AW6</f>
        <v>125</v>
      </c>
      <c r="H305" s="63">
        <f>'[18]Staff Off Desk Summary Log'!AX6</f>
        <v>230</v>
      </c>
      <c r="I305" s="63">
        <f>'[18]Staff Off Desk Summary Log'!AY6</f>
        <v>27</v>
      </c>
      <c r="J305" s="63">
        <f>'[18]Staff Off Desk Summary Log'!AZ6</f>
        <v>70</v>
      </c>
      <c r="K305" s="63">
        <f>'[18]Staff Off Desk Summary Log'!BA6</f>
        <v>0</v>
      </c>
      <c r="L305" s="63">
        <f>'[18]Staff Off Desk Summary Log'!BB6</f>
        <v>0</v>
      </c>
      <c r="M305" s="63">
        <f>'[18]Staff Off Desk Summary Log'!BC6</f>
        <v>92</v>
      </c>
      <c r="N305" s="63">
        <f>'[18]Staff Off Desk Summary Log'!BD6</f>
        <v>4</v>
      </c>
      <c r="O305" s="63">
        <f>'[18]Staff Off Desk Summary Log'!BE6</f>
        <v>5</v>
      </c>
      <c r="P305" s="63">
        <f>'[18]Staff Off Desk Summary Log'!BF6</f>
        <v>15</v>
      </c>
      <c r="Q305" s="63">
        <f>'[18]Staff Off Desk Summary Log'!BI6</f>
        <v>0</v>
      </c>
      <c r="R305" s="63">
        <f>'[18]Staff Off Desk Summary Log'!BJ6</f>
        <v>0</v>
      </c>
      <c r="S305" s="63">
        <f>'[18]Staff Off Desk Summary Log'!BK6</f>
        <v>0</v>
      </c>
      <c r="T305" s="63">
        <f>'[18]Staff Off Desk Summary Log'!BL6</f>
        <v>0</v>
      </c>
      <c r="U305" s="63">
        <f>'[18]Staff Off Desk Summary Log'!BM6</f>
        <v>0</v>
      </c>
      <c r="V305" s="63">
        <f>'[18]Staff Off Desk Summary Log'!BN6</f>
        <v>0</v>
      </c>
      <c r="W305" s="63">
        <f>'[18]Staff Off Desk Summary Log'!BO6</f>
        <v>150</v>
      </c>
      <c r="X305" s="63">
        <f>'[18]Staff Off Desk Summary Log'!BP6</f>
        <v>90</v>
      </c>
      <c r="Y305" s="63">
        <f>'[18]Staff Off Desk Summary Log'!BQ6</f>
        <v>110</v>
      </c>
      <c r="Z305" s="63">
        <f>'[18]Staff Off Desk Summary Log'!BR6</f>
        <v>95</v>
      </c>
      <c r="AA305" s="63">
        <f>'[18]Staff Off Desk Summary Log'!BS6</f>
        <v>30</v>
      </c>
      <c r="AB305" s="63">
        <f>'[18]Staff Off Desk Summary Log'!BT6</f>
        <v>60</v>
      </c>
      <c r="AC305" s="63">
        <f>'[18]Staff Off Desk Summary Log'!BU6</f>
        <v>0</v>
      </c>
      <c r="AD305" s="63">
        <f>'[18]Staff Off Desk Summary Log'!BV6</f>
        <v>175</v>
      </c>
    </row>
    <row r="306" spans="1:30" x14ac:dyDescent="0.25">
      <c r="A306" s="63" t="str">
        <f>'[18]Staff Off Desk Summary Log'!AQ7</f>
        <v>Wednesday</v>
      </c>
      <c r="B306" s="63"/>
      <c r="C306" s="63">
        <f>'[18]Staff Off Desk Summary Log'!AS7</f>
        <v>96</v>
      </c>
      <c r="D306" s="63">
        <f>'[18]Staff Off Desk Summary Log'!AT7</f>
        <v>50</v>
      </c>
      <c r="E306" s="63">
        <f>'[18]Staff Off Desk Summary Log'!AU7</f>
        <v>35</v>
      </c>
      <c r="F306" s="63">
        <f>'[18]Staff Off Desk Summary Log'!AV7</f>
        <v>87</v>
      </c>
      <c r="G306" s="63">
        <f>'[18]Staff Off Desk Summary Log'!AW7</f>
        <v>30</v>
      </c>
      <c r="H306" s="63">
        <f>'[18]Staff Off Desk Summary Log'!AX7</f>
        <v>15</v>
      </c>
      <c r="I306" s="63">
        <f>'[18]Staff Off Desk Summary Log'!AY7</f>
        <v>86</v>
      </c>
      <c r="J306" s="63">
        <f>'[18]Staff Off Desk Summary Log'!AZ7</f>
        <v>87</v>
      </c>
      <c r="K306" s="63">
        <f>'[18]Staff Off Desk Summary Log'!BA7</f>
        <v>2</v>
      </c>
      <c r="L306" s="63">
        <f>'[18]Staff Off Desk Summary Log'!BB7</f>
        <v>5</v>
      </c>
      <c r="M306" s="63">
        <f>'[18]Staff Off Desk Summary Log'!BC7</f>
        <v>80</v>
      </c>
      <c r="N306" s="63">
        <f>'[18]Staff Off Desk Summary Log'!BD7</f>
        <v>24</v>
      </c>
      <c r="O306" s="63">
        <f>'[18]Staff Off Desk Summary Log'!BE7</f>
        <v>50</v>
      </c>
      <c r="P306" s="63">
        <f>'[18]Staff Off Desk Summary Log'!BF7</f>
        <v>10</v>
      </c>
      <c r="Q306" s="63">
        <f>'[18]Staff Off Desk Summary Log'!BI7</f>
        <v>0</v>
      </c>
      <c r="R306" s="63">
        <f>'[18]Staff Off Desk Summary Log'!BJ7</f>
        <v>0</v>
      </c>
      <c r="S306" s="63">
        <f>'[18]Staff Off Desk Summary Log'!BK7</f>
        <v>0</v>
      </c>
      <c r="T306" s="63">
        <f>'[18]Staff Off Desk Summary Log'!BL7</f>
        <v>0</v>
      </c>
      <c r="U306" s="63">
        <f>'[18]Staff Off Desk Summary Log'!BM7</f>
        <v>0</v>
      </c>
      <c r="V306" s="63">
        <f>'[18]Staff Off Desk Summary Log'!BN7</f>
        <v>0</v>
      </c>
      <c r="W306" s="63">
        <f>'[18]Staff Off Desk Summary Log'!BO7</f>
        <v>0</v>
      </c>
      <c r="X306" s="63">
        <f>'[18]Staff Off Desk Summary Log'!BP7</f>
        <v>35</v>
      </c>
      <c r="Y306" s="63">
        <f>'[18]Staff Off Desk Summary Log'!BQ7</f>
        <v>30</v>
      </c>
      <c r="Z306" s="63">
        <f>'[18]Staff Off Desk Summary Log'!BR7</f>
        <v>25</v>
      </c>
      <c r="AA306" s="63">
        <f>'[18]Staff Off Desk Summary Log'!BS7</f>
        <v>30</v>
      </c>
      <c r="AB306" s="63">
        <f>'[18]Staff Off Desk Summary Log'!BT7</f>
        <v>10</v>
      </c>
      <c r="AC306" s="63">
        <f>'[18]Staff Off Desk Summary Log'!BU7</f>
        <v>25</v>
      </c>
      <c r="AD306" s="63">
        <f>'[18]Staff Off Desk Summary Log'!BV7</f>
        <v>290</v>
      </c>
    </row>
    <row r="307" spans="1:30" x14ac:dyDescent="0.25">
      <c r="A307" s="63" t="str">
        <f>'[18]Staff Off Desk Summary Log'!AQ8</f>
        <v>Thursday</v>
      </c>
      <c r="B307" s="63"/>
      <c r="C307" s="63">
        <f>'[18]Staff Off Desk Summary Log'!AS8</f>
        <v>60</v>
      </c>
      <c r="D307" s="63">
        <f>'[18]Staff Off Desk Summary Log'!AT8</f>
        <v>10</v>
      </c>
      <c r="E307" s="63">
        <f>'[18]Staff Off Desk Summary Log'!AU8</f>
        <v>100</v>
      </c>
      <c r="F307" s="63">
        <f>'[18]Staff Off Desk Summary Log'!AV8</f>
        <v>75</v>
      </c>
      <c r="G307" s="63">
        <f>'[18]Staff Off Desk Summary Log'!AW8</f>
        <v>85</v>
      </c>
      <c r="H307" s="63">
        <f>'[18]Staff Off Desk Summary Log'!AX8</f>
        <v>0</v>
      </c>
      <c r="I307" s="63">
        <f>'[18]Staff Off Desk Summary Log'!AY8</f>
        <v>101</v>
      </c>
      <c r="J307" s="63">
        <f>'[18]Staff Off Desk Summary Log'!AZ8</f>
        <v>22</v>
      </c>
      <c r="K307" s="63">
        <f>'[18]Staff Off Desk Summary Log'!BA8</f>
        <v>0</v>
      </c>
      <c r="L307" s="63">
        <f>'[18]Staff Off Desk Summary Log'!BB8</f>
        <v>15</v>
      </c>
      <c r="M307" s="63">
        <f>'[18]Staff Off Desk Summary Log'!BC8</f>
        <v>25</v>
      </c>
      <c r="N307" s="63">
        <f>'[18]Staff Off Desk Summary Log'!BD8</f>
        <v>12</v>
      </c>
      <c r="O307" s="63">
        <f>'[18]Staff Off Desk Summary Log'!BE8</f>
        <v>5</v>
      </c>
      <c r="P307" s="63">
        <f>'[18]Staff Off Desk Summary Log'!BF8</f>
        <v>10</v>
      </c>
      <c r="Q307" s="63">
        <f>'[18]Staff Off Desk Summary Log'!BI8</f>
        <v>0</v>
      </c>
      <c r="R307" s="63">
        <f>'[18]Staff Off Desk Summary Log'!BJ8</f>
        <v>0</v>
      </c>
      <c r="S307" s="63">
        <f>'[18]Staff Off Desk Summary Log'!BK8</f>
        <v>0</v>
      </c>
      <c r="T307" s="63">
        <f>'[18]Staff Off Desk Summary Log'!BL8</f>
        <v>0</v>
      </c>
      <c r="U307" s="63">
        <f>'[18]Staff Off Desk Summary Log'!BM8</f>
        <v>0</v>
      </c>
      <c r="V307" s="63">
        <f>'[18]Staff Off Desk Summary Log'!BN8</f>
        <v>0</v>
      </c>
      <c r="W307" s="63">
        <f>'[18]Staff Off Desk Summary Log'!BO8</f>
        <v>60</v>
      </c>
      <c r="X307" s="63">
        <f>'[18]Staff Off Desk Summary Log'!BP8</f>
        <v>90</v>
      </c>
      <c r="Y307" s="63">
        <f>'[18]Staff Off Desk Summary Log'!BQ8</f>
        <v>70</v>
      </c>
      <c r="Z307" s="63">
        <f>'[18]Staff Off Desk Summary Log'!BR8</f>
        <v>62</v>
      </c>
      <c r="AA307" s="63">
        <f>'[18]Staff Off Desk Summary Log'!BS8</f>
        <v>15</v>
      </c>
      <c r="AB307" s="63">
        <f>'[18]Staff Off Desk Summary Log'!BT8</f>
        <v>30</v>
      </c>
      <c r="AC307" s="63">
        <f>'[18]Staff Off Desk Summary Log'!BU8</f>
        <v>15</v>
      </c>
      <c r="AD307" s="63">
        <f>'[18]Staff Off Desk Summary Log'!BV8</f>
        <v>192</v>
      </c>
    </row>
    <row r="308" spans="1:30" x14ac:dyDescent="0.25">
      <c r="A308" s="63" t="str">
        <f>'[18]Staff Off Desk Summary Log'!AQ9</f>
        <v>Friday</v>
      </c>
      <c r="B308" s="63"/>
      <c r="C308" s="63">
        <f>'[18]Staff Off Desk Summary Log'!AS9</f>
        <v>85</v>
      </c>
      <c r="D308" s="63">
        <f>'[18]Staff Off Desk Summary Log'!AT9</f>
        <v>30</v>
      </c>
      <c r="E308" s="63">
        <f>'[18]Staff Off Desk Summary Log'!AU9</f>
        <v>140</v>
      </c>
      <c r="F308" s="63">
        <f>'[18]Staff Off Desk Summary Log'!AV9</f>
        <v>100</v>
      </c>
      <c r="G308" s="63">
        <f>'[18]Staff Off Desk Summary Log'!AW9</f>
        <v>175</v>
      </c>
      <c r="H308" s="63">
        <f>'[18]Staff Off Desk Summary Log'!AX9</f>
        <v>5</v>
      </c>
      <c r="I308" s="63">
        <f>'[18]Staff Off Desk Summary Log'!AY9</f>
        <v>71</v>
      </c>
      <c r="J308" s="63">
        <f>'[18]Staff Off Desk Summary Log'!AZ9</f>
        <v>40</v>
      </c>
      <c r="K308" s="63">
        <f>'[18]Staff Off Desk Summary Log'!BA9</f>
        <v>0</v>
      </c>
      <c r="L308" s="63">
        <f>'[18]Staff Off Desk Summary Log'!BB9</f>
        <v>0</v>
      </c>
      <c r="M308" s="63">
        <f>'[18]Staff Off Desk Summary Log'!BC9</f>
        <v>165</v>
      </c>
      <c r="N308" s="63">
        <f>'[18]Staff Off Desk Summary Log'!BD9</f>
        <v>77</v>
      </c>
      <c r="O308" s="63">
        <f>'[18]Staff Off Desk Summary Log'!BE9</f>
        <v>80</v>
      </c>
      <c r="P308" s="63">
        <f>'[18]Staff Off Desk Summary Log'!BF9</f>
        <v>0</v>
      </c>
      <c r="Q308" s="63">
        <f>'[18]Staff Off Desk Summary Log'!BI9</f>
        <v>0</v>
      </c>
      <c r="R308" s="63">
        <f>'[18]Staff Off Desk Summary Log'!BJ9</f>
        <v>0</v>
      </c>
      <c r="S308" s="63">
        <f>'[18]Staff Off Desk Summary Log'!BK9</f>
        <v>0</v>
      </c>
      <c r="T308" s="63">
        <f>'[18]Staff Off Desk Summary Log'!BL9</f>
        <v>0</v>
      </c>
      <c r="U308" s="63">
        <f>'[18]Staff Off Desk Summary Log'!BM9</f>
        <v>0</v>
      </c>
      <c r="V308" s="63">
        <f>'[18]Staff Off Desk Summary Log'!BN9</f>
        <v>0</v>
      </c>
      <c r="W308" s="63">
        <f>'[18]Staff Off Desk Summary Log'!BO9</f>
        <v>0</v>
      </c>
      <c r="X308" s="63">
        <f>'[18]Staff Off Desk Summary Log'!BP9</f>
        <v>30</v>
      </c>
      <c r="Y308" s="63">
        <f>'[18]Staff Off Desk Summary Log'!BQ9</f>
        <v>0</v>
      </c>
      <c r="Z308" s="63">
        <f>'[18]Staff Off Desk Summary Log'!BR9</f>
        <v>85</v>
      </c>
      <c r="AA308" s="63">
        <f>'[18]Staff Off Desk Summary Log'!BS9</f>
        <v>25</v>
      </c>
      <c r="AB308" s="63">
        <f>'[18]Staff Off Desk Summary Log'!BT9</f>
        <v>120</v>
      </c>
      <c r="AC308" s="63">
        <f>'[18]Staff Off Desk Summary Log'!BU9</f>
        <v>20</v>
      </c>
      <c r="AD308" s="63">
        <f>'[18]Staff Off Desk Summary Log'!BV9</f>
        <v>560</v>
      </c>
    </row>
    <row r="309" spans="1:30" x14ac:dyDescent="0.25">
      <c r="A309" s="63" t="str">
        <f>'[18]Staff Off Desk Summary Log'!AQ10</f>
        <v>Saturday</v>
      </c>
      <c r="B309" s="63"/>
      <c r="C309" s="63">
        <f>'[18]Staff Off Desk Summary Log'!AS10</f>
        <v>52</v>
      </c>
      <c r="D309" s="63">
        <f>'[18]Staff Off Desk Summary Log'!AT10</f>
        <v>16</v>
      </c>
      <c r="E309" s="63">
        <f>'[18]Staff Off Desk Summary Log'!AU10</f>
        <v>180</v>
      </c>
      <c r="F309" s="63">
        <f>'[18]Staff Off Desk Summary Log'!AV10</f>
        <v>100</v>
      </c>
      <c r="G309" s="63">
        <f>'[18]Staff Off Desk Summary Log'!AW10</f>
        <v>73</v>
      </c>
      <c r="H309" s="63">
        <f>'[18]Staff Off Desk Summary Log'!AX10</f>
        <v>36</v>
      </c>
      <c r="I309" s="63">
        <f>'[18]Staff Off Desk Summary Log'!AY10</f>
        <v>145</v>
      </c>
      <c r="J309" s="63">
        <f>'[18]Staff Off Desk Summary Log'!AZ10</f>
        <v>55</v>
      </c>
      <c r="K309" s="63">
        <f>'[18]Staff Off Desk Summary Log'!BA10</f>
        <v>0</v>
      </c>
      <c r="L309" s="63">
        <f>'[18]Staff Off Desk Summary Log'!BB10</f>
        <v>0</v>
      </c>
      <c r="M309" s="63">
        <f>'[18]Staff Off Desk Summary Log'!BC10</f>
        <v>170</v>
      </c>
      <c r="N309" s="63">
        <f>'[18]Staff Off Desk Summary Log'!BD10</f>
        <v>16</v>
      </c>
      <c r="O309" s="63">
        <f>'[18]Staff Off Desk Summary Log'!BE10</f>
        <v>5</v>
      </c>
      <c r="P309" s="63">
        <f>'[18]Staff Off Desk Summary Log'!BF10</f>
        <v>0</v>
      </c>
      <c r="Q309" s="63">
        <f>'[18]Staff Off Desk Summary Log'!BI10</f>
        <v>0</v>
      </c>
      <c r="R309" s="63">
        <f>'[18]Staff Off Desk Summary Log'!BJ10</f>
        <v>0</v>
      </c>
      <c r="S309" s="63">
        <f>'[18]Staff Off Desk Summary Log'!BK10</f>
        <v>0</v>
      </c>
      <c r="T309" s="63">
        <f>'[18]Staff Off Desk Summary Log'!BL10</f>
        <v>0</v>
      </c>
      <c r="U309" s="63">
        <f>'[18]Staff Off Desk Summary Log'!BM10</f>
        <v>0</v>
      </c>
      <c r="V309" s="63">
        <f>'[18]Staff Off Desk Summary Log'!BN10</f>
        <v>0</v>
      </c>
      <c r="W309" s="63">
        <f>'[18]Staff Off Desk Summary Log'!BO10</f>
        <v>90</v>
      </c>
      <c r="X309" s="63">
        <f>'[18]Staff Off Desk Summary Log'!BP10</f>
        <v>231</v>
      </c>
      <c r="Y309" s="63">
        <f>'[18]Staff Off Desk Summary Log'!BQ10</f>
        <v>50</v>
      </c>
      <c r="Z309" s="63">
        <f>'[18]Staff Off Desk Summary Log'!BR10</f>
        <v>41</v>
      </c>
      <c r="AA309" s="63">
        <f>'[18]Staff Off Desk Summary Log'!BS10</f>
        <v>15</v>
      </c>
      <c r="AB309" s="63">
        <f>'[18]Staff Off Desk Summary Log'!BT10</f>
        <v>0</v>
      </c>
      <c r="AC309" s="63">
        <f>'[18]Staff Off Desk Summary Log'!BU10</f>
        <v>70</v>
      </c>
      <c r="AD309" s="63">
        <f>'[18]Staff Off Desk Summary Log'!BV10</f>
        <v>290</v>
      </c>
    </row>
    <row r="310" spans="1:30" x14ac:dyDescent="0.25">
      <c r="A310" s="63"/>
      <c r="B310" s="63" t="str">
        <f>'[18]Staff Off Desk Summary Log'!AR11</f>
        <v>SUM</v>
      </c>
      <c r="C310" s="63">
        <f>'[18]Staff Off Desk Summary Log'!AS11</f>
        <v>316</v>
      </c>
      <c r="D310" s="63">
        <f>'[18]Staff Off Desk Summary Log'!AT11</f>
        <v>146</v>
      </c>
      <c r="E310" s="63">
        <f>'[18]Staff Off Desk Summary Log'!AU11</f>
        <v>519</v>
      </c>
      <c r="F310" s="63">
        <f>'[18]Staff Off Desk Summary Log'!AV11</f>
        <v>497</v>
      </c>
      <c r="G310" s="63">
        <f>'[18]Staff Off Desk Summary Log'!AW11</f>
        <v>488</v>
      </c>
      <c r="H310" s="63">
        <f>'[18]Staff Off Desk Summary Log'!AX11</f>
        <v>286</v>
      </c>
      <c r="I310" s="63">
        <f>'[18]Staff Off Desk Summary Log'!AY11</f>
        <v>430</v>
      </c>
      <c r="J310" s="63">
        <f>'[18]Staff Off Desk Summary Log'!AZ11</f>
        <v>274</v>
      </c>
      <c r="K310" s="63">
        <f>'[18]Staff Off Desk Summary Log'!BA11</f>
        <v>2</v>
      </c>
      <c r="L310" s="63">
        <f>'[18]Staff Off Desk Summary Log'!BB11</f>
        <v>20</v>
      </c>
      <c r="M310" s="63">
        <f>'[18]Staff Off Desk Summary Log'!BC11</f>
        <v>532</v>
      </c>
      <c r="N310" s="63">
        <f>'[18]Staff Off Desk Summary Log'!BD11</f>
        <v>133</v>
      </c>
      <c r="O310" s="63">
        <f>'[18]Staff Off Desk Summary Log'!BE11</f>
        <v>145</v>
      </c>
      <c r="P310" s="63">
        <f>'[18]Staff Off Desk Summary Log'!BF11</f>
        <v>35</v>
      </c>
      <c r="Q310" s="63">
        <f>'[18]Staff Off Desk Summary Log'!BI11</f>
        <v>0</v>
      </c>
      <c r="R310" s="63">
        <f>'[18]Staff Off Desk Summary Log'!BJ11</f>
        <v>0</v>
      </c>
      <c r="S310" s="63">
        <f>'[18]Staff Off Desk Summary Log'!BK11</f>
        <v>0</v>
      </c>
      <c r="T310" s="63">
        <f>'[18]Staff Off Desk Summary Log'!BL11</f>
        <v>0</v>
      </c>
      <c r="U310" s="63">
        <f>'[18]Staff Off Desk Summary Log'!BM11</f>
        <v>0</v>
      </c>
      <c r="V310" s="63">
        <f>'[18]Staff Off Desk Summary Log'!BN11</f>
        <v>0</v>
      </c>
      <c r="W310" s="63">
        <f>'[18]Staff Off Desk Summary Log'!BO11</f>
        <v>300</v>
      </c>
      <c r="X310" s="63">
        <f>'[18]Staff Off Desk Summary Log'!BP11</f>
        <v>476</v>
      </c>
      <c r="Y310" s="63">
        <f>'[18]Staff Off Desk Summary Log'!BQ11</f>
        <v>260</v>
      </c>
      <c r="Z310" s="63">
        <f>'[18]Staff Off Desk Summary Log'!BR11</f>
        <v>308</v>
      </c>
      <c r="AA310" s="63">
        <f>'[18]Staff Off Desk Summary Log'!BS11</f>
        <v>115</v>
      </c>
      <c r="AB310" s="63">
        <f>'[18]Staff Off Desk Summary Log'!BT11</f>
        <v>220</v>
      </c>
      <c r="AC310" s="63">
        <f>'[18]Staff Off Desk Summary Log'!BU11</f>
        <v>130</v>
      </c>
      <c r="AD310" s="63">
        <f>'[18]Staff Off Desk Summary Log'!BV11</f>
        <v>1507</v>
      </c>
    </row>
    <row r="311" spans="1:30" x14ac:dyDescent="0.25">
      <c r="A311" s="63"/>
      <c r="B311" s="63" t="str">
        <f>'[18]Staff Off Desk Summary Log'!AR12</f>
        <v>AVG</v>
      </c>
      <c r="C311" s="63"/>
      <c r="D311" s="63">
        <f>'[18]Staff Off Desk Summary Log'!AT12</f>
        <v>0.46202531645569622</v>
      </c>
      <c r="E311" s="63"/>
      <c r="F311" s="63">
        <f>'[18]Staff Off Desk Summary Log'!AV12</f>
        <v>0.95761078998073212</v>
      </c>
      <c r="G311" s="63"/>
      <c r="H311" s="63">
        <f>'[18]Staff Off Desk Summary Log'!AX12</f>
        <v>0.58606557377049184</v>
      </c>
      <c r="I311" s="63"/>
      <c r="J311" s="63">
        <f>'[18]Staff Off Desk Summary Log'!AZ12</f>
        <v>0.63720930232558137</v>
      </c>
      <c r="K311" s="63">
        <f>'[18]Staff Off Desk Summary Log'!BA12</f>
        <v>0</v>
      </c>
      <c r="L311" s="63">
        <f>'[18]Staff Off Desk Summary Log'!BB12</f>
        <v>10</v>
      </c>
      <c r="M311" s="63">
        <f>'[18]Staff Off Desk Summary Log'!BC12</f>
        <v>0</v>
      </c>
      <c r="N311" s="63">
        <f>'[18]Staff Off Desk Summary Log'!BD12</f>
        <v>0</v>
      </c>
      <c r="O311" s="63">
        <f>'[18]Staff Off Desk Summary Log'!BE12</f>
        <v>1.0902255639097744</v>
      </c>
      <c r="P311" s="63">
        <f>'[18]Staff Off Desk Summary Log'!BF12</f>
        <v>0</v>
      </c>
      <c r="Q311" s="63">
        <f>'[18]Staff Off Desk Summary Log'!BI12</f>
        <v>0</v>
      </c>
      <c r="R311" s="63">
        <f>'[18]Staff Off Desk Summary Log'!BJ12</f>
        <v>0</v>
      </c>
      <c r="S311" s="63">
        <f>'[18]Staff Off Desk Summary Log'!BK12</f>
        <v>0</v>
      </c>
      <c r="T311" s="63">
        <f>'[18]Staff Off Desk Summary Log'!BL12</f>
        <v>0</v>
      </c>
      <c r="U311" s="63">
        <f>'[18]Staff Off Desk Summary Log'!BM12</f>
        <v>0</v>
      </c>
      <c r="V311" s="63">
        <f>'[18]Staff Off Desk Summary Log'!BN12</f>
        <v>0</v>
      </c>
      <c r="W311" s="63">
        <f>'[18]Staff Off Desk Summary Log'!BO12</f>
        <v>0</v>
      </c>
      <c r="X311" s="63">
        <f>'[18]Staff Off Desk Summary Log'!BP12</f>
        <v>0</v>
      </c>
      <c r="Y311" s="63">
        <f>'[18]Staff Off Desk Summary Log'!BQ12</f>
        <v>0</v>
      </c>
      <c r="Z311" s="63">
        <f>'[18]Staff Off Desk Summary Log'!BR12</f>
        <v>0</v>
      </c>
      <c r="AA311" s="63">
        <f>'[18]Staff Off Desk Summary Log'!BS12</f>
        <v>0</v>
      </c>
      <c r="AB311" s="63">
        <f>'[18]Staff Off Desk Summary Log'!BT12</f>
        <v>0</v>
      </c>
      <c r="AC311" s="63">
        <f>'[18]Staff Off Desk Summary Log'!BU12</f>
        <v>0</v>
      </c>
      <c r="AD311" s="63">
        <f>'[18]Staff Off Desk Summary Log'!BV12</f>
        <v>0</v>
      </c>
    </row>
    <row r="312" spans="1:30" ht="105" x14ac:dyDescent="0.25">
      <c r="A312" s="63"/>
      <c r="B312" s="114" t="str">
        <f>'[18]Staff Off Desk Summary Log'!AR13</f>
        <v>% Hrs per week off desk tasks</v>
      </c>
      <c r="C312" s="63"/>
      <c r="D312" s="63" t="str">
        <f>'[18]Staff Off Desk Summary Log'!AT13</f>
        <v>shelver</v>
      </c>
      <c r="E312" s="63"/>
      <c r="F312" s="63" t="str">
        <f>'[18]Staff Off Desk Summary Log'!AV13</f>
        <v>shelver</v>
      </c>
      <c r="G312" s="63"/>
      <c r="H312" s="63" t="str">
        <f>'[18]Staff Off Desk Summary Log'!AX13</f>
        <v>shelver</v>
      </c>
      <c r="I312" s="63"/>
      <c r="J312" s="63" t="str">
        <f>'[18]Staff Off Desk Summary Log'!AZ13</f>
        <v>shelver</v>
      </c>
      <c r="K312" s="63"/>
      <c r="L312" s="115">
        <f>'[18]Staff Off Desk Summary Log'!BB13</f>
        <v>8.3333333333333332E-3</v>
      </c>
      <c r="M312" s="115">
        <f>'[18]Staff Off Desk Summary Log'!BC13</f>
        <v>0.22166666666666668</v>
      </c>
      <c r="N312" s="115"/>
      <c r="O312" s="115">
        <f>'[18]Staff Off Desk Summary Log'!BE13</f>
        <v>6.0416666666666667E-2</v>
      </c>
      <c r="P312" s="115">
        <f>'[18]Staff Off Desk Summary Log'!BF13</f>
        <v>1.4583333333333334E-2</v>
      </c>
      <c r="Q312" s="115"/>
      <c r="R312" s="115"/>
      <c r="S312" s="115"/>
      <c r="T312" s="115"/>
      <c r="U312" s="115"/>
      <c r="V312" s="115"/>
      <c r="W312" s="115">
        <f>'[18]Staff Off Desk Summary Log'!BO13</f>
        <v>0.125</v>
      </c>
      <c r="X312" s="115">
        <f>'[18]Staff Off Desk Summary Log'!BP13</f>
        <v>0.19833333333333333</v>
      </c>
      <c r="Y312" s="115">
        <f>'[18]Staff Off Desk Summary Log'!BQ13</f>
        <v>0.10833333333333334</v>
      </c>
      <c r="Z312" s="115">
        <f>'[18]Staff Off Desk Summary Log'!BR13</f>
        <v>0.12833333333333333</v>
      </c>
      <c r="AA312" s="115">
        <f>'[18]Staff Off Desk Summary Log'!BS13</f>
        <v>4.791666666666667E-2</v>
      </c>
      <c r="AB312" s="115">
        <f>'[18]Staff Off Desk Summary Log'!BT13</f>
        <v>9.166666666666666E-2</v>
      </c>
      <c r="AC312" s="115">
        <f>'[18]Staff Off Desk Summary Log'!BU13</f>
        <v>5.4166666666666669E-2</v>
      </c>
      <c r="AD312" s="115">
        <f>'[18]Staff Off Desk Summary Log'!BV13</f>
        <v>0.62791666666666668</v>
      </c>
    </row>
    <row r="315" spans="1:30" ht="150" x14ac:dyDescent="0.25">
      <c r="A315" s="63"/>
      <c r="B315" s="63"/>
      <c r="C315" s="114" t="str">
        <f>'[19]Staff Off Desk Summary Log'!AR1</f>
        <v>Hours per week Staff Max</v>
      </c>
      <c r="D315" s="114" t="str">
        <f>'[19]Staff Off Desk Summary Log'!AS1</f>
        <v>Mins per week staff max</v>
      </c>
      <c r="E315" s="114" t="str">
        <f>'[19]Staff Off Desk Summary Log'!AT1</f>
        <v>Hours/year Staff Max</v>
      </c>
      <c r="F315" s="63"/>
      <c r="G315" s="63"/>
      <c r="H315" s="63"/>
      <c r="I315" s="63"/>
      <c r="J315" s="63"/>
      <c r="K315" s="63"/>
      <c r="L315" s="63"/>
      <c r="M315" s="63"/>
      <c r="N315" s="63"/>
      <c r="O315" s="63"/>
      <c r="P315" s="63"/>
      <c r="Q315" s="63"/>
      <c r="R315" s="63"/>
      <c r="S315" s="63"/>
      <c r="T315" s="63"/>
      <c r="U315" s="63"/>
      <c r="V315" s="63"/>
      <c r="W315" s="63"/>
      <c r="X315" s="63"/>
      <c r="Y315" s="63"/>
      <c r="Z315" s="63"/>
      <c r="AA315" s="63"/>
      <c r="AB315" s="63"/>
      <c r="AC315" s="63"/>
      <c r="AD315" s="63"/>
    </row>
    <row r="316" spans="1:30" x14ac:dyDescent="0.25">
      <c r="A316" s="63"/>
      <c r="B316" s="63"/>
      <c r="C316" s="63">
        <f>'[19]Staff Off Desk Summary Log'!AR2</f>
        <v>40</v>
      </c>
      <c r="D316" s="63">
        <f>'[19]Staff Off Desk Summary Log'!AS2</f>
        <v>2400</v>
      </c>
      <c r="E316" s="63">
        <f>'[19]Staff Off Desk Summary Log'!AT2</f>
        <v>2080</v>
      </c>
      <c r="F316" s="63"/>
      <c r="G316" s="63"/>
      <c r="H316" s="63"/>
      <c r="I316" s="63"/>
      <c r="J316" s="63"/>
      <c r="K316" s="63"/>
      <c r="L316" s="63"/>
      <c r="M316" s="63"/>
      <c r="N316" s="63"/>
      <c r="O316" s="63"/>
      <c r="P316" s="63"/>
      <c r="Q316" s="63"/>
      <c r="R316" s="63"/>
      <c r="S316" s="63"/>
      <c r="T316" s="63"/>
      <c r="U316" s="63"/>
      <c r="V316" s="63"/>
      <c r="W316" s="63"/>
      <c r="X316" s="63"/>
      <c r="Y316" s="63"/>
      <c r="Z316" s="63"/>
      <c r="AA316" s="63"/>
      <c r="AB316" s="63"/>
      <c r="AC316" s="63"/>
      <c r="AD316" s="63"/>
    </row>
    <row r="317" spans="1:30" ht="98.25" customHeight="1" x14ac:dyDescent="0.25">
      <c r="A317" s="44" t="str">
        <f>'[19]Staff Off Desk Summary Log'!AP3</f>
        <v>NAT - Off Desk Log</v>
      </c>
      <c r="B317" s="63"/>
      <c r="C317" s="114" t="str">
        <f>'[19]Staff Off Desk Summary Log'!AR3</f>
        <v>Bookdrop</v>
      </c>
      <c r="D317" s="114">
        <f>'[19]Staff Off Desk Summary Log'!AS3</f>
        <v>0</v>
      </c>
      <c r="E317" s="114" t="str">
        <f>'[19]Staff Off Desk Summary Log'!AT3</f>
        <v>Delivery</v>
      </c>
      <c r="F317" s="114">
        <f>'[19]Staff Off Desk Summary Log'!AU3</f>
        <v>0</v>
      </c>
      <c r="G317" s="114" t="str">
        <f>'[19]Staff Off Desk Summary Log'!AV3</f>
        <v xml:space="preserve">Checkin </v>
      </c>
      <c r="H317" s="114">
        <f>'[19]Staff Off Desk Summary Log'!AW3</f>
        <v>0</v>
      </c>
      <c r="I317" s="114" t="str">
        <f>'[19]Staff Off Desk Summary Log'!AX3</f>
        <v>Shelving</v>
      </c>
      <c r="J317" s="114">
        <f>'[19]Staff Off Desk Summary Log'!AY3</f>
        <v>0</v>
      </c>
      <c r="K317" s="114" t="str">
        <f>'[19]Staff Off Desk Summary Log'!AZ3</f>
        <v>Circ Issues: missing and damaged items, etc.</v>
      </c>
      <c r="L317" s="114">
        <f>'[19]Staff Off Desk Summary Log'!BA3</f>
        <v>0</v>
      </c>
      <c r="M317" s="114" t="str">
        <f>'[19]Staff Off Desk Summary Log'!BB3</f>
        <v>Collection Management (describe activity)</v>
      </c>
      <c r="N317" s="114" t="str">
        <f>'[19]Staff Off Desk Summary Log'!BC3</f>
        <v>Picklist, ILL, LinkPLUS</v>
      </c>
      <c r="O317" s="114">
        <f>'[19]Staff Off Desk Summary Log'!BD3</f>
        <v>0</v>
      </c>
      <c r="P317" s="114" t="str">
        <f>'[19]Staff Off Desk Summary Log'!BE3</f>
        <v>Magazines (describe activity)</v>
      </c>
      <c r="Q317" s="114" t="str">
        <f>'[19]Staff Off Desk Summary Log'!BH3</f>
        <v>Meeting Room Bookings: new requests, review, confirm, etc.</v>
      </c>
      <c r="R317" s="114" t="str">
        <f>'[19]Staff Off Desk Summary Log'!BI3</f>
        <v>Outreach: School, Rotary, etc. (keep detailed calendar and attach to off desk log)</v>
      </c>
      <c r="S317" s="114" t="str">
        <f>'[19]Staff Off Desk Summary Log'!BJ3</f>
        <v>Community Information: posting new, restocking bookmarks, program brochures, notices</v>
      </c>
      <c r="T317" s="114" t="str">
        <f>'[19]Staff Off Desk Summary Log'!BK3</f>
        <v>By appointment with patron; 1 on 1; small group training</v>
      </c>
      <c r="U317" s="114">
        <f>'[19]Staff Off Desk Summary Log'!BL3</f>
        <v>0</v>
      </c>
      <c r="V317" s="114" t="str">
        <f>'[19]Staff Off Desk Summary Log'!BM3</f>
        <v>Programs (set up, delivery and tear down) Attach evanced calendar)</v>
      </c>
      <c r="W317" s="114">
        <f>'[19]Staff Off Desk Summary Log'!BN3</f>
        <v>0</v>
      </c>
      <c r="X317" s="114" t="str">
        <f>'[19]Staff Off Desk Summary Log'!BO3</f>
        <v>Programs (planning)</v>
      </c>
      <c r="Y317" s="114" t="str">
        <f>'[19]Staff Off Desk Summary Log'!BP3</f>
        <v xml:space="preserve">Special assignments or projects </v>
      </c>
      <c r="Z317" s="114" t="str">
        <f>'[19]Staff Off Desk Summary Log'!BQ3</f>
        <v>Check email/spl@</v>
      </c>
      <c r="AA317" s="114" t="str">
        <f>'[19]Staff Off Desk Summary Log'!BR3</f>
        <v>Cash Count</v>
      </c>
      <c r="AB317" s="114" t="str">
        <f>'[19]Staff Off Desk Summary Log'!BS3</f>
        <v>Staff Meetings</v>
      </c>
      <c r="AC317" s="114" t="str">
        <f>'[19]Staff Off Desk Summary Log'!BT3</f>
        <v>Opening/   Closing Procedures</v>
      </c>
      <c r="AD317" s="114" t="str">
        <f>'[19]Staff Off Desk Summary Log'!BU3</f>
        <v>Other (describe)</v>
      </c>
    </row>
    <row r="318" spans="1:30" x14ac:dyDescent="0.25">
      <c r="A318" s="63" t="str">
        <f>'[19]Staff Off Desk Summary Log'!AP4</f>
        <v>Day</v>
      </c>
      <c r="B318" s="63" t="str">
        <f>'[19]Staff Off Desk Summary Log'!AQ4</f>
        <v>Date</v>
      </c>
      <c r="C318" s="63" t="str">
        <f>'[19]Staff Off Desk Summary Log'!AR4</f>
        <v xml:space="preserve"># </v>
      </c>
      <c r="D318" s="63" t="str">
        <f>'[19]Staff Off Desk Summary Log'!AS4</f>
        <v>actual time</v>
      </c>
      <c r="E318" s="63" t="str">
        <f>'[19]Staff Off Desk Summary Log'!AT4</f>
        <v xml:space="preserve"># </v>
      </c>
      <c r="F318" s="63" t="str">
        <f>'[19]Staff Off Desk Summary Log'!AU4</f>
        <v>actual time</v>
      </c>
      <c r="G318" s="63" t="str">
        <f>'[19]Staff Off Desk Summary Log'!AV4</f>
        <v xml:space="preserve"># </v>
      </c>
      <c r="H318" s="63" t="str">
        <f>'[19]Staff Off Desk Summary Log'!AW4</f>
        <v>actual time</v>
      </c>
      <c r="I318" s="63" t="str">
        <f>'[19]Staff Off Desk Summary Log'!AX4</f>
        <v xml:space="preserve"># </v>
      </c>
      <c r="J318" s="63" t="str">
        <f>'[19]Staff Off Desk Summary Log'!AY4</f>
        <v>actual time</v>
      </c>
      <c r="K318" s="63" t="str">
        <f>'[19]Staff Off Desk Summary Log'!AZ4</f>
        <v xml:space="preserve"># </v>
      </c>
      <c r="L318" s="63" t="str">
        <f>'[19]Staff Off Desk Summary Log'!BA4</f>
        <v>actual time</v>
      </c>
      <c r="M318" s="63" t="str">
        <f>'[19]Staff Off Desk Summary Log'!BB4</f>
        <v>avg time</v>
      </c>
      <c r="N318" s="63" t="str">
        <f>'[19]Staff Off Desk Summary Log'!BC4</f>
        <v xml:space="preserve"># </v>
      </c>
      <c r="O318" s="63" t="str">
        <f>'[19]Staff Off Desk Summary Log'!BD4</f>
        <v>actual time</v>
      </c>
      <c r="P318" s="63" t="str">
        <f>'[19]Staff Off Desk Summary Log'!BE4</f>
        <v>avg time</v>
      </c>
      <c r="Q318" s="63" t="str">
        <f>'[19]Staff Off Desk Summary Log'!BH4</f>
        <v>avg time</v>
      </c>
      <c r="R318" s="63" t="str">
        <f>'[19]Staff Off Desk Summary Log'!BI4</f>
        <v>avg time</v>
      </c>
      <c r="S318" s="63" t="str">
        <f>'[19]Staff Off Desk Summary Log'!BJ4</f>
        <v>avg time</v>
      </c>
      <c r="T318" s="63" t="str">
        <f>'[19]Staff Off Desk Summary Log'!BK4</f>
        <v xml:space="preserve"># </v>
      </c>
      <c r="U318" s="63" t="str">
        <f>'[19]Staff Off Desk Summary Log'!BL4</f>
        <v>avg time</v>
      </c>
      <c r="V318" s="63" t="str">
        <f>'[19]Staff Off Desk Summary Log'!BM4</f>
        <v xml:space="preserve"># </v>
      </c>
      <c r="W318" s="63" t="str">
        <f>'[19]Staff Off Desk Summary Log'!BN4</f>
        <v>avg time</v>
      </c>
      <c r="X318" s="63" t="str">
        <f>'[19]Staff Off Desk Summary Log'!BO4</f>
        <v>actual time</v>
      </c>
      <c r="Y318" s="63" t="str">
        <f>'[19]Staff Off Desk Summary Log'!BP4</f>
        <v>actual time</v>
      </c>
      <c r="Z318" s="63" t="str">
        <f>'[19]Staff Off Desk Summary Log'!BQ4</f>
        <v>avg time</v>
      </c>
      <c r="AA318" s="63" t="str">
        <f>'[19]Staff Off Desk Summary Log'!BR4</f>
        <v>avg time</v>
      </c>
      <c r="AB318" s="63" t="str">
        <f>'[19]Staff Off Desk Summary Log'!BS4</f>
        <v>actual time</v>
      </c>
      <c r="AC318" s="63" t="str">
        <f>'[19]Staff Off Desk Summary Log'!BT4</f>
        <v>avg time</v>
      </c>
      <c r="AD318" s="63" t="str">
        <f>'[19]Staff Off Desk Summary Log'!BU4</f>
        <v>avg time</v>
      </c>
    </row>
    <row r="319" spans="1:30" x14ac:dyDescent="0.25">
      <c r="A319" s="63" t="str">
        <f>'[19]Staff Off Desk Summary Log'!AP5</f>
        <v>Tuesday</v>
      </c>
      <c r="B319" s="63">
        <f>'[19]Staff Off Desk Summary Log'!AQ5</f>
        <v>41716</v>
      </c>
      <c r="C319" s="63">
        <f>'[19]Staff Off Desk Summary Log'!AR5</f>
        <v>60</v>
      </c>
      <c r="D319" s="63">
        <f>'[19]Staff Off Desk Summary Log'!AS5</f>
        <v>20</v>
      </c>
      <c r="E319" s="63">
        <f>'[19]Staff Off Desk Summary Log'!AT5</f>
        <v>176</v>
      </c>
      <c r="F319" s="63">
        <f>'[19]Staff Off Desk Summary Log'!AU5</f>
        <v>20</v>
      </c>
      <c r="G319" s="63">
        <f>'[19]Staff Off Desk Summary Log'!AV5</f>
        <v>150</v>
      </c>
      <c r="H319" s="63">
        <f>'[19]Staff Off Desk Summary Log'!AW5</f>
        <v>0</v>
      </c>
      <c r="I319" s="63">
        <f>'[19]Staff Off Desk Summary Log'!AX5</f>
        <v>0</v>
      </c>
      <c r="J319" s="63">
        <f>'[19]Staff Off Desk Summary Log'!AY5</f>
        <v>0</v>
      </c>
      <c r="K319" s="63">
        <f>'[19]Staff Off Desk Summary Log'!AZ5</f>
        <v>1</v>
      </c>
      <c r="L319" s="63">
        <f>'[19]Staff Off Desk Summary Log'!BA5</f>
        <v>2</v>
      </c>
      <c r="M319" s="63">
        <f>'[19]Staff Off Desk Summary Log'!BB5</f>
        <v>10</v>
      </c>
      <c r="N319" s="63">
        <f>'[19]Staff Off Desk Summary Log'!BC5</f>
        <v>54</v>
      </c>
      <c r="O319" s="63">
        <f>'[19]Staff Off Desk Summary Log'!BD5</f>
        <v>35</v>
      </c>
      <c r="P319" s="63">
        <f>'[19]Staff Off Desk Summary Log'!BE5</f>
        <v>0</v>
      </c>
      <c r="Q319" s="63">
        <f>'[19]Staff Off Desk Summary Log'!BH5</f>
        <v>5</v>
      </c>
      <c r="R319" s="63">
        <f>'[19]Staff Off Desk Summary Log'!BI5</f>
        <v>0</v>
      </c>
      <c r="S319" s="63">
        <f>'[19]Staff Off Desk Summary Log'!BJ5</f>
        <v>0</v>
      </c>
      <c r="T319" s="63">
        <f>'[19]Staff Off Desk Summary Log'!BK5</f>
        <v>0</v>
      </c>
      <c r="U319" s="63">
        <f>'[19]Staff Off Desk Summary Log'!BL5</f>
        <v>9</v>
      </c>
      <c r="V319" s="63">
        <f>'[19]Staff Off Desk Summary Log'!BM5</f>
        <v>0</v>
      </c>
      <c r="W319" s="63">
        <f>'[19]Staff Off Desk Summary Log'!BN5</f>
        <v>138</v>
      </c>
      <c r="X319" s="63">
        <f>'[19]Staff Off Desk Summary Log'!BO5</f>
        <v>0</v>
      </c>
      <c r="Y319" s="63">
        <f>'[19]Staff Off Desk Summary Log'!BP5</f>
        <v>85</v>
      </c>
      <c r="Z319" s="63">
        <f>'[19]Staff Off Desk Summary Log'!BQ5</f>
        <v>102</v>
      </c>
      <c r="AA319" s="63">
        <f>'[19]Staff Off Desk Summary Log'!BR5</f>
        <v>15</v>
      </c>
      <c r="AB319" s="63">
        <f>'[19]Staff Off Desk Summary Log'!BS5</f>
        <v>20</v>
      </c>
      <c r="AC319" s="63">
        <f>'[19]Staff Off Desk Summary Log'!BT5</f>
        <v>56</v>
      </c>
      <c r="AD319" s="63">
        <f>'[19]Staff Off Desk Summary Log'!BU5</f>
        <v>327</v>
      </c>
    </row>
    <row r="320" spans="1:30" x14ac:dyDescent="0.25">
      <c r="A320" s="63" t="str">
        <f>'[19]Staff Off Desk Summary Log'!AP6</f>
        <v>Wednesday</v>
      </c>
      <c r="B320" s="63">
        <f>'[19]Staff Off Desk Summary Log'!AQ6</f>
        <v>41717</v>
      </c>
      <c r="C320" s="63">
        <f>'[19]Staff Off Desk Summary Log'!AR6</f>
        <v>101</v>
      </c>
      <c r="D320" s="63">
        <f>'[19]Staff Off Desk Summary Log'!AS6</f>
        <v>34</v>
      </c>
      <c r="E320" s="63">
        <f>'[19]Staff Off Desk Summary Log'!AT6</f>
        <v>172</v>
      </c>
      <c r="F320" s="63">
        <f>'[19]Staff Off Desk Summary Log'!AU6</f>
        <v>20</v>
      </c>
      <c r="G320" s="63">
        <f>'[19]Staff Off Desk Summary Log'!AV6</f>
        <v>268</v>
      </c>
      <c r="H320" s="63">
        <f>'[19]Staff Off Desk Summary Log'!AW6</f>
        <v>136</v>
      </c>
      <c r="I320" s="63">
        <f>'[19]Staff Off Desk Summary Log'!AX6</f>
        <v>150</v>
      </c>
      <c r="J320" s="63">
        <f>'[19]Staff Off Desk Summary Log'!AY6</f>
        <v>30</v>
      </c>
      <c r="K320" s="63">
        <f>'[19]Staff Off Desk Summary Log'!AZ6</f>
        <v>8</v>
      </c>
      <c r="L320" s="63">
        <f>'[19]Staff Off Desk Summary Log'!BA6</f>
        <v>20</v>
      </c>
      <c r="M320" s="63">
        <f>'[19]Staff Off Desk Summary Log'!BB6</f>
        <v>25</v>
      </c>
      <c r="N320" s="63">
        <f>'[19]Staff Off Desk Summary Log'!BC6</f>
        <v>0</v>
      </c>
      <c r="O320" s="63">
        <f>'[19]Staff Off Desk Summary Log'!BD6</f>
        <v>3</v>
      </c>
      <c r="P320" s="63">
        <f>'[19]Staff Off Desk Summary Log'!BE6</f>
        <v>8</v>
      </c>
      <c r="Q320" s="63">
        <f>'[19]Staff Off Desk Summary Log'!BH6</f>
        <v>2</v>
      </c>
      <c r="R320" s="63">
        <f>'[19]Staff Off Desk Summary Log'!BI6</f>
        <v>30</v>
      </c>
      <c r="S320" s="63">
        <f>'[19]Staff Off Desk Summary Log'!BJ6</f>
        <v>25</v>
      </c>
      <c r="T320" s="63">
        <f>'[19]Staff Off Desk Summary Log'!BK6</f>
        <v>0</v>
      </c>
      <c r="U320" s="63">
        <f>'[19]Staff Off Desk Summary Log'!BL6</f>
        <v>0</v>
      </c>
      <c r="V320" s="63">
        <f>'[19]Staff Off Desk Summary Log'!BM6</f>
        <v>0</v>
      </c>
      <c r="W320" s="63">
        <f>'[19]Staff Off Desk Summary Log'!BN6</f>
        <v>40</v>
      </c>
      <c r="X320" s="63">
        <f>'[19]Staff Off Desk Summary Log'!BO6</f>
        <v>77</v>
      </c>
      <c r="Y320" s="63">
        <f>'[19]Staff Off Desk Summary Log'!BP6</f>
        <v>100</v>
      </c>
      <c r="Z320" s="63">
        <f>'[19]Staff Off Desk Summary Log'!BQ6</f>
        <v>69</v>
      </c>
      <c r="AA320" s="63">
        <f>'[19]Staff Off Desk Summary Log'!BR6</f>
        <v>55</v>
      </c>
      <c r="AB320" s="63">
        <f>'[19]Staff Off Desk Summary Log'!BS6</f>
        <v>37</v>
      </c>
      <c r="AC320" s="63">
        <f>'[19]Staff Off Desk Summary Log'!BT6</f>
        <v>74</v>
      </c>
      <c r="AD320" s="63">
        <f>'[19]Staff Off Desk Summary Log'!BU6</f>
        <v>328</v>
      </c>
    </row>
    <row r="321" spans="1:30" x14ac:dyDescent="0.25">
      <c r="A321" s="63" t="str">
        <f>'[19]Staff Off Desk Summary Log'!AP7</f>
        <v>Thursday</v>
      </c>
      <c r="B321" s="63">
        <f>'[19]Staff Off Desk Summary Log'!AQ7</f>
        <v>41718</v>
      </c>
      <c r="C321" s="63">
        <f>'[19]Staff Off Desk Summary Log'!AR7</f>
        <v>155</v>
      </c>
      <c r="D321" s="63">
        <f>'[19]Staff Off Desk Summary Log'!AS7</f>
        <v>54</v>
      </c>
      <c r="E321" s="63">
        <f>'[19]Staff Off Desk Summary Log'!AT7</f>
        <v>42</v>
      </c>
      <c r="F321" s="63">
        <f>'[19]Staff Off Desk Summary Log'!AU7</f>
        <v>5</v>
      </c>
      <c r="G321" s="63">
        <f>'[19]Staff Off Desk Summary Log'!AV7</f>
        <v>358</v>
      </c>
      <c r="H321" s="63">
        <f>'[19]Staff Off Desk Summary Log'!AW7</f>
        <v>115</v>
      </c>
      <c r="I321" s="63">
        <f>'[19]Staff Off Desk Summary Log'!AX7</f>
        <v>0</v>
      </c>
      <c r="J321" s="63">
        <f>'[19]Staff Off Desk Summary Log'!AY7</f>
        <v>0</v>
      </c>
      <c r="K321" s="63">
        <f>'[19]Staff Off Desk Summary Log'!AZ7</f>
        <v>14</v>
      </c>
      <c r="L321" s="63">
        <f>'[19]Staff Off Desk Summary Log'!BA7</f>
        <v>50</v>
      </c>
      <c r="M321" s="63">
        <f>'[19]Staff Off Desk Summary Log'!BB7</f>
        <v>5</v>
      </c>
      <c r="N321" s="63">
        <f>'[19]Staff Off Desk Summary Log'!BC7</f>
        <v>1</v>
      </c>
      <c r="O321" s="63">
        <f>'[19]Staff Off Desk Summary Log'!BD7</f>
        <v>10</v>
      </c>
      <c r="P321" s="63">
        <f>'[19]Staff Off Desk Summary Log'!BE7</f>
        <v>17</v>
      </c>
      <c r="Q321" s="63">
        <f>'[19]Staff Off Desk Summary Log'!BH7</f>
        <v>0</v>
      </c>
      <c r="R321" s="63">
        <f>'[19]Staff Off Desk Summary Log'!BI7</f>
        <v>45</v>
      </c>
      <c r="S321" s="63">
        <f>'[19]Staff Off Desk Summary Log'!BJ7</f>
        <v>5</v>
      </c>
      <c r="T321" s="63">
        <f>'[19]Staff Off Desk Summary Log'!BK7</f>
        <v>0</v>
      </c>
      <c r="U321" s="63">
        <f>'[19]Staff Off Desk Summary Log'!BL7</f>
        <v>0</v>
      </c>
      <c r="V321" s="63">
        <f>'[19]Staff Off Desk Summary Log'!BM7</f>
        <v>56</v>
      </c>
      <c r="W321" s="63">
        <f>'[19]Staff Off Desk Summary Log'!BN7</f>
        <v>128</v>
      </c>
      <c r="X321" s="63">
        <f>'[19]Staff Off Desk Summary Log'!BO7</f>
        <v>20</v>
      </c>
      <c r="Y321" s="63">
        <f>'[19]Staff Off Desk Summary Log'!BP7</f>
        <v>175</v>
      </c>
      <c r="Z321" s="63">
        <f>'[19]Staff Off Desk Summary Log'!BQ7</f>
        <v>77</v>
      </c>
      <c r="AA321" s="63">
        <f>'[19]Staff Off Desk Summary Log'!BR7</f>
        <v>30</v>
      </c>
      <c r="AB321" s="63">
        <f>'[19]Staff Off Desk Summary Log'!BS7</f>
        <v>155</v>
      </c>
      <c r="AC321" s="63">
        <f>'[19]Staff Off Desk Summary Log'!BT7</f>
        <v>40</v>
      </c>
      <c r="AD321" s="63">
        <f>'[19]Staff Off Desk Summary Log'!BU7</f>
        <v>259</v>
      </c>
    </row>
    <row r="322" spans="1:30" x14ac:dyDescent="0.25">
      <c r="A322" s="63" t="str">
        <f>'[19]Staff Off Desk Summary Log'!AP8</f>
        <v>Friday</v>
      </c>
      <c r="B322" s="63">
        <f>'[19]Staff Off Desk Summary Log'!AQ8</f>
        <v>41719</v>
      </c>
      <c r="C322" s="63">
        <f>'[19]Staff Off Desk Summary Log'!AR8</f>
        <v>30</v>
      </c>
      <c r="D322" s="63">
        <f>'[19]Staff Off Desk Summary Log'!AS8</f>
        <v>15</v>
      </c>
      <c r="E322" s="63">
        <f>'[19]Staff Off Desk Summary Log'!AT8</f>
        <v>19</v>
      </c>
      <c r="F322" s="63">
        <f>'[19]Staff Off Desk Summary Log'!AU8</f>
        <v>20</v>
      </c>
      <c r="G322" s="63">
        <f>'[19]Staff Off Desk Summary Log'!AV8</f>
        <v>38.5</v>
      </c>
      <c r="H322" s="63">
        <f>'[19]Staff Off Desk Summary Log'!AW8</f>
        <v>0</v>
      </c>
      <c r="I322" s="63">
        <f>'[19]Staff Off Desk Summary Log'!AX8</f>
        <v>25</v>
      </c>
      <c r="J322" s="63">
        <f>'[19]Staff Off Desk Summary Log'!AY8</f>
        <v>0</v>
      </c>
      <c r="K322" s="63">
        <f>'[19]Staff Off Desk Summary Log'!AZ8</f>
        <v>8</v>
      </c>
      <c r="L322" s="63">
        <f>'[19]Staff Off Desk Summary Log'!BA8</f>
        <v>0</v>
      </c>
      <c r="M322" s="63">
        <f>'[19]Staff Off Desk Summary Log'!BB8</f>
        <v>0</v>
      </c>
      <c r="N322" s="63">
        <f>'[19]Staff Off Desk Summary Log'!BC8</f>
        <v>32</v>
      </c>
      <c r="O322" s="63">
        <f>'[19]Staff Off Desk Summary Log'!BD8</f>
        <v>0</v>
      </c>
      <c r="P322" s="63">
        <f>'[19]Staff Off Desk Summary Log'!BE8</f>
        <v>0</v>
      </c>
      <c r="Q322" s="63">
        <f>'[19]Staff Off Desk Summary Log'!BH8</f>
        <v>0</v>
      </c>
      <c r="R322" s="63">
        <f>'[19]Staff Off Desk Summary Log'!BI8</f>
        <v>0</v>
      </c>
      <c r="S322" s="63">
        <f>'[19]Staff Off Desk Summary Log'!BJ8</f>
        <v>0</v>
      </c>
      <c r="T322" s="63">
        <f>'[19]Staff Off Desk Summary Log'!BK8</f>
        <v>0</v>
      </c>
      <c r="U322" s="63">
        <f>'[19]Staff Off Desk Summary Log'!BL8</f>
        <v>0</v>
      </c>
      <c r="V322" s="63">
        <f>'[19]Staff Off Desk Summary Log'!BM8</f>
        <v>15</v>
      </c>
      <c r="W322" s="63">
        <f>'[19]Staff Off Desk Summary Log'!BN8</f>
        <v>50</v>
      </c>
      <c r="X322" s="63">
        <f>'[19]Staff Off Desk Summary Log'!BO8</f>
        <v>0</v>
      </c>
      <c r="Y322" s="63">
        <f>'[19]Staff Off Desk Summary Log'!BP8</f>
        <v>40</v>
      </c>
      <c r="Z322" s="63">
        <f>'[19]Staff Off Desk Summary Log'!BQ8</f>
        <v>10</v>
      </c>
      <c r="AA322" s="63">
        <f>'[19]Staff Off Desk Summary Log'!BR8</f>
        <v>15</v>
      </c>
      <c r="AB322" s="63">
        <f>'[19]Staff Off Desk Summary Log'!BS8</f>
        <v>260</v>
      </c>
      <c r="AC322" s="63">
        <f>'[19]Staff Off Desk Summary Log'!BT8</f>
        <v>0</v>
      </c>
      <c r="AD322" s="63">
        <f>'[19]Staff Off Desk Summary Log'!BU8</f>
        <v>428</v>
      </c>
    </row>
    <row r="323" spans="1:30" x14ac:dyDescent="0.25">
      <c r="A323" s="63" t="str">
        <f>'[19]Staff Off Desk Summary Log'!AP9</f>
        <v>Saturday</v>
      </c>
      <c r="B323" s="63">
        <f>'[19]Staff Off Desk Summary Log'!AQ9</f>
        <v>41720</v>
      </c>
      <c r="C323" s="63">
        <f>'[19]Staff Off Desk Summary Log'!AR9</f>
        <v>550</v>
      </c>
      <c r="D323" s="63">
        <f>'[19]Staff Off Desk Summary Log'!AS9</f>
        <v>5</v>
      </c>
      <c r="E323" s="63">
        <f>'[19]Staff Off Desk Summary Log'!AT9</f>
        <v>27</v>
      </c>
      <c r="F323" s="63">
        <f>'[19]Staff Off Desk Summary Log'!AU9</f>
        <v>4</v>
      </c>
      <c r="G323" s="63">
        <f>'[19]Staff Off Desk Summary Log'!AV9</f>
        <v>200</v>
      </c>
      <c r="H323" s="63">
        <f>'[19]Staff Off Desk Summary Log'!AW9</f>
        <v>60</v>
      </c>
      <c r="I323" s="63">
        <f>'[19]Staff Off Desk Summary Log'!AX9</f>
        <v>4</v>
      </c>
      <c r="J323" s="63">
        <f>'[19]Staff Off Desk Summary Log'!AY9</f>
        <v>0</v>
      </c>
      <c r="K323" s="63">
        <f>'[19]Staff Off Desk Summary Log'!AZ9</f>
        <v>11</v>
      </c>
      <c r="L323" s="63">
        <f>'[19]Staff Off Desk Summary Log'!BA9</f>
        <v>2</v>
      </c>
      <c r="M323" s="63">
        <f>'[19]Staff Off Desk Summary Log'!BB9</f>
        <v>0</v>
      </c>
      <c r="N323" s="63">
        <f>'[19]Staff Off Desk Summary Log'!BC9</f>
        <v>39</v>
      </c>
      <c r="O323" s="63">
        <f>'[19]Staff Off Desk Summary Log'!BD9</f>
        <v>0</v>
      </c>
      <c r="P323" s="63">
        <f>'[19]Staff Off Desk Summary Log'!BE9</f>
        <v>0</v>
      </c>
      <c r="Q323" s="63">
        <f>'[19]Staff Off Desk Summary Log'!BH9</f>
        <v>0</v>
      </c>
      <c r="R323" s="63">
        <f>'[19]Staff Off Desk Summary Log'!BI9</f>
        <v>0</v>
      </c>
      <c r="S323" s="63">
        <f>'[19]Staff Off Desk Summary Log'!BJ9</f>
        <v>5</v>
      </c>
      <c r="T323" s="63">
        <f>'[19]Staff Off Desk Summary Log'!BK9</f>
        <v>0</v>
      </c>
      <c r="U323" s="63">
        <f>'[19]Staff Off Desk Summary Log'!BL9</f>
        <v>0</v>
      </c>
      <c r="V323" s="63">
        <f>'[19]Staff Off Desk Summary Log'!BM9</f>
        <v>0</v>
      </c>
      <c r="W323" s="63">
        <f>'[19]Staff Off Desk Summary Log'!BN9</f>
        <v>10</v>
      </c>
      <c r="X323" s="63">
        <f>'[19]Staff Off Desk Summary Log'!BO9</f>
        <v>0</v>
      </c>
      <c r="Y323" s="63">
        <f>'[19]Staff Off Desk Summary Log'!BP9</f>
        <v>105</v>
      </c>
      <c r="Z323" s="63">
        <f>'[19]Staff Off Desk Summary Log'!BQ9</f>
        <v>30</v>
      </c>
      <c r="AA323" s="63">
        <f>'[19]Staff Off Desk Summary Log'!BR9</f>
        <v>60</v>
      </c>
      <c r="AB323" s="63">
        <f>'[19]Staff Off Desk Summary Log'!BS9</f>
        <v>20</v>
      </c>
      <c r="AC323" s="63">
        <f>'[19]Staff Off Desk Summary Log'!BT9</f>
        <v>130</v>
      </c>
      <c r="AD323" s="63">
        <f>'[19]Staff Off Desk Summary Log'!BU9</f>
        <v>281</v>
      </c>
    </row>
    <row r="324" spans="1:30" x14ac:dyDescent="0.25">
      <c r="A324" s="63"/>
      <c r="B324" s="63" t="str">
        <f>'[19]Staff Off Desk Summary Log'!AQ10</f>
        <v>SUM</v>
      </c>
      <c r="C324" s="63">
        <f>'[19]Staff Off Desk Summary Log'!AR10</f>
        <v>896</v>
      </c>
      <c r="D324" s="63">
        <f>'[19]Staff Off Desk Summary Log'!AS10</f>
        <v>128</v>
      </c>
      <c r="E324" s="63">
        <f>'[19]Staff Off Desk Summary Log'!AT10</f>
        <v>436</v>
      </c>
      <c r="F324" s="63">
        <f>'[19]Staff Off Desk Summary Log'!AU10</f>
        <v>69</v>
      </c>
      <c r="G324" s="63">
        <f>'[19]Staff Off Desk Summary Log'!AV10</f>
        <v>1014.5</v>
      </c>
      <c r="H324" s="63">
        <f>'[19]Staff Off Desk Summary Log'!AW10</f>
        <v>311</v>
      </c>
      <c r="I324" s="63">
        <f>'[19]Staff Off Desk Summary Log'!AX10</f>
        <v>179</v>
      </c>
      <c r="J324" s="63">
        <f>'[19]Staff Off Desk Summary Log'!AY10</f>
        <v>30</v>
      </c>
      <c r="K324" s="63">
        <f>'[19]Staff Off Desk Summary Log'!AZ10</f>
        <v>42</v>
      </c>
      <c r="L324" s="63">
        <f>'[19]Staff Off Desk Summary Log'!BA10</f>
        <v>74</v>
      </c>
      <c r="M324" s="63">
        <f>'[19]Staff Off Desk Summary Log'!BB10</f>
        <v>40</v>
      </c>
      <c r="N324" s="63">
        <f>'[19]Staff Off Desk Summary Log'!BC10</f>
        <v>126</v>
      </c>
      <c r="O324" s="63">
        <f>'[19]Staff Off Desk Summary Log'!BD10</f>
        <v>48</v>
      </c>
      <c r="P324" s="63">
        <f>'[19]Staff Off Desk Summary Log'!BE10</f>
        <v>25</v>
      </c>
      <c r="Q324" s="63">
        <f>'[19]Staff Off Desk Summary Log'!BH10</f>
        <v>7</v>
      </c>
      <c r="R324" s="63">
        <f>'[19]Staff Off Desk Summary Log'!BI10</f>
        <v>75</v>
      </c>
      <c r="S324" s="63">
        <f>'[19]Staff Off Desk Summary Log'!BJ10</f>
        <v>35</v>
      </c>
      <c r="T324" s="63">
        <f>'[19]Staff Off Desk Summary Log'!BK10</f>
        <v>0</v>
      </c>
      <c r="U324" s="63">
        <f>'[19]Staff Off Desk Summary Log'!BL10</f>
        <v>9</v>
      </c>
      <c r="V324" s="63">
        <f>'[19]Staff Off Desk Summary Log'!BM10</f>
        <v>71</v>
      </c>
      <c r="W324" s="63">
        <f>'[19]Staff Off Desk Summary Log'!BN10</f>
        <v>366</v>
      </c>
      <c r="X324" s="63">
        <f>'[19]Staff Off Desk Summary Log'!BO10</f>
        <v>97</v>
      </c>
      <c r="Y324" s="63">
        <f>'[19]Staff Off Desk Summary Log'!BP10</f>
        <v>505</v>
      </c>
      <c r="Z324" s="63">
        <f>'[19]Staff Off Desk Summary Log'!BQ10</f>
        <v>288</v>
      </c>
      <c r="AA324" s="63">
        <f>'[19]Staff Off Desk Summary Log'!BR10</f>
        <v>175</v>
      </c>
      <c r="AB324" s="63">
        <f>'[19]Staff Off Desk Summary Log'!BS10</f>
        <v>492</v>
      </c>
      <c r="AC324" s="63">
        <f>'[19]Staff Off Desk Summary Log'!BT10</f>
        <v>300</v>
      </c>
      <c r="AD324" s="63">
        <f>'[19]Staff Off Desk Summary Log'!BU10</f>
        <v>1623</v>
      </c>
    </row>
    <row r="325" spans="1:30" x14ac:dyDescent="0.25">
      <c r="A325" s="63"/>
      <c r="B325" s="63" t="str">
        <f>'[19]Staff Off Desk Summary Log'!AQ11</f>
        <v>AVG</v>
      </c>
      <c r="C325" s="63"/>
      <c r="D325" s="101">
        <f>'[19]Staff Off Desk Summary Log'!AS11</f>
        <v>0.14285714285714285</v>
      </c>
      <c r="E325" s="101"/>
      <c r="F325" s="101">
        <f>'[19]Staff Off Desk Summary Log'!AU11</f>
        <v>0.15825688073394495</v>
      </c>
      <c r="G325" s="101"/>
      <c r="H325" s="101">
        <f>'[19]Staff Off Desk Summary Log'!AW11</f>
        <v>0.30655495317890585</v>
      </c>
      <c r="I325" s="101"/>
      <c r="J325" s="101">
        <f>'[19]Staff Off Desk Summary Log'!AY11</f>
        <v>0.16759776536312848</v>
      </c>
      <c r="K325" s="101"/>
      <c r="L325" s="101">
        <f>'[19]Staff Off Desk Summary Log'!BA11</f>
        <v>1.7619047619047619</v>
      </c>
      <c r="M325" s="101"/>
      <c r="N325" s="101"/>
      <c r="O325" s="101">
        <f>'[19]Staff Off Desk Summary Log'!BD11</f>
        <v>0.38095238095238093</v>
      </c>
      <c r="P325" s="63"/>
      <c r="Q325" s="63"/>
      <c r="R325" s="63"/>
      <c r="S325" s="63"/>
      <c r="T325" s="63"/>
      <c r="U325" s="63"/>
      <c r="V325" s="63"/>
      <c r="W325" s="63">
        <f>'[19]Staff Off Desk Summary Log'!BN11</f>
        <v>5.154929577464789</v>
      </c>
      <c r="X325" s="63"/>
      <c r="Y325" s="63"/>
      <c r="Z325" s="63"/>
      <c r="AA325" s="63"/>
      <c r="AB325" s="63"/>
      <c r="AC325" s="63"/>
      <c r="AD325" s="63"/>
    </row>
    <row r="326" spans="1:30" ht="105" x14ac:dyDescent="0.25">
      <c r="A326" s="63"/>
      <c r="B326" s="114" t="str">
        <f>'[19]Staff Off Desk Summary Log'!AQ12</f>
        <v>% Hrs per week off desk tasks</v>
      </c>
      <c r="C326" s="63"/>
      <c r="D326" s="63" t="str">
        <f>'[19]Staff Off Desk Summary Log'!AS12</f>
        <v>shelver</v>
      </c>
      <c r="E326" s="63">
        <f>'[19]Staff Off Desk Summary Log'!AT12</f>
        <v>0</v>
      </c>
      <c r="F326" s="63" t="str">
        <f>'[19]Staff Off Desk Summary Log'!AU12</f>
        <v>shelver</v>
      </c>
      <c r="G326" s="63">
        <f>'[19]Staff Off Desk Summary Log'!AV12</f>
        <v>0</v>
      </c>
      <c r="H326" s="63" t="str">
        <f>'[19]Staff Off Desk Summary Log'!AW12</f>
        <v>shelver</v>
      </c>
      <c r="I326" s="63">
        <f>'[19]Staff Off Desk Summary Log'!AX12</f>
        <v>0</v>
      </c>
      <c r="J326" s="63" t="str">
        <f>'[19]Staff Off Desk Summary Log'!AY12</f>
        <v>shelver</v>
      </c>
      <c r="K326" s="63"/>
      <c r="L326" s="115">
        <f>'[19]Staff Off Desk Summary Log'!BA12</f>
        <v>3.0833333333333334E-2</v>
      </c>
      <c r="M326" s="115">
        <f>'[19]Staff Off Desk Summary Log'!BB12</f>
        <v>1.6666666666666666E-2</v>
      </c>
      <c r="N326" s="115"/>
      <c r="O326" s="115">
        <f>'[19]Staff Off Desk Summary Log'!BD12</f>
        <v>0.02</v>
      </c>
      <c r="P326" s="115">
        <f>'[19]Staff Off Desk Summary Log'!BE12</f>
        <v>1.0416666666666666E-2</v>
      </c>
      <c r="Q326" s="115">
        <f>'[19]Staff Off Desk Summary Log'!BH12</f>
        <v>2.9166666666666668E-3</v>
      </c>
      <c r="R326" s="115">
        <f>'[19]Staff Off Desk Summary Log'!BI12</f>
        <v>3.125E-2</v>
      </c>
      <c r="S326" s="115">
        <f>'[19]Staff Off Desk Summary Log'!BJ12</f>
        <v>1.4583333333333334E-2</v>
      </c>
      <c r="T326" s="115">
        <f>'[19]Staff Off Desk Summary Log'!BK12</f>
        <v>0</v>
      </c>
      <c r="U326" s="115">
        <f>'[19]Staff Off Desk Summary Log'!BL12</f>
        <v>3.7499999999999999E-3</v>
      </c>
      <c r="V326" s="115"/>
      <c r="W326" s="115">
        <f>'[19]Staff Off Desk Summary Log'!BN12</f>
        <v>0.1525</v>
      </c>
      <c r="X326" s="115">
        <f>'[19]Staff Off Desk Summary Log'!BO12</f>
        <v>4.0416666666666663E-2</v>
      </c>
      <c r="Y326" s="115">
        <f>'[19]Staff Off Desk Summary Log'!BP12</f>
        <v>0.21041666666666667</v>
      </c>
      <c r="Z326" s="115">
        <f>'[19]Staff Off Desk Summary Log'!BQ12</f>
        <v>0.12</v>
      </c>
      <c r="AA326" s="115">
        <f>'[19]Staff Off Desk Summary Log'!BR12</f>
        <v>7.2916666666666671E-2</v>
      </c>
      <c r="AB326" s="115">
        <f>'[19]Staff Off Desk Summary Log'!BS12</f>
        <v>0.20499999999999999</v>
      </c>
      <c r="AC326" s="115">
        <f>'[19]Staff Off Desk Summary Log'!BT12</f>
        <v>0.125</v>
      </c>
      <c r="AD326" s="115">
        <f>'[19]Staff Off Desk Summary Log'!BU12</f>
        <v>0.67625000000000002</v>
      </c>
    </row>
    <row r="329" spans="1:30" ht="150" x14ac:dyDescent="0.25">
      <c r="A329" s="63"/>
      <c r="B329" s="63"/>
      <c r="C329" s="114" t="str">
        <f>'[20]Staff Off Desk Summary Log'!AQ1</f>
        <v>Hours per week Staff Max</v>
      </c>
      <c r="D329" s="114" t="str">
        <f>'[20]Staff Off Desk Summary Log'!AR1</f>
        <v>Mins per week staff max</v>
      </c>
      <c r="E329" s="114" t="str">
        <f>'[20]Staff Off Desk Summary Log'!AS1</f>
        <v>Hours/year Staff Max</v>
      </c>
      <c r="F329" s="63">
        <f>'[20]Staff Off Desk Summary Log'!AT1</f>
        <v>0</v>
      </c>
      <c r="G329" s="63">
        <f>'[20]Staff Off Desk Summary Log'!AU1</f>
        <v>0</v>
      </c>
      <c r="H329" s="63">
        <f>'[20]Staff Off Desk Summary Log'!AV1</f>
        <v>0</v>
      </c>
      <c r="I329" s="63">
        <f>'[20]Staff Off Desk Summary Log'!AW1</f>
        <v>0</v>
      </c>
      <c r="J329" s="63">
        <f>'[20]Staff Off Desk Summary Log'!AX1</f>
        <v>0</v>
      </c>
      <c r="K329" s="63">
        <f>'[20]Staff Off Desk Summary Log'!AY1</f>
        <v>0</v>
      </c>
      <c r="L329" s="63">
        <f>'[20]Staff Off Desk Summary Log'!AZ1</f>
        <v>0</v>
      </c>
      <c r="M329" s="63">
        <f>'[20]Staff Off Desk Summary Log'!BA1</f>
        <v>0</v>
      </c>
      <c r="N329" s="63">
        <f>'[20]Staff Off Desk Summary Log'!BB1</f>
        <v>0</v>
      </c>
      <c r="O329" s="63">
        <f>'[20]Staff Off Desk Summary Log'!BC1</f>
        <v>0</v>
      </c>
      <c r="P329" s="63">
        <f>'[20]Staff Off Desk Summary Log'!BD1</f>
        <v>0</v>
      </c>
      <c r="Q329" s="63">
        <f>'[20]Staff Off Desk Summary Log'!BG1</f>
        <v>0</v>
      </c>
      <c r="R329" s="63">
        <f>'[20]Staff Off Desk Summary Log'!BH1</f>
        <v>0</v>
      </c>
      <c r="S329" s="63">
        <f>'[20]Staff Off Desk Summary Log'!BI1</f>
        <v>0</v>
      </c>
      <c r="T329" s="63">
        <f>'[20]Staff Off Desk Summary Log'!BJ1</f>
        <v>0</v>
      </c>
      <c r="U329" s="63">
        <f>'[20]Staff Off Desk Summary Log'!BK1</f>
        <v>0</v>
      </c>
      <c r="V329" s="63">
        <f>'[20]Staff Off Desk Summary Log'!BL1</f>
        <v>0</v>
      </c>
      <c r="W329" s="63">
        <f>'[20]Staff Off Desk Summary Log'!BM1</f>
        <v>0</v>
      </c>
      <c r="X329" s="63">
        <f>'[20]Staff Off Desk Summary Log'!BN1</f>
        <v>0</v>
      </c>
      <c r="Y329" s="63">
        <f>'[20]Staff Off Desk Summary Log'!BO1</f>
        <v>0</v>
      </c>
      <c r="Z329" s="63">
        <f>'[20]Staff Off Desk Summary Log'!BP1</f>
        <v>0</v>
      </c>
      <c r="AA329" s="63">
        <f>'[20]Staff Off Desk Summary Log'!BQ1</f>
        <v>0</v>
      </c>
      <c r="AB329" s="63">
        <f>'[20]Staff Off Desk Summary Log'!BR1</f>
        <v>0</v>
      </c>
      <c r="AC329" s="63">
        <f>'[20]Staff Off Desk Summary Log'!BS1</f>
        <v>0</v>
      </c>
      <c r="AD329" s="63">
        <f>'[20]Staff Off Desk Summary Log'!BT1</f>
        <v>0</v>
      </c>
    </row>
    <row r="330" spans="1:30" x14ac:dyDescent="0.25">
      <c r="A330" s="63"/>
      <c r="B330" s="63"/>
      <c r="C330" s="63">
        <f>'[20]Staff Off Desk Summary Log'!AQ2</f>
        <v>40</v>
      </c>
      <c r="D330" s="63">
        <f>'[20]Staff Off Desk Summary Log'!AR2</f>
        <v>2400</v>
      </c>
      <c r="E330" s="63">
        <f>'[20]Staff Off Desk Summary Log'!AS2</f>
        <v>2080</v>
      </c>
      <c r="F330" s="63">
        <f>'[20]Staff Off Desk Summary Log'!AT2</f>
        <v>0</v>
      </c>
      <c r="G330" s="63">
        <f>'[20]Staff Off Desk Summary Log'!AU2</f>
        <v>0</v>
      </c>
      <c r="H330" s="63">
        <f>'[20]Staff Off Desk Summary Log'!AV2</f>
        <v>0</v>
      </c>
      <c r="I330" s="63">
        <f>'[20]Staff Off Desk Summary Log'!AW2</f>
        <v>0</v>
      </c>
      <c r="J330" s="63">
        <f>'[20]Staff Off Desk Summary Log'!AX2</f>
        <v>0</v>
      </c>
      <c r="K330" s="63">
        <f>'[20]Staff Off Desk Summary Log'!AY2</f>
        <v>0</v>
      </c>
      <c r="L330" s="63">
        <f>'[20]Staff Off Desk Summary Log'!AZ2</f>
        <v>0</v>
      </c>
      <c r="M330" s="63">
        <f>'[20]Staff Off Desk Summary Log'!BA2</f>
        <v>0</v>
      </c>
      <c r="N330" s="63">
        <f>'[20]Staff Off Desk Summary Log'!BB2</f>
        <v>0</v>
      </c>
      <c r="O330" s="63">
        <f>'[20]Staff Off Desk Summary Log'!BC2</f>
        <v>0</v>
      </c>
      <c r="P330" s="63">
        <f>'[20]Staff Off Desk Summary Log'!BD2</f>
        <v>0</v>
      </c>
      <c r="Q330" s="63">
        <f>'[20]Staff Off Desk Summary Log'!BG2</f>
        <v>0</v>
      </c>
      <c r="R330" s="63">
        <f>'[20]Staff Off Desk Summary Log'!BH2</f>
        <v>0</v>
      </c>
      <c r="S330" s="63">
        <f>'[20]Staff Off Desk Summary Log'!BI2</f>
        <v>0</v>
      </c>
      <c r="T330" s="63">
        <f>'[20]Staff Off Desk Summary Log'!BJ2</f>
        <v>0</v>
      </c>
      <c r="U330" s="63">
        <f>'[20]Staff Off Desk Summary Log'!BK2</f>
        <v>0</v>
      </c>
      <c r="V330" s="63">
        <f>'[20]Staff Off Desk Summary Log'!BL2</f>
        <v>0</v>
      </c>
      <c r="W330" s="63">
        <f>'[20]Staff Off Desk Summary Log'!BM2</f>
        <v>0</v>
      </c>
      <c r="X330" s="63">
        <f>'[20]Staff Off Desk Summary Log'!BN2</f>
        <v>0</v>
      </c>
      <c r="Y330" s="63">
        <f>'[20]Staff Off Desk Summary Log'!BO2</f>
        <v>0</v>
      </c>
      <c r="Z330" s="63">
        <f>'[20]Staff Off Desk Summary Log'!BP2</f>
        <v>0</v>
      </c>
      <c r="AA330" s="63">
        <f>'[20]Staff Off Desk Summary Log'!BQ2</f>
        <v>0</v>
      </c>
      <c r="AB330" s="63">
        <f>'[20]Staff Off Desk Summary Log'!BR2</f>
        <v>0</v>
      </c>
      <c r="AC330" s="63">
        <f>'[20]Staff Off Desk Summary Log'!BS2</f>
        <v>0</v>
      </c>
      <c r="AD330" s="63">
        <f>'[20]Staff Off Desk Summary Log'!BT2</f>
        <v>0</v>
      </c>
    </row>
    <row r="331" spans="1:30" ht="90.75" customHeight="1" x14ac:dyDescent="0.25">
      <c r="A331" s="44" t="str">
        <f>'[20]Staff Off Desk Summary Log'!AO3</f>
        <v>NHI - Off Desk Log</v>
      </c>
      <c r="B331" s="63"/>
      <c r="C331" s="114" t="str">
        <f>'[20]Staff Off Desk Summary Log'!AQ3</f>
        <v>Bookdrop</v>
      </c>
      <c r="D331" s="114"/>
      <c r="E331" s="114" t="str">
        <f>'[20]Staff Off Desk Summary Log'!AS3</f>
        <v>Delivery</v>
      </c>
      <c r="F331" s="114"/>
      <c r="G331" s="114" t="str">
        <f>'[20]Staff Off Desk Summary Log'!AU3</f>
        <v xml:space="preserve">Checkin </v>
      </c>
      <c r="H331" s="114"/>
      <c r="I331" s="114" t="str">
        <f>'[20]Staff Off Desk Summary Log'!AW3</f>
        <v>Shelving</v>
      </c>
      <c r="J331" s="114"/>
      <c r="K331" s="114" t="str">
        <f>'[20]Staff Off Desk Summary Log'!AY3</f>
        <v>Circ Issues: missing and damaged items, etc.</v>
      </c>
      <c r="L331" s="114"/>
      <c r="M331" s="114" t="str">
        <f>'[20]Staff Off Desk Summary Log'!BA3</f>
        <v>Collection Management (describe activity)</v>
      </c>
      <c r="N331" s="114" t="str">
        <f>'[20]Staff Off Desk Summary Log'!BB3</f>
        <v>Picklist, ILL, LinkPLUS</v>
      </c>
      <c r="O331" s="114"/>
      <c r="P331" s="114" t="str">
        <f>'[20]Staff Off Desk Summary Log'!BD3</f>
        <v>Magazines (describe activity)</v>
      </c>
      <c r="Q331" s="114" t="str">
        <f>'[20]Staff Off Desk Summary Log'!BG3</f>
        <v>Meeting Room Bookings: new requests, review, confirm, etc.</v>
      </c>
      <c r="R331" s="114" t="str">
        <f>'[20]Staff Off Desk Summary Log'!BH3</f>
        <v>Outreach: School, Rotary, etc. (keep detailed calendar and attach to off desk log)</v>
      </c>
      <c r="S331" s="114" t="str">
        <f>'[20]Staff Off Desk Summary Log'!BI3</f>
        <v>Community Information: posting new, restocking bookmarks, program brochures, notices</v>
      </c>
      <c r="T331" s="114" t="str">
        <f>'[20]Staff Off Desk Summary Log'!BJ3</f>
        <v>By appointment with patron; 1 on 1; small group training</v>
      </c>
      <c r="U331" s="114"/>
      <c r="V331" s="114" t="str">
        <f>'[20]Staff Off Desk Summary Log'!BL3</f>
        <v>Programs (set up, delivery and tear down) Attach evanced calendar)</v>
      </c>
      <c r="W331" s="114"/>
      <c r="X331" s="114" t="str">
        <f>'[20]Staff Off Desk Summary Log'!BN3</f>
        <v>Programs (planning)</v>
      </c>
      <c r="Y331" s="114" t="str">
        <f>'[20]Staff Off Desk Summary Log'!BO3</f>
        <v xml:space="preserve">Special assignments or projects </v>
      </c>
      <c r="Z331" s="114" t="str">
        <f>'[20]Staff Off Desk Summary Log'!BP3</f>
        <v>Check email/spl@</v>
      </c>
      <c r="AA331" s="114" t="str">
        <f>'[20]Staff Off Desk Summary Log'!BQ3</f>
        <v>Cash Count</v>
      </c>
      <c r="AB331" s="114" t="str">
        <f>'[20]Staff Off Desk Summary Log'!BR3</f>
        <v>Staff Meetings</v>
      </c>
      <c r="AC331" s="114" t="str">
        <f>'[20]Staff Off Desk Summary Log'!BS3</f>
        <v>Opening/   Closing Procedures</v>
      </c>
      <c r="AD331" s="114" t="str">
        <f>'[20]Staff Off Desk Summary Log'!BT3</f>
        <v>Other (describe)</v>
      </c>
    </row>
    <row r="332" spans="1:30" x14ac:dyDescent="0.25">
      <c r="A332" s="63" t="str">
        <f>'[20]Staff Off Desk Summary Log'!AO4</f>
        <v>DAY</v>
      </c>
      <c r="B332" s="63" t="str">
        <f>'[20]Staff Off Desk Summary Log'!AP4</f>
        <v>DATE</v>
      </c>
      <c r="C332" s="63" t="str">
        <f>'[20]Staff Off Desk Summary Log'!AQ4</f>
        <v xml:space="preserve"># </v>
      </c>
      <c r="D332" s="63" t="str">
        <f>'[20]Staff Off Desk Summary Log'!AR4</f>
        <v>actual time</v>
      </c>
      <c r="E332" s="63" t="str">
        <f>'[20]Staff Off Desk Summary Log'!AS4</f>
        <v xml:space="preserve"># </v>
      </c>
      <c r="F332" s="63" t="str">
        <f>'[20]Staff Off Desk Summary Log'!AT4</f>
        <v>actual time</v>
      </c>
      <c r="G332" s="63" t="str">
        <f>'[20]Staff Off Desk Summary Log'!AU4</f>
        <v xml:space="preserve"># </v>
      </c>
      <c r="H332" s="63" t="str">
        <f>'[20]Staff Off Desk Summary Log'!AV4</f>
        <v>actual time</v>
      </c>
      <c r="I332" s="63" t="str">
        <f>'[20]Staff Off Desk Summary Log'!AW4</f>
        <v xml:space="preserve"># </v>
      </c>
      <c r="J332" s="63" t="str">
        <f>'[20]Staff Off Desk Summary Log'!AX4</f>
        <v>actual time</v>
      </c>
      <c r="K332" s="63" t="str">
        <f>'[20]Staff Off Desk Summary Log'!AY4</f>
        <v xml:space="preserve"># </v>
      </c>
      <c r="L332" s="63" t="str">
        <f>'[20]Staff Off Desk Summary Log'!AZ4</f>
        <v>actual time</v>
      </c>
      <c r="M332" s="63" t="str">
        <f>'[20]Staff Off Desk Summary Log'!BA4</f>
        <v>Avg time (in mins)</v>
      </c>
      <c r="N332" s="63" t="str">
        <f>'[20]Staff Off Desk Summary Log'!BB4</f>
        <v xml:space="preserve"># </v>
      </c>
      <c r="O332" s="63" t="str">
        <f>'[20]Staff Off Desk Summary Log'!BC4</f>
        <v>actual time</v>
      </c>
      <c r="P332" s="63" t="str">
        <f>'[20]Staff Off Desk Summary Log'!BD4</f>
        <v>avg time (in mins)</v>
      </c>
      <c r="Q332" s="63" t="str">
        <f>'[20]Staff Off Desk Summary Log'!BG4</f>
        <v>avg time (in mins)</v>
      </c>
      <c r="R332" s="63" t="str">
        <f>'[20]Staff Off Desk Summary Log'!BH4</f>
        <v>avg time (in mins)</v>
      </c>
      <c r="S332" s="63" t="str">
        <f>'[20]Staff Off Desk Summary Log'!BI4</f>
        <v>avg time (in mins)</v>
      </c>
      <c r="T332" s="63" t="str">
        <f>'[20]Staff Off Desk Summary Log'!BJ4</f>
        <v xml:space="preserve"># </v>
      </c>
      <c r="U332" s="63" t="str">
        <f>'[20]Staff Off Desk Summary Log'!BK4</f>
        <v>avg time (in mins)</v>
      </c>
      <c r="V332" s="63" t="str">
        <f>'[20]Staff Off Desk Summary Log'!BL4</f>
        <v xml:space="preserve"># </v>
      </c>
      <c r="W332" s="63" t="str">
        <f>'[20]Staff Off Desk Summary Log'!BM4</f>
        <v>avg time (in mins)</v>
      </c>
      <c r="X332" s="63" t="str">
        <f>'[20]Staff Off Desk Summary Log'!BN4</f>
        <v>actual time</v>
      </c>
      <c r="Y332" s="63" t="str">
        <f>'[20]Staff Off Desk Summary Log'!BO4</f>
        <v>actual time</v>
      </c>
      <c r="Z332" s="63" t="str">
        <f>'[20]Staff Off Desk Summary Log'!BP4</f>
        <v>avg time (in mins)</v>
      </c>
      <c r="AA332" s="63" t="str">
        <f>'[20]Staff Off Desk Summary Log'!BQ4</f>
        <v>avg time (in mins)</v>
      </c>
      <c r="AB332" s="63" t="str">
        <f>'[20]Staff Off Desk Summary Log'!BR4</f>
        <v>actual time</v>
      </c>
      <c r="AC332" s="63" t="str">
        <f>'[20]Staff Off Desk Summary Log'!BS4</f>
        <v>avg time (in mins)</v>
      </c>
      <c r="AD332" s="63" t="str">
        <f>'[20]Staff Off Desk Summary Log'!BT4</f>
        <v>avg time (in mins)</v>
      </c>
    </row>
    <row r="333" spans="1:30" x14ac:dyDescent="0.25">
      <c r="A333" s="63" t="str">
        <f>'[20]Staff Off Desk Summary Log'!AO5</f>
        <v>Tuesday</v>
      </c>
      <c r="B333" s="63"/>
      <c r="C333" s="63">
        <f>'[20]Staff Off Desk Summary Log'!AQ5</f>
        <v>102</v>
      </c>
      <c r="D333" s="63">
        <f>'[20]Staff Off Desk Summary Log'!AR5</f>
        <v>0</v>
      </c>
      <c r="E333" s="63">
        <f>'[20]Staff Off Desk Summary Log'!AS5</f>
        <v>0</v>
      </c>
      <c r="F333" s="63">
        <f>'[20]Staff Off Desk Summary Log'!AT5</f>
        <v>0</v>
      </c>
      <c r="G333" s="63">
        <f>'[20]Staff Off Desk Summary Log'!AU5</f>
        <v>91</v>
      </c>
      <c r="H333" s="63">
        <f>'[20]Staff Off Desk Summary Log'!AV5</f>
        <v>46</v>
      </c>
      <c r="I333" s="63">
        <f>'[20]Staff Off Desk Summary Log'!AW5</f>
        <v>0</v>
      </c>
      <c r="J333" s="63">
        <f>'[20]Staff Off Desk Summary Log'!AX5</f>
        <v>0</v>
      </c>
      <c r="K333" s="63">
        <f>'[20]Staff Off Desk Summary Log'!AY5</f>
        <v>2</v>
      </c>
      <c r="L333" s="63">
        <f>'[20]Staff Off Desk Summary Log'!AZ5</f>
        <v>35</v>
      </c>
      <c r="M333" s="63">
        <f>'[20]Staff Off Desk Summary Log'!BA5</f>
        <v>0</v>
      </c>
      <c r="N333" s="63">
        <f>'[20]Staff Off Desk Summary Log'!BB5</f>
        <v>61</v>
      </c>
      <c r="O333" s="63">
        <f>'[20]Staff Off Desk Summary Log'!BC5</f>
        <v>5</v>
      </c>
      <c r="P333" s="63">
        <f>'[20]Staff Off Desk Summary Log'!BD5</f>
        <v>0</v>
      </c>
      <c r="Q333" s="63">
        <f>'[20]Staff Off Desk Summary Log'!BG5</f>
        <v>0</v>
      </c>
      <c r="R333" s="63">
        <f>'[20]Staff Off Desk Summary Log'!BH5</f>
        <v>0</v>
      </c>
      <c r="S333" s="63">
        <f>'[20]Staff Off Desk Summary Log'!BI5</f>
        <v>0</v>
      </c>
      <c r="T333" s="63">
        <f>'[20]Staff Off Desk Summary Log'!BJ5</f>
        <v>0</v>
      </c>
      <c r="U333" s="63">
        <f>'[20]Staff Off Desk Summary Log'!BK5</f>
        <v>0</v>
      </c>
      <c r="V333" s="63">
        <f>'[20]Staff Off Desk Summary Log'!BL5</f>
        <v>0</v>
      </c>
      <c r="W333" s="63">
        <f>'[20]Staff Off Desk Summary Log'!BM5</f>
        <v>150</v>
      </c>
      <c r="X333" s="63">
        <f>'[20]Staff Off Desk Summary Log'!BN5</f>
        <v>85</v>
      </c>
      <c r="Y333" s="63">
        <f>'[20]Staff Off Desk Summary Log'!BO5</f>
        <v>215</v>
      </c>
      <c r="Z333" s="63">
        <f>'[20]Staff Off Desk Summary Log'!BP5</f>
        <v>120</v>
      </c>
      <c r="AA333" s="63">
        <f>'[20]Staff Off Desk Summary Log'!BQ5</f>
        <v>15</v>
      </c>
      <c r="AB333" s="63">
        <f>'[20]Staff Off Desk Summary Log'!BR5</f>
        <v>20</v>
      </c>
      <c r="AC333" s="63">
        <f>'[20]Staff Off Desk Summary Log'!BS5</f>
        <v>35</v>
      </c>
      <c r="AD333" s="63">
        <f>'[20]Staff Off Desk Summary Log'!BT5</f>
        <v>235</v>
      </c>
    </row>
    <row r="334" spans="1:30" x14ac:dyDescent="0.25">
      <c r="A334" s="63" t="str">
        <f>'[20]Staff Off Desk Summary Log'!AO6</f>
        <v>Wednesday</v>
      </c>
      <c r="B334" s="63"/>
      <c r="C334" s="63">
        <f>'[20]Staff Off Desk Summary Log'!AQ6</f>
        <v>60</v>
      </c>
      <c r="D334" s="63">
        <f>'[20]Staff Off Desk Summary Log'!AR6</f>
        <v>0</v>
      </c>
      <c r="E334" s="63">
        <f>'[20]Staff Off Desk Summary Log'!AS6</f>
        <v>0</v>
      </c>
      <c r="F334" s="63">
        <f>'[20]Staff Off Desk Summary Log'!AT6</f>
        <v>0</v>
      </c>
      <c r="G334" s="63">
        <f>'[20]Staff Off Desk Summary Log'!AU6</f>
        <v>6.5</v>
      </c>
      <c r="H334" s="63">
        <f>'[20]Staff Off Desk Summary Log'!AV6</f>
        <v>3.25</v>
      </c>
      <c r="I334" s="63">
        <f>'[20]Staff Off Desk Summary Log'!AW6</f>
        <v>0</v>
      </c>
      <c r="J334" s="63">
        <f>'[20]Staff Off Desk Summary Log'!AX6</f>
        <v>45</v>
      </c>
      <c r="K334" s="63">
        <f>'[20]Staff Off Desk Summary Log'!AY6</f>
        <v>0</v>
      </c>
      <c r="L334" s="63">
        <f>'[20]Staff Off Desk Summary Log'!AZ6</f>
        <v>0</v>
      </c>
      <c r="M334" s="63">
        <f>'[20]Staff Off Desk Summary Log'!BA6</f>
        <v>20</v>
      </c>
      <c r="N334" s="63">
        <f>'[20]Staff Off Desk Summary Log'!BB6</f>
        <v>2</v>
      </c>
      <c r="O334" s="63">
        <f>'[20]Staff Off Desk Summary Log'!BC6</f>
        <v>5</v>
      </c>
      <c r="P334" s="63">
        <f>'[20]Staff Off Desk Summary Log'!BD6</f>
        <v>0</v>
      </c>
      <c r="Q334" s="63">
        <f>'[20]Staff Off Desk Summary Log'!BG6</f>
        <v>10</v>
      </c>
      <c r="R334" s="63">
        <f>'[20]Staff Off Desk Summary Log'!BH6</f>
        <v>0</v>
      </c>
      <c r="S334" s="63">
        <f>'[20]Staff Off Desk Summary Log'!BI6</f>
        <v>40</v>
      </c>
      <c r="T334" s="63">
        <f>'[20]Staff Off Desk Summary Log'!BJ6</f>
        <v>0</v>
      </c>
      <c r="U334" s="63">
        <f>'[20]Staff Off Desk Summary Log'!BK6</f>
        <v>25</v>
      </c>
      <c r="V334" s="63">
        <f>'[20]Staff Off Desk Summary Log'!BL6</f>
        <v>0</v>
      </c>
      <c r="W334" s="63">
        <f>'[20]Staff Off Desk Summary Log'!BM6</f>
        <v>25</v>
      </c>
      <c r="X334" s="63">
        <f>'[20]Staff Off Desk Summary Log'!BN6</f>
        <v>200</v>
      </c>
      <c r="Y334" s="63">
        <f>'[20]Staff Off Desk Summary Log'!BO6</f>
        <v>165</v>
      </c>
      <c r="Z334" s="63">
        <f>'[20]Staff Off Desk Summary Log'!BP6</f>
        <v>145</v>
      </c>
      <c r="AA334" s="63">
        <f>'[20]Staff Off Desk Summary Log'!BQ6</f>
        <v>40</v>
      </c>
      <c r="AB334" s="63">
        <f>'[20]Staff Off Desk Summary Log'!BR6</f>
        <v>30</v>
      </c>
      <c r="AC334" s="63">
        <f>'[20]Staff Off Desk Summary Log'!BS6</f>
        <v>15</v>
      </c>
      <c r="AD334" s="63">
        <f>'[20]Staff Off Desk Summary Log'!BT6</f>
        <v>667</v>
      </c>
    </row>
    <row r="335" spans="1:30" x14ac:dyDescent="0.25">
      <c r="A335" s="63" t="str">
        <f>'[20]Staff Off Desk Summary Log'!AO7</f>
        <v>Thursday</v>
      </c>
      <c r="B335" s="63"/>
      <c r="C335" s="63">
        <f>'[20]Staff Off Desk Summary Log'!AQ7</f>
        <v>4</v>
      </c>
      <c r="D335" s="63">
        <f>'[20]Staff Off Desk Summary Log'!AR7</f>
        <v>0</v>
      </c>
      <c r="E335" s="63">
        <f>'[20]Staff Off Desk Summary Log'!AS7</f>
        <v>0</v>
      </c>
      <c r="F335" s="63">
        <f>'[20]Staff Off Desk Summary Log'!AT7</f>
        <v>0</v>
      </c>
      <c r="G335" s="63">
        <f>'[20]Staff Off Desk Summary Log'!AU7</f>
        <v>99</v>
      </c>
      <c r="H335" s="63">
        <f>'[20]Staff Off Desk Summary Log'!AV7</f>
        <v>49.5</v>
      </c>
      <c r="I335" s="63">
        <f>'[20]Staff Off Desk Summary Log'!AW7</f>
        <v>0</v>
      </c>
      <c r="J335" s="63">
        <f>'[20]Staff Off Desk Summary Log'!AX7</f>
        <v>0</v>
      </c>
      <c r="K335" s="63">
        <f>'[20]Staff Off Desk Summary Log'!AY7</f>
        <v>2</v>
      </c>
      <c r="L335" s="63">
        <f>'[20]Staff Off Desk Summary Log'!AZ7</f>
        <v>5</v>
      </c>
      <c r="M335" s="63">
        <f>'[20]Staff Off Desk Summary Log'!BA7</f>
        <v>25</v>
      </c>
      <c r="N335" s="63">
        <f>'[20]Staff Off Desk Summary Log'!BB7</f>
        <v>135</v>
      </c>
      <c r="O335" s="63">
        <f>'[20]Staff Off Desk Summary Log'!BC7</f>
        <v>0</v>
      </c>
      <c r="P335" s="63">
        <f>'[20]Staff Off Desk Summary Log'!BD7</f>
        <v>0</v>
      </c>
      <c r="Q335" s="63">
        <f>'[20]Staff Off Desk Summary Log'!BG7</f>
        <v>0</v>
      </c>
      <c r="R335" s="63">
        <f>'[20]Staff Off Desk Summary Log'!BH7</f>
        <v>45</v>
      </c>
      <c r="S335" s="63">
        <f>'[20]Staff Off Desk Summary Log'!BI7</f>
        <v>10</v>
      </c>
      <c r="T335" s="63">
        <f>'[20]Staff Off Desk Summary Log'!BJ7</f>
        <v>0</v>
      </c>
      <c r="U335" s="63">
        <f>'[20]Staff Off Desk Summary Log'!BK7</f>
        <v>0</v>
      </c>
      <c r="V335" s="63">
        <f>'[20]Staff Off Desk Summary Log'!BL7</f>
        <v>0</v>
      </c>
      <c r="W335" s="63">
        <f>'[20]Staff Off Desk Summary Log'!BM7</f>
        <v>270</v>
      </c>
      <c r="X335" s="63">
        <f>'[20]Staff Off Desk Summary Log'!BN7</f>
        <v>10</v>
      </c>
      <c r="Y335" s="63">
        <f>'[20]Staff Off Desk Summary Log'!BO7</f>
        <v>40</v>
      </c>
      <c r="Z335" s="63">
        <f>'[20]Staff Off Desk Summary Log'!BP7</f>
        <v>85</v>
      </c>
      <c r="AA335" s="63">
        <f>'[20]Staff Off Desk Summary Log'!BQ7</f>
        <v>80</v>
      </c>
      <c r="AB335" s="63">
        <f>'[20]Staff Off Desk Summary Log'!BR7</f>
        <v>15</v>
      </c>
      <c r="AC335" s="63">
        <f>'[20]Staff Off Desk Summary Log'!BS7</f>
        <v>25</v>
      </c>
      <c r="AD335" s="63">
        <f>'[20]Staff Off Desk Summary Log'!BT7</f>
        <v>825</v>
      </c>
    </row>
    <row r="336" spans="1:30" x14ac:dyDescent="0.25">
      <c r="A336" s="63" t="str">
        <f>'[20]Staff Off Desk Summary Log'!AO8</f>
        <v>Friday</v>
      </c>
      <c r="B336" s="63"/>
      <c r="C336" s="63">
        <f>'[20]Staff Off Desk Summary Log'!AQ8</f>
        <v>95</v>
      </c>
      <c r="D336" s="63">
        <f>'[20]Staff Off Desk Summary Log'!AR8</f>
        <v>76</v>
      </c>
      <c r="E336" s="63">
        <f>'[20]Staff Off Desk Summary Log'!AS8</f>
        <v>0</v>
      </c>
      <c r="F336" s="63">
        <f>'[20]Staff Off Desk Summary Log'!AT8</f>
        <v>0</v>
      </c>
      <c r="G336" s="63">
        <f>'[20]Staff Off Desk Summary Log'!AU8</f>
        <v>6</v>
      </c>
      <c r="H336" s="63">
        <f>'[20]Staff Off Desk Summary Log'!AV8</f>
        <v>1.5</v>
      </c>
      <c r="I336" s="63">
        <f>'[20]Staff Off Desk Summary Log'!AW8</f>
        <v>0</v>
      </c>
      <c r="J336" s="63">
        <f>'[20]Staff Off Desk Summary Log'!AX8</f>
        <v>0</v>
      </c>
      <c r="K336" s="63">
        <f>'[20]Staff Off Desk Summary Log'!AY8</f>
        <v>0</v>
      </c>
      <c r="L336" s="63">
        <f>'[20]Staff Off Desk Summary Log'!AZ8</f>
        <v>0</v>
      </c>
      <c r="M336" s="63">
        <f>'[20]Staff Off Desk Summary Log'!BA8</f>
        <v>140</v>
      </c>
      <c r="N336" s="63">
        <f>'[20]Staff Off Desk Summary Log'!BB8</f>
        <v>0</v>
      </c>
      <c r="O336" s="63">
        <f>'[20]Staff Off Desk Summary Log'!BC8</f>
        <v>0</v>
      </c>
      <c r="P336" s="63">
        <f>'[20]Staff Off Desk Summary Log'!BD8</f>
        <v>0</v>
      </c>
      <c r="Q336" s="63">
        <f>'[20]Staff Off Desk Summary Log'!BG8</f>
        <v>0</v>
      </c>
      <c r="R336" s="63">
        <f>'[20]Staff Off Desk Summary Log'!BH8</f>
        <v>240</v>
      </c>
      <c r="S336" s="63">
        <f>'[20]Staff Off Desk Summary Log'!BI8</f>
        <v>50</v>
      </c>
      <c r="T336" s="63">
        <f>'[20]Staff Off Desk Summary Log'!BJ8</f>
        <v>0</v>
      </c>
      <c r="U336" s="63">
        <f>'[20]Staff Off Desk Summary Log'!BK8</f>
        <v>0</v>
      </c>
      <c r="V336" s="63">
        <f>'[20]Staff Off Desk Summary Log'!BL8</f>
        <v>0</v>
      </c>
      <c r="W336" s="63">
        <f>'[20]Staff Off Desk Summary Log'!BM8</f>
        <v>270</v>
      </c>
      <c r="X336" s="63">
        <f>'[20]Staff Off Desk Summary Log'!BN8</f>
        <v>105</v>
      </c>
      <c r="Y336" s="63">
        <f>'[20]Staff Off Desk Summary Log'!BO8</f>
        <v>10</v>
      </c>
      <c r="Z336" s="63">
        <f>'[20]Staff Off Desk Summary Log'!BP8</f>
        <v>95</v>
      </c>
      <c r="AA336" s="63">
        <f>'[20]Staff Off Desk Summary Log'!BQ8</f>
        <v>30</v>
      </c>
      <c r="AB336" s="63">
        <f>'[20]Staff Off Desk Summary Log'!BR8</f>
        <v>50</v>
      </c>
      <c r="AC336" s="63">
        <f>'[20]Staff Off Desk Summary Log'!BS8</f>
        <v>25</v>
      </c>
      <c r="AD336" s="63">
        <f>'[20]Staff Off Desk Summary Log'!BT8</f>
        <v>520</v>
      </c>
    </row>
    <row r="337" spans="1:30" x14ac:dyDescent="0.25">
      <c r="A337" s="63" t="str">
        <f>'[20]Staff Off Desk Summary Log'!AO9</f>
        <v>Saturday</v>
      </c>
      <c r="B337" s="63"/>
      <c r="C337" s="63">
        <f>'[20]Staff Off Desk Summary Log'!AQ9</f>
        <v>93</v>
      </c>
      <c r="D337" s="63">
        <f>'[20]Staff Off Desk Summary Log'!AR9</f>
        <v>65</v>
      </c>
      <c r="E337" s="63">
        <f>'[20]Staff Off Desk Summary Log'!AS9</f>
        <v>140</v>
      </c>
      <c r="F337" s="63">
        <f>'[20]Staff Off Desk Summary Log'!AT9</f>
        <v>0</v>
      </c>
      <c r="G337" s="63">
        <f>'[20]Staff Off Desk Summary Log'!AU9</f>
        <v>93</v>
      </c>
      <c r="H337" s="63">
        <f>'[20]Staff Off Desk Summary Log'!AV9</f>
        <v>46.5</v>
      </c>
      <c r="I337" s="63">
        <f>'[20]Staff Off Desk Summary Log'!AW9</f>
        <v>0</v>
      </c>
      <c r="J337" s="63">
        <f>'[20]Staff Off Desk Summary Log'!AX9</f>
        <v>0</v>
      </c>
      <c r="K337" s="63">
        <f>'[20]Staff Off Desk Summary Log'!AY9</f>
        <v>0</v>
      </c>
      <c r="L337" s="63">
        <f>'[20]Staff Off Desk Summary Log'!AZ9</f>
        <v>20</v>
      </c>
      <c r="M337" s="63">
        <f>'[20]Staff Off Desk Summary Log'!BA9</f>
        <v>110</v>
      </c>
      <c r="N337" s="63">
        <f>'[20]Staff Off Desk Summary Log'!BB9</f>
        <v>0</v>
      </c>
      <c r="O337" s="63">
        <f>'[20]Staff Off Desk Summary Log'!BC9</f>
        <v>75</v>
      </c>
      <c r="P337" s="63">
        <f>'[20]Staff Off Desk Summary Log'!BD9</f>
        <v>0</v>
      </c>
      <c r="Q337" s="63">
        <f>'[20]Staff Off Desk Summary Log'!BG9</f>
        <v>0</v>
      </c>
      <c r="R337" s="63">
        <f>'[20]Staff Off Desk Summary Log'!BH9</f>
        <v>30</v>
      </c>
      <c r="S337" s="63">
        <f>'[20]Staff Off Desk Summary Log'!BI9</f>
        <v>72</v>
      </c>
      <c r="T337" s="63">
        <f>'[20]Staff Off Desk Summary Log'!BJ9</f>
        <v>0</v>
      </c>
      <c r="U337" s="63">
        <f>'[20]Staff Off Desk Summary Log'!BK9</f>
        <v>0</v>
      </c>
      <c r="V337" s="63">
        <f>'[20]Staff Off Desk Summary Log'!BL9</f>
        <v>0</v>
      </c>
      <c r="W337" s="63">
        <f>'[20]Staff Off Desk Summary Log'!BM9</f>
        <v>255</v>
      </c>
      <c r="X337" s="63">
        <f>'[20]Staff Off Desk Summary Log'!BN9</f>
        <v>85</v>
      </c>
      <c r="Y337" s="63">
        <f>'[20]Staff Off Desk Summary Log'!BO9</f>
        <v>0</v>
      </c>
      <c r="Z337" s="63">
        <f>'[20]Staff Off Desk Summary Log'!BP9</f>
        <v>58</v>
      </c>
      <c r="AA337" s="63">
        <f>'[20]Staff Off Desk Summary Log'!BQ9</f>
        <v>20</v>
      </c>
      <c r="AB337" s="63">
        <f>'[20]Staff Off Desk Summary Log'!BR9</f>
        <v>10</v>
      </c>
      <c r="AC337" s="63">
        <f>'[20]Staff Off Desk Summary Log'!BS9</f>
        <v>45</v>
      </c>
      <c r="AD337" s="63">
        <f>'[20]Staff Off Desk Summary Log'!BT9</f>
        <v>595</v>
      </c>
    </row>
    <row r="338" spans="1:30" x14ac:dyDescent="0.25">
      <c r="A338" s="63" t="str">
        <f>'[20]Staff Off Desk Summary Log'!AO10</f>
        <v>Tuesday</v>
      </c>
      <c r="B338" s="63"/>
      <c r="C338" s="63">
        <f>'[20]Staff Off Desk Summary Log'!AQ10</f>
        <v>0</v>
      </c>
      <c r="D338" s="63">
        <f>'[20]Staff Off Desk Summary Log'!AR10</f>
        <v>0</v>
      </c>
      <c r="E338" s="63">
        <f>'[20]Staff Off Desk Summary Log'!AS10</f>
        <v>0</v>
      </c>
      <c r="F338" s="63">
        <f>'[20]Staff Off Desk Summary Log'!AT10</f>
        <v>0</v>
      </c>
      <c r="G338" s="63">
        <f>'[20]Staff Off Desk Summary Log'!AU10</f>
        <v>0</v>
      </c>
      <c r="H338" s="63">
        <f>'[20]Staff Off Desk Summary Log'!AV10</f>
        <v>0</v>
      </c>
      <c r="I338" s="63">
        <f>'[20]Staff Off Desk Summary Log'!AW10</f>
        <v>0</v>
      </c>
      <c r="J338" s="63">
        <f>'[20]Staff Off Desk Summary Log'!AX10</f>
        <v>0</v>
      </c>
      <c r="K338" s="63">
        <f>'[20]Staff Off Desk Summary Log'!AY10</f>
        <v>0</v>
      </c>
      <c r="L338" s="63">
        <f>'[20]Staff Off Desk Summary Log'!AZ10</f>
        <v>0</v>
      </c>
      <c r="M338" s="63">
        <f>'[20]Staff Off Desk Summary Log'!BA10</f>
        <v>10</v>
      </c>
      <c r="N338" s="63">
        <f>'[20]Staff Off Desk Summary Log'!BB10</f>
        <v>0</v>
      </c>
      <c r="O338" s="63">
        <f>'[20]Staff Off Desk Summary Log'!BC10</f>
        <v>0</v>
      </c>
      <c r="P338" s="63">
        <f>'[20]Staff Off Desk Summary Log'!BD10</f>
        <v>0</v>
      </c>
      <c r="Q338" s="63">
        <f>'[20]Staff Off Desk Summary Log'!BG10</f>
        <v>5</v>
      </c>
      <c r="R338" s="63">
        <f>'[20]Staff Off Desk Summary Log'!BH10</f>
        <v>0</v>
      </c>
      <c r="S338" s="63">
        <f>'[20]Staff Off Desk Summary Log'!BI10</f>
        <v>0</v>
      </c>
      <c r="T338" s="63">
        <f>'[20]Staff Off Desk Summary Log'!BJ10</f>
        <v>0</v>
      </c>
      <c r="U338" s="63">
        <f>'[20]Staff Off Desk Summary Log'!BK10</f>
        <v>0</v>
      </c>
      <c r="V338" s="63">
        <f>'[20]Staff Off Desk Summary Log'!BL10</f>
        <v>0</v>
      </c>
      <c r="W338" s="63">
        <f>'[20]Staff Off Desk Summary Log'!BM10</f>
        <v>0</v>
      </c>
      <c r="X338" s="63">
        <f>'[20]Staff Off Desk Summary Log'!BN10</f>
        <v>0</v>
      </c>
      <c r="Y338" s="63">
        <f>'[20]Staff Off Desk Summary Log'!BO10</f>
        <v>0</v>
      </c>
      <c r="Z338" s="63">
        <f>'[20]Staff Off Desk Summary Log'!BP10</f>
        <v>35</v>
      </c>
      <c r="AA338" s="63">
        <f>'[20]Staff Off Desk Summary Log'!BQ10</f>
        <v>0</v>
      </c>
      <c r="AB338" s="63">
        <f>'[20]Staff Off Desk Summary Log'!BR10</f>
        <v>0</v>
      </c>
      <c r="AC338" s="63">
        <f>'[20]Staff Off Desk Summary Log'!BS10</f>
        <v>0</v>
      </c>
      <c r="AD338" s="63">
        <f>'[20]Staff Off Desk Summary Log'!BT10</f>
        <v>115</v>
      </c>
    </row>
    <row r="339" spans="1:30" x14ac:dyDescent="0.25">
      <c r="A339" s="63"/>
      <c r="B339" s="63" t="str">
        <f>'[20]Staff Off Desk Summary Log'!AP11</f>
        <v>SUM</v>
      </c>
      <c r="C339" s="63">
        <f>'[20]Staff Off Desk Summary Log'!AQ11</f>
        <v>354</v>
      </c>
      <c r="D339" s="63">
        <f>'[20]Staff Off Desk Summary Log'!AR11</f>
        <v>141</v>
      </c>
      <c r="E339" s="63">
        <f>'[20]Staff Off Desk Summary Log'!AS11</f>
        <v>140</v>
      </c>
      <c r="F339" s="63">
        <f>'[20]Staff Off Desk Summary Log'!AT11</f>
        <v>0</v>
      </c>
      <c r="G339" s="63">
        <f>'[20]Staff Off Desk Summary Log'!AU11</f>
        <v>295.5</v>
      </c>
      <c r="H339" s="63">
        <f>'[20]Staff Off Desk Summary Log'!AV11</f>
        <v>146.75</v>
      </c>
      <c r="I339" s="63">
        <f>'[20]Staff Off Desk Summary Log'!AW11</f>
        <v>0</v>
      </c>
      <c r="J339" s="63">
        <f>'[20]Staff Off Desk Summary Log'!AX11</f>
        <v>45</v>
      </c>
      <c r="K339" s="63">
        <f>'[20]Staff Off Desk Summary Log'!AY11</f>
        <v>4</v>
      </c>
      <c r="L339" s="63">
        <f>'[20]Staff Off Desk Summary Log'!AZ11</f>
        <v>60</v>
      </c>
      <c r="M339" s="63">
        <f>'[20]Staff Off Desk Summary Log'!BA11</f>
        <v>305</v>
      </c>
      <c r="N339" s="63">
        <f>'[20]Staff Off Desk Summary Log'!BB11</f>
        <v>198</v>
      </c>
      <c r="O339" s="63">
        <f>'[20]Staff Off Desk Summary Log'!BC11</f>
        <v>85</v>
      </c>
      <c r="P339" s="63">
        <f>'[20]Staff Off Desk Summary Log'!BD11</f>
        <v>0</v>
      </c>
      <c r="Q339" s="63">
        <f>'[20]Staff Off Desk Summary Log'!BG11</f>
        <v>15</v>
      </c>
      <c r="R339" s="63">
        <f>'[20]Staff Off Desk Summary Log'!BH11</f>
        <v>315</v>
      </c>
      <c r="S339" s="63">
        <f>'[20]Staff Off Desk Summary Log'!BI11</f>
        <v>172</v>
      </c>
      <c r="T339" s="63">
        <f>'[20]Staff Off Desk Summary Log'!BJ11</f>
        <v>0</v>
      </c>
      <c r="U339" s="63">
        <f>'[20]Staff Off Desk Summary Log'!BK11</f>
        <v>25</v>
      </c>
      <c r="V339" s="63">
        <f>'[20]Staff Off Desk Summary Log'!BL11</f>
        <v>0</v>
      </c>
      <c r="W339" s="63">
        <f>'[20]Staff Off Desk Summary Log'!BM11</f>
        <v>970</v>
      </c>
      <c r="X339" s="63">
        <f>'[20]Staff Off Desk Summary Log'!BN11</f>
        <v>485</v>
      </c>
      <c r="Y339" s="63">
        <f>'[20]Staff Off Desk Summary Log'!BO11</f>
        <v>430</v>
      </c>
      <c r="Z339" s="63">
        <f>'[20]Staff Off Desk Summary Log'!BP11</f>
        <v>538</v>
      </c>
      <c r="AA339" s="63">
        <f>'[20]Staff Off Desk Summary Log'!BQ11</f>
        <v>185</v>
      </c>
      <c r="AB339" s="63">
        <f>'[20]Staff Off Desk Summary Log'!BR11</f>
        <v>125</v>
      </c>
      <c r="AC339" s="63">
        <f>'[20]Staff Off Desk Summary Log'!BS11</f>
        <v>145</v>
      </c>
      <c r="AD339" s="63">
        <f>'[20]Staff Off Desk Summary Log'!BT11</f>
        <v>2957</v>
      </c>
    </row>
    <row r="340" spans="1:30" x14ac:dyDescent="0.25">
      <c r="A340" s="63"/>
      <c r="B340" s="63" t="str">
        <f>'[20]Staff Off Desk Summary Log'!AP12</f>
        <v>AVG</v>
      </c>
      <c r="C340" s="63"/>
      <c r="D340" s="101">
        <f>'[20]Staff Off Desk Summary Log'!AR12</f>
        <v>0.39830508474576271</v>
      </c>
      <c r="E340" s="101"/>
      <c r="F340" s="101">
        <f>'[20]Staff Off Desk Summary Log'!AT12</f>
        <v>0</v>
      </c>
      <c r="G340" s="101"/>
      <c r="H340" s="101">
        <f>'[20]Staff Off Desk Summary Log'!AV12</f>
        <v>0.49661590524534688</v>
      </c>
      <c r="I340" s="101"/>
      <c r="J340" s="101"/>
      <c r="K340" s="101"/>
      <c r="L340" s="101">
        <f>'[20]Staff Off Desk Summary Log'!AZ12</f>
        <v>15</v>
      </c>
      <c r="M340" s="101"/>
      <c r="N340" s="101"/>
      <c r="O340" s="101">
        <f>'[20]Staff Off Desk Summary Log'!BC12</f>
        <v>0.42929292929292928</v>
      </c>
      <c r="P340" s="63"/>
      <c r="Q340" s="63"/>
      <c r="R340" s="63"/>
      <c r="S340" s="63"/>
      <c r="T340" s="63"/>
      <c r="U340" s="63"/>
      <c r="V340" s="63"/>
      <c r="W340" s="63"/>
      <c r="X340" s="63"/>
      <c r="Y340" s="63"/>
      <c r="Z340" s="63"/>
      <c r="AA340" s="63"/>
      <c r="AB340" s="63"/>
      <c r="AC340" s="63"/>
      <c r="AD340" s="63"/>
    </row>
    <row r="341" spans="1:30" ht="105" x14ac:dyDescent="0.25">
      <c r="A341" s="63"/>
      <c r="B341" s="114" t="str">
        <f>'[20]Staff Off Desk Summary Log'!AP13</f>
        <v>% Hrs per week off desk tasks</v>
      </c>
      <c r="C341" s="63"/>
      <c r="D341" s="63" t="str">
        <f>'[20]Staff Off Desk Summary Log'!AR13</f>
        <v>shelver</v>
      </c>
      <c r="E341" s="63"/>
      <c r="F341" s="63" t="str">
        <f>'[20]Staff Off Desk Summary Log'!AT13</f>
        <v>shelver</v>
      </c>
      <c r="G341" s="63"/>
      <c r="H341" s="63" t="str">
        <f>'[20]Staff Off Desk Summary Log'!AV13</f>
        <v>shelver</v>
      </c>
      <c r="I341" s="63"/>
      <c r="J341" s="63" t="str">
        <f>'[20]Staff Off Desk Summary Log'!AX13</f>
        <v>shelver</v>
      </c>
      <c r="K341" s="63"/>
      <c r="L341" s="115">
        <f>'[20]Staff Off Desk Summary Log'!AZ13</f>
        <v>2.5000000000000001E-2</v>
      </c>
      <c r="M341" s="115">
        <f>'[20]Staff Off Desk Summary Log'!BA13</f>
        <v>0.12708333333333333</v>
      </c>
      <c r="N341" s="115"/>
      <c r="O341" s="115">
        <f>'[20]Staff Off Desk Summary Log'!BC13</f>
        <v>3.5416666666666666E-2</v>
      </c>
      <c r="P341" s="115"/>
      <c r="Q341" s="115">
        <f>'[20]Staff Off Desk Summary Log'!BG13</f>
        <v>6.2500000000000003E-3</v>
      </c>
      <c r="R341" s="115">
        <f>'[20]Staff Off Desk Summary Log'!BH13</f>
        <v>0.13125000000000001</v>
      </c>
      <c r="S341" s="115">
        <f>'[20]Staff Off Desk Summary Log'!BI13</f>
        <v>7.166666666666667E-2</v>
      </c>
      <c r="T341" s="115"/>
      <c r="U341" s="115">
        <f>'[20]Staff Off Desk Summary Log'!BK13</f>
        <v>1.0416666666666666E-2</v>
      </c>
      <c r="V341" s="115"/>
      <c r="W341" s="115">
        <f>'[20]Staff Off Desk Summary Log'!BM13</f>
        <v>0.40416666666666667</v>
      </c>
      <c r="X341" s="115">
        <f>'[20]Staff Off Desk Summary Log'!BN13</f>
        <v>0.20208333333333334</v>
      </c>
      <c r="Y341" s="115">
        <f>'[20]Staff Off Desk Summary Log'!BO13</f>
        <v>0.17916666666666667</v>
      </c>
      <c r="Z341" s="115">
        <f>'[20]Staff Off Desk Summary Log'!BP13</f>
        <v>0.22416666666666665</v>
      </c>
      <c r="AA341" s="115">
        <f>'[20]Staff Off Desk Summary Log'!BQ13</f>
        <v>7.7083333333333337E-2</v>
      </c>
      <c r="AB341" s="115">
        <f>'[20]Staff Off Desk Summary Log'!BR13</f>
        <v>5.2083333333333336E-2</v>
      </c>
      <c r="AC341" s="115">
        <f>'[20]Staff Off Desk Summary Log'!BS13</f>
        <v>6.0416666666666667E-2</v>
      </c>
      <c r="AD341" s="115">
        <f>'[20]Staff Off Desk Summary Log'!BT13</f>
        <v>1.2320833333333334</v>
      </c>
    </row>
    <row r="344" spans="1:30" ht="150" x14ac:dyDescent="0.25">
      <c r="A344" s="63"/>
      <c r="B344" s="63"/>
      <c r="C344" s="114" t="str">
        <f>'[21]Staff Off Desk Summary Log'!AQ1</f>
        <v>Hours per week Staff Max</v>
      </c>
      <c r="D344" s="114" t="str">
        <f>'[21]Staff Off Desk Summary Log'!AR1</f>
        <v>Mins per week staff max</v>
      </c>
      <c r="E344" s="114" t="str">
        <f>'[21]Staff Off Desk Summary Log'!AS1</f>
        <v>Hours/year Staff Max</v>
      </c>
      <c r="F344" s="63"/>
      <c r="G344" s="63"/>
      <c r="H344" s="63"/>
      <c r="I344" s="63"/>
      <c r="J344" s="63"/>
      <c r="K344" s="63"/>
      <c r="L344" s="63"/>
      <c r="M344" s="63"/>
      <c r="N344" s="63"/>
      <c r="O344" s="63"/>
      <c r="P344" s="63"/>
      <c r="Q344" s="63"/>
      <c r="R344" s="63"/>
      <c r="S344" s="63"/>
      <c r="T344" s="63"/>
      <c r="U344" s="63"/>
      <c r="V344" s="63"/>
      <c r="W344" s="63"/>
      <c r="X344" s="63"/>
      <c r="Y344" s="63"/>
      <c r="Z344" s="63"/>
      <c r="AA344" s="63"/>
      <c r="AB344" s="63"/>
      <c r="AC344" s="63"/>
      <c r="AD344" s="63"/>
    </row>
    <row r="345" spans="1:30" x14ac:dyDescent="0.25">
      <c r="A345" s="63"/>
      <c r="B345" s="63"/>
      <c r="C345" s="63">
        <f>'[21]Staff Off Desk Summary Log'!AQ2</f>
        <v>40</v>
      </c>
      <c r="D345" s="63">
        <f>'[21]Staff Off Desk Summary Log'!AR2</f>
        <v>2400</v>
      </c>
      <c r="E345" s="63">
        <f>'[21]Staff Off Desk Summary Log'!AS2</f>
        <v>2080</v>
      </c>
      <c r="F345" s="63"/>
      <c r="G345" s="63"/>
      <c r="H345" s="63"/>
      <c r="I345" s="63"/>
      <c r="J345" s="63"/>
      <c r="K345" s="63"/>
      <c r="L345" s="63"/>
      <c r="M345" s="63"/>
      <c r="N345" s="63"/>
      <c r="O345" s="63"/>
      <c r="P345" s="63"/>
      <c r="Q345" s="63"/>
      <c r="R345" s="63"/>
      <c r="S345" s="63"/>
      <c r="T345" s="63"/>
      <c r="U345" s="63"/>
      <c r="V345" s="63"/>
      <c r="W345" s="63"/>
      <c r="X345" s="63"/>
      <c r="Y345" s="63"/>
      <c r="Z345" s="63"/>
      <c r="AA345" s="63"/>
      <c r="AB345" s="63"/>
      <c r="AC345" s="63"/>
      <c r="AD345" s="63"/>
    </row>
    <row r="346" spans="1:30" ht="87.75" customHeight="1" x14ac:dyDescent="0.25">
      <c r="A346" s="44" t="str">
        <f>'[21]Staff Off Desk Summary Log'!AO3</f>
        <v>NNT- Off Desk Log</v>
      </c>
      <c r="B346" s="63"/>
      <c r="C346" s="114" t="str">
        <f>'[21]Staff Off Desk Summary Log'!AQ3</f>
        <v>Bookdrop</v>
      </c>
      <c r="D346" s="114"/>
      <c r="E346" s="114" t="str">
        <f>'[21]Staff Off Desk Summary Log'!AS3</f>
        <v>Delivery</v>
      </c>
      <c r="F346" s="114"/>
      <c r="G346" s="114" t="str">
        <f>'[21]Staff Off Desk Summary Log'!AU3</f>
        <v xml:space="preserve">Checkin </v>
      </c>
      <c r="H346" s="114"/>
      <c r="I346" s="114" t="str">
        <f>'[21]Staff Off Desk Summary Log'!AW3</f>
        <v>Shelving</v>
      </c>
      <c r="J346" s="114"/>
      <c r="K346" s="114" t="str">
        <f>'[21]Staff Off Desk Summary Log'!AY3</f>
        <v>Circ Issues: missing and damaged items, etc.</v>
      </c>
      <c r="L346" s="114"/>
      <c r="M346" s="114" t="str">
        <f>'[21]Staff Off Desk Summary Log'!BA3</f>
        <v>Collection Management (describe activity)</v>
      </c>
      <c r="N346" s="114" t="str">
        <f>'[21]Staff Off Desk Summary Log'!BB3</f>
        <v>Picklist, ILL, LinkPLUS</v>
      </c>
      <c r="O346" s="114"/>
      <c r="P346" s="114" t="str">
        <f>'[21]Staff Off Desk Summary Log'!BD3</f>
        <v>Magazines (describe activity)</v>
      </c>
      <c r="Q346" s="114" t="str">
        <f>'[21]Staff Off Desk Summary Log'!BG3</f>
        <v>Meeting Room Bookings: new requests, review, confirm, etc.</v>
      </c>
      <c r="R346" s="114" t="str">
        <f>'[21]Staff Off Desk Summary Log'!BH3</f>
        <v>Outreach: School, Rotary, etc. (keep detailed calendar and attach to off desk log)</v>
      </c>
      <c r="S346" s="114" t="str">
        <f>'[21]Staff Off Desk Summary Log'!BI3</f>
        <v>Community Information: posting new, restocking bookmarks, program brochures, notices</v>
      </c>
      <c r="T346" s="114" t="str">
        <f>'[21]Staff Off Desk Summary Log'!BJ3</f>
        <v>By appointment with patron; 1 on 1; small group training</v>
      </c>
      <c r="U346" s="114"/>
      <c r="V346" s="114" t="str">
        <f>'[21]Staff Off Desk Summary Log'!BL3</f>
        <v>Programs (set up, delivery and tear down) Attach evanced calendar)</v>
      </c>
      <c r="W346" s="114"/>
      <c r="X346" s="114" t="str">
        <f>'[21]Staff Off Desk Summary Log'!BN3</f>
        <v>Programs (planning)</v>
      </c>
      <c r="Y346" s="114" t="str">
        <f>'[21]Staff Off Desk Summary Log'!BO3</f>
        <v xml:space="preserve">Special assignments or projects </v>
      </c>
      <c r="Z346" s="114" t="str">
        <f>'[21]Staff Off Desk Summary Log'!BP3</f>
        <v>Check email/spl@</v>
      </c>
      <c r="AA346" s="114" t="str">
        <f>'[21]Staff Off Desk Summary Log'!BQ3</f>
        <v>Cash Count</v>
      </c>
      <c r="AB346" s="114" t="str">
        <f>'[21]Staff Off Desk Summary Log'!BR3</f>
        <v>Staff Meetings</v>
      </c>
      <c r="AC346" s="114" t="str">
        <f>'[21]Staff Off Desk Summary Log'!BS3</f>
        <v>Closing Procedures</v>
      </c>
      <c r="AD346" s="114" t="str">
        <f>'[21]Staff Off Desk Summary Log'!BT3</f>
        <v>Other (describe)</v>
      </c>
    </row>
    <row r="347" spans="1:30" x14ac:dyDescent="0.25">
      <c r="A347" s="63" t="s">
        <v>107</v>
      </c>
      <c r="B347" s="63" t="s">
        <v>108</v>
      </c>
      <c r="C347" s="63" t="s">
        <v>109</v>
      </c>
      <c r="D347" s="63" t="s">
        <v>110</v>
      </c>
      <c r="E347" s="63" t="s">
        <v>109</v>
      </c>
      <c r="F347" s="63" t="s">
        <v>110</v>
      </c>
      <c r="G347" s="63" t="s">
        <v>109</v>
      </c>
      <c r="H347" s="63" t="s">
        <v>110</v>
      </c>
      <c r="I347" s="63" t="s">
        <v>109</v>
      </c>
      <c r="J347" s="63" t="s">
        <v>110</v>
      </c>
      <c r="K347" s="63" t="s">
        <v>109</v>
      </c>
      <c r="L347" s="63" t="s">
        <v>110</v>
      </c>
      <c r="M347" s="63" t="s">
        <v>111</v>
      </c>
      <c r="N347" s="63" t="s">
        <v>109</v>
      </c>
      <c r="O347" s="63" t="s">
        <v>110</v>
      </c>
      <c r="P347" s="63" t="s">
        <v>111</v>
      </c>
      <c r="Q347" s="63" t="s">
        <v>111</v>
      </c>
      <c r="R347" s="63" t="s">
        <v>111</v>
      </c>
      <c r="S347" s="63" t="s">
        <v>111</v>
      </c>
      <c r="T347" s="63" t="s">
        <v>109</v>
      </c>
      <c r="U347" s="63" t="s">
        <v>111</v>
      </c>
      <c r="V347" s="63" t="s">
        <v>112</v>
      </c>
      <c r="W347" s="63" t="s">
        <v>111</v>
      </c>
      <c r="X347" s="63" t="s">
        <v>113</v>
      </c>
      <c r="Y347" s="63" t="s">
        <v>113</v>
      </c>
      <c r="Z347" s="63" t="s">
        <v>111</v>
      </c>
      <c r="AA347" s="63" t="s">
        <v>111</v>
      </c>
      <c r="AB347" s="63" t="s">
        <v>113</v>
      </c>
      <c r="AC347" s="63" t="s">
        <v>111</v>
      </c>
      <c r="AD347" s="63">
        <v>0</v>
      </c>
    </row>
    <row r="348" spans="1:30" x14ac:dyDescent="0.25">
      <c r="A348" s="63" t="str">
        <f>'[21]Staff Off Desk Summary Log'!AO5</f>
        <v>Tuesday</v>
      </c>
      <c r="B348" s="63"/>
      <c r="C348" s="63">
        <f>'[21]Staff Off Desk Summary Log'!AQ5</f>
        <v>638</v>
      </c>
      <c r="D348" s="63">
        <f>'[21]Staff Off Desk Summary Log'!AR5</f>
        <v>49</v>
      </c>
      <c r="E348" s="63">
        <f>'[21]Staff Off Desk Summary Log'!AS5</f>
        <v>794</v>
      </c>
      <c r="F348" s="63">
        <f>'[21]Staff Off Desk Summary Log'!AT5</f>
        <v>69</v>
      </c>
      <c r="G348" s="63">
        <f>'[21]Staff Off Desk Summary Log'!AU5</f>
        <v>653</v>
      </c>
      <c r="H348" s="63">
        <f>'[21]Staff Off Desk Summary Log'!AV5</f>
        <v>78</v>
      </c>
      <c r="I348" s="63">
        <f>'[21]Staff Off Desk Summary Log'!AW5</f>
        <v>166</v>
      </c>
      <c r="J348" s="63">
        <f>'[21]Staff Off Desk Summary Log'!AX5</f>
        <v>11</v>
      </c>
      <c r="K348" s="63">
        <f>'[21]Staff Off Desk Summary Log'!AY5</f>
        <v>8</v>
      </c>
      <c r="L348" s="63">
        <f>'[21]Staff Off Desk Summary Log'!AZ5</f>
        <v>23</v>
      </c>
      <c r="M348" s="63">
        <f>'[21]Staff Off Desk Summary Log'!BA5</f>
        <v>47</v>
      </c>
      <c r="N348" s="63">
        <f>'[21]Staff Off Desk Summary Log'!BB5</f>
        <v>442</v>
      </c>
      <c r="O348" s="63">
        <f>'[21]Staff Off Desk Summary Log'!BC5</f>
        <v>27</v>
      </c>
      <c r="P348" s="63">
        <f>'[21]Staff Off Desk Summary Log'!BD5</f>
        <v>25</v>
      </c>
      <c r="Q348" s="63">
        <f>'[21]Staff Off Desk Summary Log'!BG5</f>
        <v>15</v>
      </c>
      <c r="R348" s="63">
        <f>'[21]Staff Off Desk Summary Log'!BH5</f>
        <v>22</v>
      </c>
      <c r="S348" s="63">
        <f>'[21]Staff Off Desk Summary Log'!BI5</f>
        <v>15</v>
      </c>
      <c r="T348" s="63">
        <f>'[21]Staff Off Desk Summary Log'!BJ5</f>
        <v>0</v>
      </c>
      <c r="U348" s="63">
        <f>'[21]Staff Off Desk Summary Log'!BK5</f>
        <v>0</v>
      </c>
      <c r="V348" s="63">
        <f>'[21]Staff Off Desk Summary Log'!BL5</f>
        <v>0</v>
      </c>
      <c r="W348" s="63">
        <f>'[21]Staff Off Desk Summary Log'!BM5</f>
        <v>30</v>
      </c>
      <c r="X348" s="63">
        <f>'[21]Staff Off Desk Summary Log'!BN5</f>
        <v>125</v>
      </c>
      <c r="Y348" s="63">
        <f>'[21]Staff Off Desk Summary Log'!BO5</f>
        <v>25</v>
      </c>
      <c r="Z348" s="63">
        <f>'[21]Staff Off Desk Summary Log'!BP5</f>
        <v>72</v>
      </c>
      <c r="AA348" s="63">
        <f>'[21]Staff Off Desk Summary Log'!BQ5</f>
        <v>25</v>
      </c>
      <c r="AB348" s="63">
        <f>'[21]Staff Off Desk Summary Log'!BR5</f>
        <v>146</v>
      </c>
      <c r="AC348" s="63">
        <f>'[21]Staff Off Desk Summary Log'!BS5</f>
        <v>65</v>
      </c>
      <c r="AD348" s="63">
        <f>'[21]Staff Off Desk Summary Log'!BT5</f>
        <v>389</v>
      </c>
    </row>
    <row r="349" spans="1:30" x14ac:dyDescent="0.25">
      <c r="A349" s="63" t="str">
        <f>'[21]Staff Off Desk Summary Log'!AO6</f>
        <v>Wednesday</v>
      </c>
      <c r="B349" s="63"/>
      <c r="C349" s="63">
        <f>'[21]Staff Off Desk Summary Log'!AQ6</f>
        <v>533</v>
      </c>
      <c r="D349" s="63">
        <f>'[21]Staff Off Desk Summary Log'!AR6</f>
        <v>31</v>
      </c>
      <c r="E349" s="63">
        <f>'[21]Staff Off Desk Summary Log'!AS6</f>
        <v>382</v>
      </c>
      <c r="F349" s="63">
        <f>'[21]Staff Off Desk Summary Log'!AT6</f>
        <v>88</v>
      </c>
      <c r="G349" s="63">
        <f>'[21]Staff Off Desk Summary Log'!AU6</f>
        <v>405</v>
      </c>
      <c r="H349" s="63">
        <f>'[21]Staff Off Desk Summary Log'!AV6</f>
        <v>43</v>
      </c>
      <c r="I349" s="63">
        <f>'[21]Staff Off Desk Summary Log'!AW6</f>
        <v>49</v>
      </c>
      <c r="J349" s="63">
        <f>'[21]Staff Off Desk Summary Log'!AX6</f>
        <v>4</v>
      </c>
      <c r="K349" s="63">
        <f>'[21]Staff Off Desk Summary Log'!AY6</f>
        <v>4</v>
      </c>
      <c r="L349" s="63">
        <f>'[21]Staff Off Desk Summary Log'!AZ6</f>
        <v>32</v>
      </c>
      <c r="M349" s="63">
        <f>'[21]Staff Off Desk Summary Log'!BA6</f>
        <v>73</v>
      </c>
      <c r="N349" s="63">
        <f>'[21]Staff Off Desk Summary Log'!BB6</f>
        <v>160</v>
      </c>
      <c r="O349" s="63">
        <f>'[21]Staff Off Desk Summary Log'!BC6</f>
        <v>34</v>
      </c>
      <c r="P349" s="63">
        <f>'[21]Staff Off Desk Summary Log'!BD6</f>
        <v>60</v>
      </c>
      <c r="Q349" s="63">
        <f>'[21]Staff Off Desk Summary Log'!BG6</f>
        <v>0</v>
      </c>
      <c r="R349" s="63">
        <f>'[21]Staff Off Desk Summary Log'!BH6</f>
        <v>0</v>
      </c>
      <c r="S349" s="63">
        <f>'[21]Staff Off Desk Summary Log'!BI6</f>
        <v>5</v>
      </c>
      <c r="T349" s="63">
        <f>'[21]Staff Off Desk Summary Log'!BJ6</f>
        <v>0</v>
      </c>
      <c r="U349" s="63">
        <f>'[21]Staff Off Desk Summary Log'!BK6</f>
        <v>0</v>
      </c>
      <c r="V349" s="63">
        <f>'[21]Staff Off Desk Summary Log'!BL6</f>
        <v>0</v>
      </c>
      <c r="W349" s="63">
        <f>'[21]Staff Off Desk Summary Log'!BM6</f>
        <v>164</v>
      </c>
      <c r="X349" s="63">
        <f>'[21]Staff Off Desk Summary Log'!BN6</f>
        <v>40</v>
      </c>
      <c r="Y349" s="63">
        <f>'[21]Staff Off Desk Summary Log'!BO6</f>
        <v>40</v>
      </c>
      <c r="Z349" s="63">
        <f>'[21]Staff Off Desk Summary Log'!BP6</f>
        <v>115</v>
      </c>
      <c r="AA349" s="63">
        <f>'[21]Staff Off Desk Summary Log'!BQ6</f>
        <v>10</v>
      </c>
      <c r="AB349" s="63">
        <f>'[21]Staff Off Desk Summary Log'!BR6</f>
        <v>43</v>
      </c>
      <c r="AC349" s="63">
        <f>'[21]Staff Off Desk Summary Log'!BS6</f>
        <v>30</v>
      </c>
      <c r="AD349" s="63">
        <f>'[21]Staff Off Desk Summary Log'!BT6</f>
        <v>419</v>
      </c>
    </row>
    <row r="350" spans="1:30" x14ac:dyDescent="0.25">
      <c r="A350" s="63" t="str">
        <f>'[21]Staff Off Desk Summary Log'!AO7</f>
        <v>Thursday</v>
      </c>
      <c r="B350" s="63"/>
      <c r="C350" s="63">
        <f>'[21]Staff Off Desk Summary Log'!AQ7</f>
        <v>332</v>
      </c>
      <c r="D350" s="63">
        <f>'[21]Staff Off Desk Summary Log'!AR7</f>
        <v>20</v>
      </c>
      <c r="E350" s="63">
        <f>'[21]Staff Off Desk Summary Log'!AS7</f>
        <v>217.5</v>
      </c>
      <c r="F350" s="63">
        <f>'[21]Staff Off Desk Summary Log'!AT7</f>
        <v>20</v>
      </c>
      <c r="G350" s="63">
        <f>'[21]Staff Off Desk Summary Log'!AU7</f>
        <v>351</v>
      </c>
      <c r="H350" s="63">
        <f>'[21]Staff Off Desk Summary Log'!AV7</f>
        <v>44</v>
      </c>
      <c r="I350" s="63">
        <f>'[21]Staff Off Desk Summary Log'!AW7</f>
        <v>75</v>
      </c>
      <c r="J350" s="63">
        <f>'[21]Staff Off Desk Summary Log'!AX7</f>
        <v>5</v>
      </c>
      <c r="K350" s="63">
        <f>'[21]Staff Off Desk Summary Log'!AY7</f>
        <v>6</v>
      </c>
      <c r="L350" s="63">
        <f>'[21]Staff Off Desk Summary Log'!AZ7</f>
        <v>50</v>
      </c>
      <c r="M350" s="63">
        <f>'[21]Staff Off Desk Summary Log'!BA7</f>
        <v>55</v>
      </c>
      <c r="N350" s="63">
        <f>'[21]Staff Off Desk Summary Log'!BB7</f>
        <v>179</v>
      </c>
      <c r="O350" s="63">
        <f>'[21]Staff Off Desk Summary Log'!BC7</f>
        <v>81</v>
      </c>
      <c r="P350" s="63">
        <f>'[21]Staff Off Desk Summary Log'!BD7</f>
        <v>5</v>
      </c>
      <c r="Q350" s="63">
        <f>'[21]Staff Off Desk Summary Log'!BG7</f>
        <v>0</v>
      </c>
      <c r="R350" s="63">
        <f>'[21]Staff Off Desk Summary Log'!BH7</f>
        <v>12</v>
      </c>
      <c r="S350" s="63">
        <f>'[21]Staff Off Desk Summary Log'!BI7</f>
        <v>25</v>
      </c>
      <c r="T350" s="63">
        <f>'[21]Staff Off Desk Summary Log'!BJ7</f>
        <v>0</v>
      </c>
      <c r="U350" s="63">
        <f>'[21]Staff Off Desk Summary Log'!BK7</f>
        <v>0</v>
      </c>
      <c r="V350" s="63">
        <f>'[21]Staff Off Desk Summary Log'!BL7</f>
        <v>6</v>
      </c>
      <c r="W350" s="63">
        <f>'[21]Staff Off Desk Summary Log'!BM7</f>
        <v>376</v>
      </c>
      <c r="X350" s="63">
        <f>'[21]Staff Off Desk Summary Log'!BN7</f>
        <v>80</v>
      </c>
      <c r="Y350" s="63">
        <f>'[21]Staff Off Desk Summary Log'!BO7</f>
        <v>115</v>
      </c>
      <c r="Z350" s="63">
        <f>'[21]Staff Off Desk Summary Log'!BP7</f>
        <v>66</v>
      </c>
      <c r="AA350" s="63">
        <f>'[21]Staff Off Desk Summary Log'!BQ7</f>
        <v>7</v>
      </c>
      <c r="AB350" s="63">
        <f>'[21]Staff Off Desk Summary Log'!BR7</f>
        <v>62</v>
      </c>
      <c r="AC350" s="63">
        <f>'[21]Staff Off Desk Summary Log'!BS7</f>
        <v>60</v>
      </c>
      <c r="AD350" s="63">
        <f>'[21]Staff Off Desk Summary Log'!BT7</f>
        <v>421</v>
      </c>
    </row>
    <row r="351" spans="1:30" x14ac:dyDescent="0.25">
      <c r="A351" s="63" t="str">
        <f>'[21]Staff Off Desk Summary Log'!AO8</f>
        <v>Friday</v>
      </c>
      <c r="B351" s="63"/>
      <c r="C351" s="63">
        <f>'[21]Staff Off Desk Summary Log'!AQ8</f>
        <v>210</v>
      </c>
      <c r="D351" s="63">
        <f>'[21]Staff Off Desk Summary Log'!AR8</f>
        <v>11</v>
      </c>
      <c r="E351" s="63">
        <f>'[21]Staff Off Desk Summary Log'!AS8</f>
        <v>292</v>
      </c>
      <c r="F351" s="63">
        <f>'[21]Staff Off Desk Summary Log'!AT8</f>
        <v>33</v>
      </c>
      <c r="G351" s="63">
        <f>'[21]Staff Off Desk Summary Log'!AU8</f>
        <v>592</v>
      </c>
      <c r="H351" s="63">
        <f>'[21]Staff Off Desk Summary Log'!AV8</f>
        <v>161</v>
      </c>
      <c r="I351" s="63">
        <f>'[21]Staff Off Desk Summary Log'!AW8</f>
        <v>19</v>
      </c>
      <c r="J351" s="63">
        <f>'[21]Staff Off Desk Summary Log'!AX8</f>
        <v>0</v>
      </c>
      <c r="K351" s="63">
        <f>'[21]Staff Off Desk Summary Log'!AY8</f>
        <v>3</v>
      </c>
      <c r="L351" s="63">
        <f>'[21]Staff Off Desk Summary Log'!AZ8</f>
        <v>14</v>
      </c>
      <c r="M351" s="63">
        <f>'[21]Staff Off Desk Summary Log'!BA8</f>
        <v>53</v>
      </c>
      <c r="N351" s="63">
        <f>'[21]Staff Off Desk Summary Log'!BB8</f>
        <v>153</v>
      </c>
      <c r="O351" s="63">
        <f>'[21]Staff Off Desk Summary Log'!BC8</f>
        <v>67</v>
      </c>
      <c r="P351" s="63">
        <f>'[21]Staff Off Desk Summary Log'!BD8</f>
        <v>11</v>
      </c>
      <c r="Q351" s="63">
        <f>'[21]Staff Off Desk Summary Log'!BG8</f>
        <v>0</v>
      </c>
      <c r="R351" s="63">
        <f>'[21]Staff Off Desk Summary Log'!BH8</f>
        <v>10</v>
      </c>
      <c r="S351" s="63">
        <f>'[21]Staff Off Desk Summary Log'!BI8</f>
        <v>10</v>
      </c>
      <c r="T351" s="63">
        <f>'[21]Staff Off Desk Summary Log'!BJ8</f>
        <v>0</v>
      </c>
      <c r="U351" s="63">
        <f>'[21]Staff Off Desk Summary Log'!BK8</f>
        <v>0</v>
      </c>
      <c r="V351" s="63">
        <f>'[21]Staff Off Desk Summary Log'!BL8</f>
        <v>18</v>
      </c>
      <c r="W351" s="63">
        <f>'[21]Staff Off Desk Summary Log'!BM8</f>
        <v>75</v>
      </c>
      <c r="X351" s="63">
        <f>'[21]Staff Off Desk Summary Log'!BN8</f>
        <v>105</v>
      </c>
      <c r="Y351" s="63">
        <f>'[21]Staff Off Desk Summary Log'!BO8</f>
        <v>169</v>
      </c>
      <c r="Z351" s="63">
        <f>'[21]Staff Off Desk Summary Log'!BP8</f>
        <v>27</v>
      </c>
      <c r="AA351" s="63">
        <f>'[21]Staff Off Desk Summary Log'!BQ8</f>
        <v>15</v>
      </c>
      <c r="AB351" s="63">
        <f>'[21]Staff Off Desk Summary Log'!BR8</f>
        <v>66</v>
      </c>
      <c r="AC351" s="63">
        <f>'[21]Staff Off Desk Summary Log'!BS8</f>
        <v>40</v>
      </c>
      <c r="AD351" s="63">
        <f>'[21]Staff Off Desk Summary Log'!BT8</f>
        <v>473</v>
      </c>
    </row>
    <row r="352" spans="1:30" x14ac:dyDescent="0.25">
      <c r="A352" s="63" t="str">
        <f>'[21]Staff Off Desk Summary Log'!AO9</f>
        <v>Saturday</v>
      </c>
      <c r="B352" s="63"/>
      <c r="C352" s="63">
        <f>'[21]Staff Off Desk Summary Log'!AQ9</f>
        <v>361</v>
      </c>
      <c r="D352" s="63">
        <f>'[21]Staff Off Desk Summary Log'!AR9</f>
        <v>26</v>
      </c>
      <c r="E352" s="63">
        <f>'[21]Staff Off Desk Summary Log'!AS9</f>
        <v>148</v>
      </c>
      <c r="F352" s="63">
        <f>'[21]Staff Off Desk Summary Log'!AT9</f>
        <v>7</v>
      </c>
      <c r="G352" s="63">
        <f>'[21]Staff Off Desk Summary Log'!AU9</f>
        <v>271</v>
      </c>
      <c r="H352" s="63">
        <f>'[21]Staff Off Desk Summary Log'!AV9</f>
        <v>10</v>
      </c>
      <c r="I352" s="63">
        <f>'[21]Staff Off Desk Summary Log'!AW9</f>
        <v>23.25</v>
      </c>
      <c r="J352" s="63">
        <f>'[21]Staff Off Desk Summary Log'!AX9</f>
        <v>11</v>
      </c>
      <c r="K352" s="63">
        <f>'[21]Staff Off Desk Summary Log'!AY9</f>
        <v>12</v>
      </c>
      <c r="L352" s="63">
        <f>'[21]Staff Off Desk Summary Log'!AZ9</f>
        <v>12</v>
      </c>
      <c r="M352" s="63">
        <f>'[21]Staff Off Desk Summary Log'!BA9</f>
        <v>35</v>
      </c>
      <c r="N352" s="63">
        <f>'[21]Staff Off Desk Summary Log'!BB9</f>
        <v>127</v>
      </c>
      <c r="O352" s="63">
        <f>'[21]Staff Off Desk Summary Log'!BC9</f>
        <v>20</v>
      </c>
      <c r="P352" s="63">
        <f>'[21]Staff Off Desk Summary Log'!BD9</f>
        <v>26</v>
      </c>
      <c r="Q352" s="63">
        <f>'[21]Staff Off Desk Summary Log'!BG9</f>
        <v>0</v>
      </c>
      <c r="R352" s="63">
        <f>'[21]Staff Off Desk Summary Log'!BH9</f>
        <v>30</v>
      </c>
      <c r="S352" s="63">
        <f>'[21]Staff Off Desk Summary Log'!BI9</f>
        <v>5</v>
      </c>
      <c r="T352" s="63">
        <f>'[21]Staff Off Desk Summary Log'!BJ9</f>
        <v>0</v>
      </c>
      <c r="U352" s="63">
        <f>'[21]Staff Off Desk Summary Log'!BK9</f>
        <v>0</v>
      </c>
      <c r="V352" s="63">
        <f>'[21]Staff Off Desk Summary Log'!BL9</f>
        <v>0</v>
      </c>
      <c r="W352" s="63">
        <f>'[21]Staff Off Desk Summary Log'!BM9</f>
        <v>0</v>
      </c>
      <c r="X352" s="63">
        <f>'[21]Staff Off Desk Summary Log'!BN9</f>
        <v>40</v>
      </c>
      <c r="Y352" s="63">
        <f>'[21]Staff Off Desk Summary Log'!BO9</f>
        <v>65</v>
      </c>
      <c r="Z352" s="63">
        <f>'[21]Staff Off Desk Summary Log'!BP9</f>
        <v>69</v>
      </c>
      <c r="AA352" s="63">
        <f>'[21]Staff Off Desk Summary Log'!BQ9</f>
        <v>10</v>
      </c>
      <c r="AB352" s="63">
        <f>'[21]Staff Off Desk Summary Log'!BR9</f>
        <v>400</v>
      </c>
      <c r="AC352" s="63">
        <f>'[21]Staff Off Desk Summary Log'!BS9</f>
        <v>35</v>
      </c>
      <c r="AD352" s="63">
        <f>'[21]Staff Off Desk Summary Log'!BT9</f>
        <v>404</v>
      </c>
    </row>
    <row r="353" spans="1:30" x14ac:dyDescent="0.25">
      <c r="A353" s="63" t="str">
        <f>'[21]Staff Off Desk Summary Log'!AO10</f>
        <v>Tuesday</v>
      </c>
      <c r="B353" s="63"/>
      <c r="C353" s="63">
        <f>'[21]Staff Off Desk Summary Log'!AQ10</f>
        <v>0</v>
      </c>
      <c r="D353" s="63">
        <f>'[21]Staff Off Desk Summary Log'!AR10</f>
        <v>0</v>
      </c>
      <c r="E353" s="63">
        <f>'[21]Staff Off Desk Summary Log'!AS10</f>
        <v>0</v>
      </c>
      <c r="F353" s="63">
        <f>'[21]Staff Off Desk Summary Log'!AT10</f>
        <v>0</v>
      </c>
      <c r="G353" s="63">
        <f>'[21]Staff Off Desk Summary Log'!AU10</f>
        <v>23</v>
      </c>
      <c r="H353" s="63">
        <f>'[21]Staff Off Desk Summary Log'!AV10</f>
        <v>10</v>
      </c>
      <c r="I353" s="63">
        <f>'[21]Staff Off Desk Summary Log'!AW10</f>
        <v>0</v>
      </c>
      <c r="J353" s="63">
        <f>'[21]Staff Off Desk Summary Log'!AX10</f>
        <v>0</v>
      </c>
      <c r="K353" s="63">
        <f>'[21]Staff Off Desk Summary Log'!AY10</f>
        <v>0</v>
      </c>
      <c r="L353" s="63">
        <f>'[21]Staff Off Desk Summary Log'!AZ10</f>
        <v>0</v>
      </c>
      <c r="M353" s="63">
        <f>'[21]Staff Off Desk Summary Log'!BA10</f>
        <v>10</v>
      </c>
      <c r="N353" s="63">
        <f>'[21]Staff Off Desk Summary Log'!BB10</f>
        <v>0</v>
      </c>
      <c r="O353" s="63">
        <f>'[21]Staff Off Desk Summary Log'!BC10</f>
        <v>0</v>
      </c>
      <c r="P353" s="63">
        <f>'[21]Staff Off Desk Summary Log'!BD10</f>
        <v>0</v>
      </c>
      <c r="Q353" s="63">
        <f>'[21]Staff Off Desk Summary Log'!BG10</f>
        <v>0</v>
      </c>
      <c r="R353" s="63">
        <f>'[21]Staff Off Desk Summary Log'!BH10</f>
        <v>195</v>
      </c>
      <c r="S353" s="63">
        <f>'[21]Staff Off Desk Summary Log'!BI10</f>
        <v>0</v>
      </c>
      <c r="T353" s="63">
        <f>'[21]Staff Off Desk Summary Log'!BJ10</f>
        <v>0</v>
      </c>
      <c r="U353" s="63">
        <f>'[21]Staff Off Desk Summary Log'!BK10</f>
        <v>0</v>
      </c>
      <c r="V353" s="63">
        <f>'[21]Staff Off Desk Summary Log'!BL10</f>
        <v>0</v>
      </c>
      <c r="W353" s="63">
        <f>'[21]Staff Off Desk Summary Log'!BM10</f>
        <v>0</v>
      </c>
      <c r="X353" s="63">
        <f>'[21]Staff Off Desk Summary Log'!BN10</f>
        <v>60</v>
      </c>
      <c r="Y353" s="63">
        <f>'[21]Staff Off Desk Summary Log'!BO10</f>
        <v>0</v>
      </c>
      <c r="Z353" s="63">
        <f>'[21]Staff Off Desk Summary Log'!BP10</f>
        <v>45</v>
      </c>
      <c r="AA353" s="63">
        <f>'[21]Staff Off Desk Summary Log'!BQ10</f>
        <v>0</v>
      </c>
      <c r="AB353" s="63">
        <f>'[21]Staff Off Desk Summary Log'!BR10</f>
        <v>20</v>
      </c>
      <c r="AC353" s="63">
        <f>'[21]Staff Off Desk Summary Log'!BS10</f>
        <v>0</v>
      </c>
      <c r="AD353" s="63">
        <f>'[21]Staff Off Desk Summary Log'!BT10</f>
        <v>130</v>
      </c>
    </row>
    <row r="354" spans="1:30" x14ac:dyDescent="0.25">
      <c r="A354" s="63" t="str">
        <f>'[21]Staff Off Desk Summary Log'!AO11</f>
        <v>Wednesday</v>
      </c>
      <c r="B354" s="63"/>
      <c r="C354" s="63">
        <f>'[21]Staff Off Desk Summary Log'!AQ11</f>
        <v>0</v>
      </c>
      <c r="D354" s="63">
        <f>'[21]Staff Off Desk Summary Log'!AR11</f>
        <v>0</v>
      </c>
      <c r="E354" s="63">
        <f>'[21]Staff Off Desk Summary Log'!AS11</f>
        <v>0</v>
      </c>
      <c r="F354" s="63">
        <f>'[21]Staff Off Desk Summary Log'!AT11</f>
        <v>0</v>
      </c>
      <c r="G354" s="63">
        <f>'[21]Staff Off Desk Summary Log'!AU11</f>
        <v>0</v>
      </c>
      <c r="H354" s="63">
        <f>'[21]Staff Off Desk Summary Log'!AV11</f>
        <v>0</v>
      </c>
      <c r="I354" s="63">
        <f>'[21]Staff Off Desk Summary Log'!AW11</f>
        <v>0</v>
      </c>
      <c r="J354" s="63">
        <f>'[21]Staff Off Desk Summary Log'!AX11</f>
        <v>0</v>
      </c>
      <c r="K354" s="63">
        <f>'[21]Staff Off Desk Summary Log'!AY11</f>
        <v>0</v>
      </c>
      <c r="L354" s="63">
        <f>'[21]Staff Off Desk Summary Log'!AZ11</f>
        <v>20</v>
      </c>
      <c r="M354" s="63">
        <f>'[21]Staff Off Desk Summary Log'!BA11</f>
        <v>10</v>
      </c>
      <c r="N354" s="63">
        <f>'[21]Staff Off Desk Summary Log'!BB11</f>
        <v>0</v>
      </c>
      <c r="O354" s="63">
        <f>'[21]Staff Off Desk Summary Log'!BC11</f>
        <v>0</v>
      </c>
      <c r="P354" s="63">
        <f>'[21]Staff Off Desk Summary Log'!BD11</f>
        <v>0</v>
      </c>
      <c r="Q354" s="63">
        <f>'[21]Staff Off Desk Summary Log'!BG11</f>
        <v>35</v>
      </c>
      <c r="R354" s="63">
        <f>'[21]Staff Off Desk Summary Log'!BH11</f>
        <v>0</v>
      </c>
      <c r="S354" s="63">
        <f>'[21]Staff Off Desk Summary Log'!BI11</f>
        <v>0</v>
      </c>
      <c r="T354" s="63">
        <f>'[21]Staff Off Desk Summary Log'!BJ11</f>
        <v>0</v>
      </c>
      <c r="U354" s="63">
        <f>'[21]Staff Off Desk Summary Log'!BK11</f>
        <v>0</v>
      </c>
      <c r="V354" s="63">
        <f>'[21]Staff Off Desk Summary Log'!BL11</f>
        <v>0</v>
      </c>
      <c r="W354" s="63">
        <f>'[21]Staff Off Desk Summary Log'!BM11</f>
        <v>0</v>
      </c>
      <c r="X354" s="63">
        <f>'[21]Staff Off Desk Summary Log'!BN11</f>
        <v>0</v>
      </c>
      <c r="Y354" s="63">
        <f>'[21]Staff Off Desk Summary Log'!BO11</f>
        <v>0</v>
      </c>
      <c r="Z354" s="63">
        <f>'[21]Staff Off Desk Summary Log'!BP11</f>
        <v>45</v>
      </c>
      <c r="AA354" s="63">
        <f>'[21]Staff Off Desk Summary Log'!BQ11</f>
        <v>20</v>
      </c>
      <c r="AB354" s="63">
        <f>'[21]Staff Off Desk Summary Log'!BR11</f>
        <v>0</v>
      </c>
      <c r="AC354" s="63">
        <f>'[21]Staff Off Desk Summary Log'!BS11</f>
        <v>30</v>
      </c>
      <c r="AD354" s="63">
        <f>'[21]Staff Off Desk Summary Log'!BT11</f>
        <v>70</v>
      </c>
    </row>
    <row r="355" spans="1:30" x14ac:dyDescent="0.25">
      <c r="A355" s="63"/>
      <c r="B355" s="63" t="str">
        <f>'[21]Staff Off Desk Summary Log'!AP15</f>
        <v>SUM</v>
      </c>
      <c r="C355" s="63">
        <f>'[21]Staff Off Desk Summary Log'!AQ15</f>
        <v>2074</v>
      </c>
      <c r="D355" s="63">
        <f>'[21]Staff Off Desk Summary Log'!AR15</f>
        <v>137</v>
      </c>
      <c r="E355" s="63">
        <f>'[21]Staff Off Desk Summary Log'!AS15</f>
        <v>1833.5</v>
      </c>
      <c r="F355" s="63">
        <f>'[21]Staff Off Desk Summary Log'!AT15</f>
        <v>217</v>
      </c>
      <c r="G355" s="63">
        <f>'[21]Staff Off Desk Summary Log'!AU15</f>
        <v>2295</v>
      </c>
      <c r="H355" s="63">
        <f>'[21]Staff Off Desk Summary Log'!AV15</f>
        <v>346</v>
      </c>
      <c r="I355" s="63">
        <f>'[21]Staff Off Desk Summary Log'!AW15</f>
        <v>332.25</v>
      </c>
      <c r="J355" s="63">
        <f>'[21]Staff Off Desk Summary Log'!AX15</f>
        <v>31</v>
      </c>
      <c r="K355" s="63">
        <f>'[21]Staff Off Desk Summary Log'!AY15</f>
        <v>33</v>
      </c>
      <c r="L355" s="63">
        <f>'[21]Staff Off Desk Summary Log'!AZ15</f>
        <v>151</v>
      </c>
      <c r="M355" s="63">
        <f>'[21]Staff Off Desk Summary Log'!BA15</f>
        <v>283</v>
      </c>
      <c r="N355" s="63">
        <f>'[21]Staff Off Desk Summary Log'!BB15</f>
        <v>1061</v>
      </c>
      <c r="O355" s="63">
        <f>'[21]Staff Off Desk Summary Log'!BC15</f>
        <v>229</v>
      </c>
      <c r="P355" s="63">
        <f>'[21]Staff Off Desk Summary Log'!BD15</f>
        <v>127</v>
      </c>
      <c r="Q355" s="63">
        <f>'[21]Staff Off Desk Summary Log'!BG15</f>
        <v>50</v>
      </c>
      <c r="R355" s="63">
        <f>'[21]Staff Off Desk Summary Log'!BH15</f>
        <v>269</v>
      </c>
      <c r="S355" s="63">
        <f>'[21]Staff Off Desk Summary Log'!BI15</f>
        <v>60</v>
      </c>
      <c r="T355" s="63">
        <f>'[21]Staff Off Desk Summary Log'!BJ15</f>
        <v>0</v>
      </c>
      <c r="U355" s="63">
        <f>'[21]Staff Off Desk Summary Log'!BK15</f>
        <v>0</v>
      </c>
      <c r="V355" s="63">
        <f>'[21]Staff Off Desk Summary Log'!BL15</f>
        <v>24</v>
      </c>
      <c r="W355" s="63">
        <f>'[21]Staff Off Desk Summary Log'!BM15</f>
        <v>645</v>
      </c>
      <c r="X355" s="63">
        <f>'[21]Staff Off Desk Summary Log'!BN15</f>
        <v>450</v>
      </c>
      <c r="Y355" s="63">
        <f>'[21]Staff Off Desk Summary Log'!BO15</f>
        <v>414</v>
      </c>
      <c r="Z355" s="63">
        <f>'[21]Staff Off Desk Summary Log'!BP15</f>
        <v>439</v>
      </c>
      <c r="AA355" s="63">
        <f>'[21]Staff Off Desk Summary Log'!BQ15</f>
        <v>87</v>
      </c>
      <c r="AB355" s="63">
        <f>'[21]Staff Off Desk Summary Log'!BR15</f>
        <v>737</v>
      </c>
      <c r="AC355" s="63">
        <f>'[21]Staff Off Desk Summary Log'!BS15</f>
        <v>260</v>
      </c>
      <c r="AD355" s="63">
        <f>'[21]Staff Off Desk Summary Log'!BT15</f>
        <v>2306</v>
      </c>
    </row>
    <row r="356" spans="1:30" x14ac:dyDescent="0.25">
      <c r="A356" s="63"/>
      <c r="B356" s="63" t="str">
        <f>'[21]Staff Off Desk Summary Log'!AP16</f>
        <v>AVG</v>
      </c>
      <c r="C356" s="63"/>
      <c r="D356" s="101">
        <f>'[21]Staff Off Desk Summary Log'!AR16</f>
        <v>6.6055930568948887E-2</v>
      </c>
      <c r="E356" s="101"/>
      <c r="F356" s="101">
        <f>'[21]Staff Off Desk Summary Log'!AT16</f>
        <v>0.1183528770111808</v>
      </c>
      <c r="G356" s="101"/>
      <c r="H356" s="101">
        <f>'[21]Staff Off Desk Summary Log'!AV16</f>
        <v>0.15076252723311548</v>
      </c>
      <c r="I356" s="101"/>
      <c r="J356" s="101"/>
      <c r="K356" s="101"/>
      <c r="L356" s="101">
        <f>'[21]Staff Off Desk Summary Log'!AZ16</f>
        <v>4.5757575757575761</v>
      </c>
      <c r="M356" s="101"/>
      <c r="N356" s="101">
        <f>'[21]Staff Off Desk Summary Log'!BB16</f>
        <v>0</v>
      </c>
      <c r="O356" s="101">
        <f>'[21]Staff Off Desk Summary Log'!BC16</f>
        <v>0.21583411875589067</v>
      </c>
      <c r="P356" s="101"/>
      <c r="Q356" s="101"/>
      <c r="R356" s="101"/>
      <c r="S356" s="101"/>
      <c r="T356" s="101"/>
      <c r="U356" s="101"/>
      <c r="V356" s="101"/>
      <c r="W356" s="101">
        <f>'[21]Staff Off Desk Summary Log'!BM16</f>
        <v>26.875</v>
      </c>
      <c r="X356" s="63"/>
      <c r="Y356" s="63"/>
      <c r="Z356" s="63"/>
      <c r="AA356" s="63"/>
      <c r="AB356" s="63"/>
      <c r="AC356" s="63"/>
      <c r="AD356" s="63"/>
    </row>
    <row r="357" spans="1:30" ht="105" x14ac:dyDescent="0.25">
      <c r="A357" s="63"/>
      <c r="B357" s="114" t="str">
        <f>'[21]Staff Off Desk Summary Log'!AP17</f>
        <v>% Hrs per week off desk tasks</v>
      </c>
      <c r="C357" s="63"/>
      <c r="D357" s="63" t="str">
        <f>'[21]Staff Off Desk Summary Log'!AR17</f>
        <v>shelver</v>
      </c>
      <c r="E357" s="63"/>
      <c r="F357" s="63" t="str">
        <f>'[21]Staff Off Desk Summary Log'!AT17</f>
        <v>shelver</v>
      </c>
      <c r="G357" s="63"/>
      <c r="H357" s="63" t="str">
        <f>'[21]Staff Off Desk Summary Log'!AV17</f>
        <v>shelver</v>
      </c>
      <c r="I357" s="63"/>
      <c r="J357" s="63" t="str">
        <f>'[21]Staff Off Desk Summary Log'!AX17</f>
        <v>shelver</v>
      </c>
      <c r="K357" s="63"/>
      <c r="L357" s="115">
        <f>'[21]Staff Off Desk Summary Log'!AZ17</f>
        <v>6.2916666666666662E-2</v>
      </c>
      <c r="M357" s="115">
        <f>'[21]Staff Off Desk Summary Log'!BA17</f>
        <v>0.11791666666666667</v>
      </c>
      <c r="N357" s="115">
        <f>'[21]Staff Off Desk Summary Log'!BB17</f>
        <v>0</v>
      </c>
      <c r="O357" s="115">
        <f>'[21]Staff Off Desk Summary Log'!BC17</f>
        <v>9.5416666666666664E-2</v>
      </c>
      <c r="P357" s="115">
        <f>'[21]Staff Off Desk Summary Log'!BD17</f>
        <v>5.2916666666666667E-2</v>
      </c>
      <c r="Q357" s="115">
        <f>'[21]Staff Off Desk Summary Log'!BG17</f>
        <v>2.0833333333333332E-2</v>
      </c>
      <c r="R357" s="115">
        <f>'[21]Staff Off Desk Summary Log'!BH17</f>
        <v>0.11208333333333333</v>
      </c>
      <c r="S357" s="115">
        <f>'[21]Staff Off Desk Summary Log'!BI17</f>
        <v>2.5000000000000001E-2</v>
      </c>
      <c r="T357" s="115"/>
      <c r="U357" s="115"/>
      <c r="V357" s="115"/>
      <c r="W357" s="115">
        <f>'[21]Staff Off Desk Summary Log'!BM17</f>
        <v>0.26874999999999999</v>
      </c>
      <c r="X357" s="115">
        <f>'[21]Staff Off Desk Summary Log'!BN17</f>
        <v>0.1875</v>
      </c>
      <c r="Y357" s="115">
        <f>'[21]Staff Off Desk Summary Log'!BO17</f>
        <v>0.17249999999999999</v>
      </c>
      <c r="Z357" s="115">
        <f>'[21]Staff Off Desk Summary Log'!BP17</f>
        <v>0.18291666666666667</v>
      </c>
      <c r="AA357" s="115">
        <f>'[21]Staff Off Desk Summary Log'!BQ17</f>
        <v>3.6249999999999998E-2</v>
      </c>
      <c r="AB357" s="115">
        <f>'[21]Staff Off Desk Summary Log'!BR17</f>
        <v>0.30708333333333332</v>
      </c>
      <c r="AC357" s="115">
        <f>'[21]Staff Off Desk Summary Log'!BS17</f>
        <v>0.10833333333333334</v>
      </c>
      <c r="AD357" s="115">
        <f>'[21]Staff Off Desk Summary Log'!BT17</f>
        <v>0.96083333333333332</v>
      </c>
    </row>
    <row r="360" spans="1:30" ht="150" x14ac:dyDescent="0.25">
      <c r="A360" s="63"/>
      <c r="B360" s="63"/>
      <c r="C360" s="114" t="str">
        <f>'[22]Staff Off Desk Summary Log'!AR1</f>
        <v>Hours per week Staff Max</v>
      </c>
      <c r="D360" s="114" t="str">
        <f>'[22]Staff Off Desk Summary Log'!AS1</f>
        <v>Mins per week staff max</v>
      </c>
      <c r="E360" s="114" t="str">
        <f>'[22]Staff Off Desk Summary Log'!AT1</f>
        <v>Hours/year Staff Max</v>
      </c>
      <c r="F360" s="63"/>
      <c r="G360" s="63"/>
      <c r="H360" s="63"/>
      <c r="I360" s="63"/>
      <c r="J360" s="63"/>
      <c r="K360" s="63"/>
      <c r="L360" s="63"/>
      <c r="M360" s="63"/>
      <c r="N360" s="63"/>
      <c r="O360" s="63"/>
      <c r="P360" s="63"/>
      <c r="Q360" s="63"/>
      <c r="R360" s="63"/>
      <c r="S360" s="63"/>
      <c r="T360" s="63"/>
      <c r="U360" s="63"/>
      <c r="V360" s="63"/>
      <c r="W360" s="63"/>
      <c r="X360" s="63"/>
      <c r="Y360" s="63"/>
      <c r="Z360" s="63"/>
      <c r="AA360" s="63"/>
      <c r="AB360" s="63"/>
      <c r="AC360" s="63"/>
      <c r="AD360" s="63"/>
    </row>
    <row r="361" spans="1:30" x14ac:dyDescent="0.25">
      <c r="A361" s="63"/>
      <c r="B361" s="63"/>
      <c r="C361" s="63">
        <f>'[22]Staff Off Desk Summary Log'!AR2</f>
        <v>40</v>
      </c>
      <c r="D361" s="63">
        <f>'[22]Staff Off Desk Summary Log'!AS2</f>
        <v>2400</v>
      </c>
      <c r="E361" s="63">
        <f>'[22]Staff Off Desk Summary Log'!AT2</f>
        <v>2080</v>
      </c>
      <c r="F361" s="63"/>
      <c r="G361" s="63"/>
      <c r="H361" s="63"/>
      <c r="I361" s="63"/>
      <c r="J361" s="63"/>
      <c r="K361" s="63"/>
      <c r="L361" s="63"/>
      <c r="M361" s="63"/>
      <c r="N361" s="63"/>
      <c r="O361" s="63"/>
      <c r="P361" s="63"/>
      <c r="Q361" s="63"/>
      <c r="R361" s="63"/>
      <c r="S361" s="63"/>
      <c r="T361" s="63"/>
      <c r="U361" s="63"/>
      <c r="V361" s="63"/>
      <c r="W361" s="63"/>
      <c r="X361" s="63"/>
      <c r="Y361" s="63"/>
      <c r="Z361" s="63"/>
      <c r="AA361" s="63"/>
      <c r="AB361" s="63"/>
      <c r="AC361" s="63"/>
      <c r="AD361" s="63"/>
    </row>
    <row r="362" spans="1:30" x14ac:dyDescent="0.25">
      <c r="A362" s="44" t="str">
        <f>'[22]Staff Off Desk Summary Log'!AP3</f>
        <v xml:space="preserve">NSA - Off Desk Log </v>
      </c>
      <c r="B362" s="63"/>
      <c r="C362" s="114" t="str">
        <f>'[22]Staff Off Desk Summary Log'!AR3</f>
        <v>Bookdrop</v>
      </c>
      <c r="D362" s="114"/>
      <c r="E362" s="114" t="str">
        <f>'[22]Staff Off Desk Summary Log'!AT3</f>
        <v>Delivery</v>
      </c>
      <c r="F362" s="114"/>
      <c r="G362" s="114" t="str">
        <f>'[22]Staff Off Desk Summary Log'!AV3</f>
        <v xml:space="preserve">Checkin </v>
      </c>
      <c r="H362" s="114"/>
      <c r="I362" s="114" t="str">
        <f>'[22]Staff Off Desk Summary Log'!AX3</f>
        <v>Shelving</v>
      </c>
      <c r="J362" s="114"/>
      <c r="K362" s="114" t="str">
        <f>'[22]Staff Off Desk Summary Log'!AZ3</f>
        <v>Circ Issues: missing and damaged items, etc.</v>
      </c>
      <c r="L362" s="114"/>
      <c r="M362" s="114" t="str">
        <f>'[22]Staff Off Desk Summary Log'!BB3</f>
        <v>Collection Management (describe activity)</v>
      </c>
      <c r="N362" s="114" t="str">
        <f>'[22]Staff Off Desk Summary Log'!BC3</f>
        <v>Picklist, ILL, LinkPLUS</v>
      </c>
      <c r="O362" s="114"/>
      <c r="P362" s="114" t="str">
        <f>'[22]Staff Off Desk Summary Log'!BE3</f>
        <v>Magazines (describe activity)</v>
      </c>
      <c r="Q362" s="114" t="str">
        <f>'[22]Staff Off Desk Summary Log'!BH3</f>
        <v>Meeting Room Bookings: new requests, review, confirm, etc.</v>
      </c>
      <c r="R362" s="114" t="str">
        <f>'[22]Staff Off Desk Summary Log'!BI3</f>
        <v>Outreach: School, Rotary, etc. (keep detailed calendar and attach to off desk log)</v>
      </c>
      <c r="S362" s="114" t="str">
        <f>'[22]Staff Off Desk Summary Log'!BJ3</f>
        <v>Community Information: posting new, restocking bookmarks, program brochures, notices</v>
      </c>
      <c r="T362" s="114" t="str">
        <f>'[22]Staff Off Desk Summary Log'!BK3</f>
        <v>By appointment with patron, 1:1, small group training</v>
      </c>
      <c r="U362" s="114"/>
      <c r="V362" s="114" t="str">
        <f>'[22]Staff Off Desk Summary Log'!BM3</f>
        <v>Programs (set up, delivery and tear down) Attach evanced calendar)</v>
      </c>
      <c r="W362" s="114"/>
      <c r="X362" s="114" t="str">
        <f>'[22]Staff Off Desk Summary Log'!BO3</f>
        <v>Programs (planning)</v>
      </c>
      <c r="Y362" s="114" t="str">
        <f>'[22]Staff Off Desk Summary Log'!BP3</f>
        <v xml:space="preserve">Special assignments or projects </v>
      </c>
      <c r="Z362" s="114" t="str">
        <f>'[22]Staff Off Desk Summary Log'!BQ3</f>
        <v>Check email/spl@</v>
      </c>
      <c r="AA362" s="114" t="str">
        <f>'[22]Staff Off Desk Summary Log'!BR3</f>
        <v>Cash Count</v>
      </c>
      <c r="AB362" s="114" t="str">
        <f>'[22]Staff Off Desk Summary Log'!BS3</f>
        <v>Staff Meetings</v>
      </c>
      <c r="AC362" s="114" t="str">
        <f>'[22]Staff Off Desk Summary Log'!BT3</f>
        <v>Opening / Closing Procedures</v>
      </c>
      <c r="AD362" s="114" t="str">
        <f>'[22]Staff Off Desk Summary Log'!BU3</f>
        <v>Other (describe)</v>
      </c>
    </row>
    <row r="363" spans="1:30" x14ac:dyDescent="0.25">
      <c r="A363" s="63"/>
      <c r="B363" s="63"/>
      <c r="C363" s="63" t="str">
        <f>'[22]Staff Off Desk Summary Log'!AR4</f>
        <v>#</v>
      </c>
      <c r="D363" s="63" t="str">
        <f>'[22]Staff Off Desk Summary Log'!AS4</f>
        <v>actual time</v>
      </c>
      <c r="E363" s="63" t="str">
        <f>'[22]Staff Off Desk Summary Log'!AT4</f>
        <v>#</v>
      </c>
      <c r="F363" s="63" t="str">
        <f>'[22]Staff Off Desk Summary Log'!AU4</f>
        <v>actual time</v>
      </c>
      <c r="G363" s="63" t="str">
        <f>'[22]Staff Off Desk Summary Log'!AV4</f>
        <v>#</v>
      </c>
      <c r="H363" s="63" t="str">
        <f>'[22]Staff Off Desk Summary Log'!AW4</f>
        <v>actual time</v>
      </c>
      <c r="I363" s="63" t="str">
        <f>'[22]Staff Off Desk Summary Log'!AX4</f>
        <v>#</v>
      </c>
      <c r="J363" s="63" t="str">
        <f>'[22]Staff Off Desk Summary Log'!AY4</f>
        <v>actual time</v>
      </c>
      <c r="K363" s="63" t="str">
        <f>'[22]Staff Off Desk Summary Log'!AZ4</f>
        <v>#</v>
      </c>
      <c r="L363" s="63" t="str">
        <f>'[22]Staff Off Desk Summary Log'!BA4</f>
        <v>actual time</v>
      </c>
      <c r="M363" s="63" t="str">
        <f>'[22]Staff Off Desk Summary Log'!BB4</f>
        <v>avg time</v>
      </c>
      <c r="N363" s="63" t="str">
        <f>'[22]Staff Off Desk Summary Log'!BC4</f>
        <v>#</v>
      </c>
      <c r="O363" s="63" t="str">
        <f>'[22]Staff Off Desk Summary Log'!BD4</f>
        <v>actual time</v>
      </c>
      <c r="P363" s="63" t="str">
        <f>'[22]Staff Off Desk Summary Log'!BE4</f>
        <v>avg time</v>
      </c>
      <c r="Q363" s="63" t="str">
        <f>'[22]Staff Off Desk Summary Log'!BH4</f>
        <v>avg time</v>
      </c>
      <c r="R363" s="63" t="str">
        <f>'[22]Staff Off Desk Summary Log'!BI4</f>
        <v>avg time</v>
      </c>
      <c r="S363" s="63" t="str">
        <f>'[22]Staff Off Desk Summary Log'!BJ4</f>
        <v>avg time</v>
      </c>
      <c r="T363" s="63" t="str">
        <f>'[22]Staff Off Desk Summary Log'!BK4</f>
        <v xml:space="preserve"> # of customers </v>
      </c>
      <c r="U363" s="63" t="str">
        <f>'[22]Staff Off Desk Summary Log'!BL4</f>
        <v>avg time</v>
      </c>
      <c r="V363" s="63" t="str">
        <f>'[22]Staff Off Desk Summary Log'!BM4</f>
        <v xml:space="preserve"> # of customers </v>
      </c>
      <c r="W363" s="63" t="str">
        <f>'[22]Staff Off Desk Summary Log'!BN4</f>
        <v>avg time</v>
      </c>
      <c r="X363" s="63" t="str">
        <f>'[22]Staff Off Desk Summary Log'!BO4</f>
        <v>actual time</v>
      </c>
      <c r="Y363" s="63" t="str">
        <f>'[22]Staff Off Desk Summary Log'!BP4</f>
        <v>actual time</v>
      </c>
      <c r="Z363" s="63" t="str">
        <f>'[22]Staff Off Desk Summary Log'!BQ4</f>
        <v>avg time</v>
      </c>
      <c r="AA363" s="63" t="str">
        <f>'[22]Staff Off Desk Summary Log'!BR4</f>
        <v>avg time</v>
      </c>
      <c r="AB363" s="63" t="str">
        <f>'[22]Staff Off Desk Summary Log'!BS4</f>
        <v>actual time</v>
      </c>
      <c r="AC363" s="63" t="str">
        <f>'[22]Staff Off Desk Summary Log'!BT4</f>
        <v>avg time</v>
      </c>
      <c r="AD363" s="63" t="str">
        <f>'[22]Staff Off Desk Summary Log'!BU4</f>
        <v>avg time</v>
      </c>
    </row>
    <row r="364" spans="1:30" x14ac:dyDescent="0.25">
      <c r="A364" s="63" t="str">
        <f>'[22]Staff Off Desk Summary Log'!AP5</f>
        <v>DAY</v>
      </c>
      <c r="B364" s="63" t="str">
        <f>'[22]Staff Off Desk Summary Log'!AQ5</f>
        <v>DATE</v>
      </c>
      <c r="C364" s="63">
        <f>'[22]Staff Off Desk Summary Log'!AR5</f>
        <v>0</v>
      </c>
      <c r="D364" s="63">
        <f>'[22]Staff Off Desk Summary Log'!AS5</f>
        <v>0</v>
      </c>
      <c r="E364" s="63">
        <f>'[22]Staff Off Desk Summary Log'!AT5</f>
        <v>0</v>
      </c>
      <c r="F364" s="63">
        <f>'[22]Staff Off Desk Summary Log'!AU5</f>
        <v>0</v>
      </c>
      <c r="G364" s="63">
        <f>'[22]Staff Off Desk Summary Log'!AV5</f>
        <v>0</v>
      </c>
      <c r="H364" s="63">
        <f>'[22]Staff Off Desk Summary Log'!AW5</f>
        <v>0</v>
      </c>
      <c r="I364" s="63">
        <f>'[22]Staff Off Desk Summary Log'!AX5</f>
        <v>0</v>
      </c>
      <c r="J364" s="63">
        <f>'[22]Staff Off Desk Summary Log'!AY5</f>
        <v>0</v>
      </c>
      <c r="K364" s="63">
        <f>'[22]Staff Off Desk Summary Log'!AZ5</f>
        <v>0</v>
      </c>
      <c r="L364" s="63">
        <f>'[22]Staff Off Desk Summary Log'!BA5</f>
        <v>0</v>
      </c>
      <c r="M364" s="63">
        <f>'[22]Staff Off Desk Summary Log'!BB5</f>
        <v>0</v>
      </c>
      <c r="N364" s="63">
        <f>'[22]Staff Off Desk Summary Log'!BC5</f>
        <v>0</v>
      </c>
      <c r="O364" s="63">
        <f>'[22]Staff Off Desk Summary Log'!BD5</f>
        <v>0</v>
      </c>
      <c r="P364" s="63">
        <f>'[22]Staff Off Desk Summary Log'!BE5</f>
        <v>0</v>
      </c>
      <c r="Q364" s="63">
        <f>'[22]Staff Off Desk Summary Log'!BH5</f>
        <v>0</v>
      </c>
      <c r="R364" s="63">
        <f>'[22]Staff Off Desk Summary Log'!BI5</f>
        <v>0</v>
      </c>
      <c r="S364" s="63">
        <f>'[22]Staff Off Desk Summary Log'!BJ5</f>
        <v>0</v>
      </c>
      <c r="T364" s="63">
        <f>'[22]Staff Off Desk Summary Log'!BK5</f>
        <v>0</v>
      </c>
      <c r="U364" s="63">
        <f>'[22]Staff Off Desk Summary Log'!BL5</f>
        <v>0</v>
      </c>
      <c r="V364" s="63">
        <f>'[22]Staff Off Desk Summary Log'!BM5</f>
        <v>0</v>
      </c>
      <c r="W364" s="63">
        <f>'[22]Staff Off Desk Summary Log'!BN5</f>
        <v>0</v>
      </c>
      <c r="X364" s="63">
        <f>'[22]Staff Off Desk Summary Log'!BO5</f>
        <v>0</v>
      </c>
      <c r="Y364" s="63">
        <f>'[22]Staff Off Desk Summary Log'!BP5</f>
        <v>0</v>
      </c>
      <c r="Z364" s="63">
        <f>'[22]Staff Off Desk Summary Log'!BQ5</f>
        <v>0</v>
      </c>
      <c r="AA364" s="63">
        <f>'[22]Staff Off Desk Summary Log'!BR5</f>
        <v>0</v>
      </c>
      <c r="AB364" s="63">
        <f>'[22]Staff Off Desk Summary Log'!BS5</f>
        <v>0</v>
      </c>
      <c r="AC364" s="63">
        <f>'[22]Staff Off Desk Summary Log'!BT5</f>
        <v>0</v>
      </c>
      <c r="AD364" s="63">
        <f>'[22]Staff Off Desk Summary Log'!BU5</f>
        <v>0</v>
      </c>
    </row>
    <row r="365" spans="1:30" x14ac:dyDescent="0.25">
      <c r="A365" s="63" t="str">
        <f>'[22]Staff Off Desk Summary Log'!AP6</f>
        <v>Tuesday</v>
      </c>
      <c r="B365" s="63"/>
      <c r="C365" s="63">
        <f>'[22]Staff Off Desk Summary Log'!AR6</f>
        <v>100</v>
      </c>
      <c r="D365" s="63">
        <f>'[22]Staff Off Desk Summary Log'!AS6</f>
        <v>10</v>
      </c>
      <c r="E365" s="63">
        <f>'[22]Staff Off Desk Summary Log'!AT6</f>
        <v>95</v>
      </c>
      <c r="F365" s="63">
        <f>'[22]Staff Off Desk Summary Log'!AU6</f>
        <v>30</v>
      </c>
      <c r="G365" s="63">
        <f>'[22]Staff Off Desk Summary Log'!AV6</f>
        <v>95</v>
      </c>
      <c r="H365" s="63">
        <f>'[22]Staff Off Desk Summary Log'!AW6</f>
        <v>5</v>
      </c>
      <c r="I365" s="63">
        <f>'[22]Staff Off Desk Summary Log'!AX6</f>
        <v>10</v>
      </c>
      <c r="J365" s="63">
        <f>'[22]Staff Off Desk Summary Log'!AY6</f>
        <v>2</v>
      </c>
      <c r="K365" s="63">
        <f>'[22]Staff Off Desk Summary Log'!AZ6</f>
        <v>0</v>
      </c>
      <c r="L365" s="63">
        <f>'[22]Staff Off Desk Summary Log'!BA6</f>
        <v>0</v>
      </c>
      <c r="M365" s="63">
        <f>'[22]Staff Off Desk Summary Log'!BB6</f>
        <v>62</v>
      </c>
      <c r="N365" s="63">
        <f>'[22]Staff Off Desk Summary Log'!BC6</f>
        <v>38</v>
      </c>
      <c r="O365" s="63">
        <f>'[22]Staff Off Desk Summary Log'!BD6</f>
        <v>33</v>
      </c>
      <c r="P365" s="63">
        <f>'[22]Staff Off Desk Summary Log'!BE6</f>
        <v>0</v>
      </c>
      <c r="Q365" s="63">
        <f>'[22]Staff Off Desk Summary Log'!BH6</f>
        <v>0</v>
      </c>
      <c r="R365" s="63">
        <f>'[22]Staff Off Desk Summary Log'!BI6</f>
        <v>0</v>
      </c>
      <c r="S365" s="63">
        <f>'[22]Staff Off Desk Summary Log'!BJ6</f>
        <v>5</v>
      </c>
      <c r="T365" s="63">
        <f>'[22]Staff Off Desk Summary Log'!BK6</f>
        <v>0</v>
      </c>
      <c r="U365" s="63">
        <f>'[22]Staff Off Desk Summary Log'!BL6</f>
        <v>0</v>
      </c>
      <c r="V365" s="63">
        <f>'[22]Staff Off Desk Summary Log'!BM6</f>
        <v>6</v>
      </c>
      <c r="W365" s="63">
        <f>'[22]Staff Off Desk Summary Log'!BN6</f>
        <v>20</v>
      </c>
      <c r="X365" s="63">
        <f>'[22]Staff Off Desk Summary Log'!BO6</f>
        <v>15</v>
      </c>
      <c r="Y365" s="63">
        <f>'[22]Staff Off Desk Summary Log'!BP6</f>
        <v>10</v>
      </c>
      <c r="Z365" s="63">
        <f>'[22]Staff Off Desk Summary Log'!BQ6</f>
        <v>10</v>
      </c>
      <c r="AA365" s="63">
        <f>'[22]Staff Off Desk Summary Log'!BR6</f>
        <v>35</v>
      </c>
      <c r="AB365" s="63">
        <f>'[22]Staff Off Desk Summary Log'!BS6</f>
        <v>0</v>
      </c>
      <c r="AC365" s="63">
        <f>'[22]Staff Off Desk Summary Log'!BT6</f>
        <v>70</v>
      </c>
      <c r="AD365" s="63">
        <f>'[22]Staff Off Desk Summary Log'!BU6</f>
        <v>438</v>
      </c>
    </row>
    <row r="366" spans="1:30" x14ac:dyDescent="0.25">
      <c r="A366" s="63" t="str">
        <f>'[22]Staff Off Desk Summary Log'!AP7</f>
        <v>Wednesday</v>
      </c>
      <c r="B366" s="63"/>
      <c r="C366" s="63">
        <f>'[22]Staff Off Desk Summary Log'!AR7</f>
        <v>17</v>
      </c>
      <c r="D366" s="63">
        <f>'[22]Staff Off Desk Summary Log'!AS7</f>
        <v>1</v>
      </c>
      <c r="E366" s="63">
        <f>'[22]Staff Off Desk Summary Log'!AT7</f>
        <v>68</v>
      </c>
      <c r="F366" s="63">
        <f>'[22]Staff Off Desk Summary Log'!AU7</f>
        <v>4</v>
      </c>
      <c r="G366" s="63">
        <f>'[22]Staff Off Desk Summary Log'!AV7</f>
        <v>93</v>
      </c>
      <c r="H366" s="63">
        <f>'[22]Staff Off Desk Summary Log'!AW7</f>
        <v>22</v>
      </c>
      <c r="I366" s="63">
        <f>'[22]Staff Off Desk Summary Log'!AX7</f>
        <v>69</v>
      </c>
      <c r="J366" s="63">
        <f>'[22]Staff Off Desk Summary Log'!AY7</f>
        <v>47</v>
      </c>
      <c r="K366" s="63">
        <f>'[22]Staff Off Desk Summary Log'!AZ7</f>
        <v>6</v>
      </c>
      <c r="L366" s="63">
        <f>'[22]Staff Off Desk Summary Log'!BA7</f>
        <v>10</v>
      </c>
      <c r="M366" s="63">
        <f>'[22]Staff Off Desk Summary Log'!BB7</f>
        <v>43</v>
      </c>
      <c r="N366" s="63">
        <f>'[22]Staff Off Desk Summary Log'!BC7</f>
        <v>43</v>
      </c>
      <c r="O366" s="63">
        <f>'[22]Staff Off Desk Summary Log'!BD7</f>
        <v>39</v>
      </c>
      <c r="P366" s="63">
        <f>'[22]Staff Off Desk Summary Log'!BE7</f>
        <v>8</v>
      </c>
      <c r="Q366" s="63">
        <f>'[22]Staff Off Desk Summary Log'!BH7</f>
        <v>0</v>
      </c>
      <c r="R366" s="63">
        <f>'[22]Staff Off Desk Summary Log'!BI7</f>
        <v>0</v>
      </c>
      <c r="S366" s="63">
        <f>'[22]Staff Off Desk Summary Log'!BJ7</f>
        <v>5</v>
      </c>
      <c r="T366" s="63">
        <f>'[22]Staff Off Desk Summary Log'!BK7</f>
        <v>0</v>
      </c>
      <c r="U366" s="63">
        <f>'[22]Staff Off Desk Summary Log'!BL7</f>
        <v>0</v>
      </c>
      <c r="V366" s="63">
        <f>'[22]Staff Off Desk Summary Log'!BM7</f>
        <v>17</v>
      </c>
      <c r="W366" s="63">
        <f>'[22]Staff Off Desk Summary Log'!BN7</f>
        <v>30</v>
      </c>
      <c r="X366" s="63">
        <f>'[22]Staff Off Desk Summary Log'!BO7</f>
        <v>10</v>
      </c>
      <c r="Y366" s="63">
        <f>'[22]Staff Off Desk Summary Log'!BP7</f>
        <v>15</v>
      </c>
      <c r="Z366" s="63">
        <f>'[22]Staff Off Desk Summary Log'!BQ7</f>
        <v>70</v>
      </c>
      <c r="AA366" s="63">
        <f>'[22]Staff Off Desk Summary Log'!BR7</f>
        <v>5</v>
      </c>
      <c r="AB366" s="63">
        <f>'[22]Staff Off Desk Summary Log'!BS7</f>
        <v>0</v>
      </c>
      <c r="AC366" s="63">
        <f>'[22]Staff Off Desk Summary Log'!BT7</f>
        <v>63</v>
      </c>
      <c r="AD366" s="63">
        <f>'[22]Staff Off Desk Summary Log'!BU7</f>
        <v>390</v>
      </c>
    </row>
    <row r="367" spans="1:30" x14ac:dyDescent="0.25">
      <c r="A367" s="63" t="str">
        <f>'[22]Staff Off Desk Summary Log'!AP8</f>
        <v>Thursday</v>
      </c>
      <c r="B367" s="63"/>
      <c r="C367" s="63">
        <f>'[22]Staff Off Desk Summary Log'!AR8</f>
        <v>0</v>
      </c>
      <c r="D367" s="63">
        <f>'[22]Staff Off Desk Summary Log'!AS8</f>
        <v>0</v>
      </c>
      <c r="E367" s="63">
        <f>'[22]Staff Off Desk Summary Log'!AT8</f>
        <v>64</v>
      </c>
      <c r="F367" s="63">
        <f>'[22]Staff Off Desk Summary Log'!AU8</f>
        <v>5</v>
      </c>
      <c r="G367" s="63">
        <f>'[22]Staff Off Desk Summary Log'!AV8</f>
        <v>61</v>
      </c>
      <c r="H367" s="63">
        <f>'[22]Staff Off Desk Summary Log'!AW8</f>
        <v>13</v>
      </c>
      <c r="I367" s="63">
        <f>'[22]Staff Off Desk Summary Log'!AX8</f>
        <v>18</v>
      </c>
      <c r="J367" s="63">
        <f>'[22]Staff Off Desk Summary Log'!AY8</f>
        <v>2</v>
      </c>
      <c r="K367" s="63">
        <f>'[22]Staff Off Desk Summary Log'!AZ8</f>
        <v>0</v>
      </c>
      <c r="L367" s="63">
        <f>'[22]Staff Off Desk Summary Log'!BA8</f>
        <v>0</v>
      </c>
      <c r="M367" s="63">
        <f>'[22]Staff Off Desk Summary Log'!BB8</f>
        <v>0</v>
      </c>
      <c r="N367" s="63">
        <f>'[22]Staff Off Desk Summary Log'!BC8</f>
        <v>0</v>
      </c>
      <c r="O367" s="63">
        <f>'[22]Staff Off Desk Summary Log'!BD8</f>
        <v>0</v>
      </c>
      <c r="P367" s="63">
        <f>'[22]Staff Off Desk Summary Log'!BE8</f>
        <v>0</v>
      </c>
      <c r="Q367" s="63">
        <f>'[22]Staff Off Desk Summary Log'!BH8</f>
        <v>0</v>
      </c>
      <c r="R367" s="63">
        <f>'[22]Staff Off Desk Summary Log'!BI8</f>
        <v>0</v>
      </c>
      <c r="S367" s="63">
        <f>'[22]Staff Off Desk Summary Log'!BJ8</f>
        <v>0</v>
      </c>
      <c r="T367" s="63">
        <f>'[22]Staff Off Desk Summary Log'!BK8</f>
        <v>0</v>
      </c>
      <c r="U367" s="63">
        <f>'[22]Staff Off Desk Summary Log'!BL8</f>
        <v>0</v>
      </c>
      <c r="V367" s="63">
        <f>'[22]Staff Off Desk Summary Log'!BM8</f>
        <v>0</v>
      </c>
      <c r="W367" s="63">
        <f>'[22]Staff Off Desk Summary Log'!BN8</f>
        <v>0</v>
      </c>
      <c r="X367" s="63">
        <f>'[22]Staff Off Desk Summary Log'!BO8</f>
        <v>0</v>
      </c>
      <c r="Y367" s="63">
        <f>'[22]Staff Off Desk Summary Log'!BP8</f>
        <v>0</v>
      </c>
      <c r="Z367" s="63">
        <f>'[22]Staff Off Desk Summary Log'!BQ8</f>
        <v>20</v>
      </c>
      <c r="AA367" s="63">
        <f>'[22]Staff Off Desk Summary Log'!BR8</f>
        <v>60</v>
      </c>
      <c r="AB367" s="63">
        <f>'[22]Staff Off Desk Summary Log'!BS8</f>
        <v>0</v>
      </c>
      <c r="AC367" s="63">
        <f>'[22]Staff Off Desk Summary Log'!BT8</f>
        <v>40</v>
      </c>
      <c r="AD367" s="63">
        <f>'[22]Staff Off Desk Summary Log'!BU8</f>
        <v>120</v>
      </c>
    </row>
    <row r="368" spans="1:30" x14ac:dyDescent="0.25">
      <c r="A368" s="63" t="str">
        <f>'[22]Staff Off Desk Summary Log'!AP9</f>
        <v>Friday</v>
      </c>
      <c r="B368" s="63"/>
      <c r="C368" s="63">
        <f>'[22]Staff Off Desk Summary Log'!AR9</f>
        <v>0</v>
      </c>
      <c r="D368" s="63">
        <f>'[22]Staff Off Desk Summary Log'!AS9</f>
        <v>0</v>
      </c>
      <c r="E368" s="63">
        <f>'[22]Staff Off Desk Summary Log'!AT9</f>
        <v>0</v>
      </c>
      <c r="F368" s="63">
        <f>'[22]Staff Off Desk Summary Log'!AU9</f>
        <v>0</v>
      </c>
      <c r="G368" s="63">
        <f>'[22]Staff Off Desk Summary Log'!AV9</f>
        <v>0</v>
      </c>
      <c r="H368" s="63">
        <f>'[22]Staff Off Desk Summary Log'!AW9</f>
        <v>0</v>
      </c>
      <c r="I368" s="63">
        <f>'[22]Staff Off Desk Summary Log'!AX9</f>
        <v>0</v>
      </c>
      <c r="J368" s="63">
        <f>'[22]Staff Off Desk Summary Log'!AY9</f>
        <v>0</v>
      </c>
      <c r="K368" s="63">
        <f>'[22]Staff Off Desk Summary Log'!AZ9</f>
        <v>0</v>
      </c>
      <c r="L368" s="63">
        <f>'[22]Staff Off Desk Summary Log'!BA9</f>
        <v>0</v>
      </c>
      <c r="M368" s="63">
        <f>'[22]Staff Off Desk Summary Log'!BB9</f>
        <v>10</v>
      </c>
      <c r="N368" s="63">
        <f>'[22]Staff Off Desk Summary Log'!BC9</f>
        <v>0</v>
      </c>
      <c r="O368" s="63">
        <f>'[22]Staff Off Desk Summary Log'!BD9</f>
        <v>5</v>
      </c>
      <c r="P368" s="63">
        <f>'[22]Staff Off Desk Summary Log'!BE9</f>
        <v>40</v>
      </c>
      <c r="Q368" s="63">
        <f>'[22]Staff Off Desk Summary Log'!BH9</f>
        <v>0</v>
      </c>
      <c r="R368" s="63">
        <f>'[22]Staff Off Desk Summary Log'!BI9</f>
        <v>0</v>
      </c>
      <c r="S368" s="63">
        <f>'[22]Staff Off Desk Summary Log'!BJ9</f>
        <v>0</v>
      </c>
      <c r="T368" s="63">
        <f>'[22]Staff Off Desk Summary Log'!BK9</f>
        <v>0</v>
      </c>
      <c r="U368" s="63">
        <f>'[22]Staff Off Desk Summary Log'!BL9</f>
        <v>0</v>
      </c>
      <c r="V368" s="63">
        <f>'[22]Staff Off Desk Summary Log'!BM9</f>
        <v>0</v>
      </c>
      <c r="W368" s="63">
        <f>'[22]Staff Off Desk Summary Log'!BN9</f>
        <v>45</v>
      </c>
      <c r="X368" s="63">
        <f>'[22]Staff Off Desk Summary Log'!BO9</f>
        <v>270</v>
      </c>
      <c r="Y368" s="63">
        <f>'[22]Staff Off Desk Summary Log'!BP9</f>
        <v>0</v>
      </c>
      <c r="Z368" s="63">
        <f>'[22]Staff Off Desk Summary Log'!BQ9</f>
        <v>210</v>
      </c>
      <c r="AA368" s="63">
        <f>'[22]Staff Off Desk Summary Log'!BR9</f>
        <v>10</v>
      </c>
      <c r="AB368" s="63">
        <f>'[22]Staff Off Desk Summary Log'!BS9</f>
        <v>0</v>
      </c>
      <c r="AC368" s="63">
        <f>'[22]Staff Off Desk Summary Log'!BT9</f>
        <v>55</v>
      </c>
      <c r="AD368" s="63">
        <f>'[22]Staff Off Desk Summary Log'!BU9</f>
        <v>490</v>
      </c>
    </row>
    <row r="369" spans="1:30" x14ac:dyDescent="0.25">
      <c r="A369" s="63" t="str">
        <f>'[22]Staff Off Desk Summary Log'!AP10</f>
        <v>Saturday</v>
      </c>
      <c r="B369" s="63"/>
      <c r="C369" s="63">
        <f>'[22]Staff Off Desk Summary Log'!AR10</f>
        <v>0</v>
      </c>
      <c r="D369" s="63">
        <f>'[22]Staff Off Desk Summary Log'!AS10</f>
        <v>0</v>
      </c>
      <c r="E369" s="63">
        <f>'[22]Staff Off Desk Summary Log'!AT10</f>
        <v>0</v>
      </c>
      <c r="F369" s="63">
        <f>'[22]Staff Off Desk Summary Log'!AU10</f>
        <v>0</v>
      </c>
      <c r="G369" s="63">
        <f>'[22]Staff Off Desk Summary Log'!AV10</f>
        <v>1</v>
      </c>
      <c r="H369" s="63">
        <f>'[22]Staff Off Desk Summary Log'!AW10</f>
        <v>1</v>
      </c>
      <c r="I369" s="63">
        <f>'[22]Staff Off Desk Summary Log'!AX10</f>
        <v>0</v>
      </c>
      <c r="J369" s="63">
        <f>'[22]Staff Off Desk Summary Log'!AY10</f>
        <v>0</v>
      </c>
      <c r="K369" s="63">
        <f>'[22]Staff Off Desk Summary Log'!AZ10</f>
        <v>0</v>
      </c>
      <c r="L369" s="63">
        <f>'[22]Staff Off Desk Summary Log'!BA10</f>
        <v>0</v>
      </c>
      <c r="M369" s="63">
        <f>'[22]Staff Off Desk Summary Log'!BB10</f>
        <v>30</v>
      </c>
      <c r="N369" s="63">
        <f>'[22]Staff Off Desk Summary Log'!BC10</f>
        <v>0</v>
      </c>
      <c r="O369" s="63">
        <f>'[22]Staff Off Desk Summary Log'!BD10</f>
        <v>0</v>
      </c>
      <c r="P369" s="63">
        <f>'[22]Staff Off Desk Summary Log'!BE10</f>
        <v>0</v>
      </c>
      <c r="Q369" s="63">
        <f>'[22]Staff Off Desk Summary Log'!BH10</f>
        <v>0</v>
      </c>
      <c r="R369" s="63">
        <f>'[22]Staff Off Desk Summary Log'!BI10</f>
        <v>0</v>
      </c>
      <c r="S369" s="63">
        <f>'[22]Staff Off Desk Summary Log'!BJ10</f>
        <v>10</v>
      </c>
      <c r="T369" s="63">
        <f>'[22]Staff Off Desk Summary Log'!BK10</f>
        <v>0</v>
      </c>
      <c r="U369" s="63">
        <f>'[22]Staff Off Desk Summary Log'!BL10</f>
        <v>0</v>
      </c>
      <c r="V369" s="63">
        <f>'[22]Staff Off Desk Summary Log'!BM10</f>
        <v>0</v>
      </c>
      <c r="W369" s="63">
        <f>'[22]Staff Off Desk Summary Log'!BN10</f>
        <v>30</v>
      </c>
      <c r="X369" s="63">
        <f>'[22]Staff Off Desk Summary Log'!BO10</f>
        <v>0</v>
      </c>
      <c r="Y369" s="63">
        <f>'[22]Staff Off Desk Summary Log'!BP10</f>
        <v>0</v>
      </c>
      <c r="Z369" s="63">
        <f>'[22]Staff Off Desk Summary Log'!BQ10</f>
        <v>60</v>
      </c>
      <c r="AA369" s="63">
        <f>'[22]Staff Off Desk Summary Log'!BR10</f>
        <v>0</v>
      </c>
      <c r="AB369" s="63">
        <f>'[22]Staff Off Desk Summary Log'!BS10</f>
        <v>0</v>
      </c>
      <c r="AC369" s="63">
        <f>'[22]Staff Off Desk Summary Log'!BT10</f>
        <v>45</v>
      </c>
      <c r="AD369" s="63">
        <f>'[22]Staff Off Desk Summary Log'!BU10</f>
        <v>75</v>
      </c>
    </row>
    <row r="370" spans="1:30" x14ac:dyDescent="0.25">
      <c r="A370" s="63"/>
      <c r="B370" s="63" t="str">
        <f>'[22]Staff Off Desk Summary Log'!AQ11</f>
        <v>SUM</v>
      </c>
      <c r="C370" s="63">
        <f>'[22]Staff Off Desk Summary Log'!AR11</f>
        <v>117</v>
      </c>
      <c r="D370" s="63">
        <f>'[22]Staff Off Desk Summary Log'!AS11</f>
        <v>11</v>
      </c>
      <c r="E370" s="63">
        <f>'[22]Staff Off Desk Summary Log'!AT11</f>
        <v>227</v>
      </c>
      <c r="F370" s="63">
        <f>'[22]Staff Off Desk Summary Log'!AU11</f>
        <v>39</v>
      </c>
      <c r="G370" s="63">
        <f>'[22]Staff Off Desk Summary Log'!AV11</f>
        <v>250</v>
      </c>
      <c r="H370" s="63">
        <f>'[22]Staff Off Desk Summary Log'!AW11</f>
        <v>41</v>
      </c>
      <c r="I370" s="63">
        <f>'[22]Staff Off Desk Summary Log'!AX11</f>
        <v>97</v>
      </c>
      <c r="J370" s="63">
        <f>'[22]Staff Off Desk Summary Log'!AY11</f>
        <v>51</v>
      </c>
      <c r="K370" s="63">
        <f>'[22]Staff Off Desk Summary Log'!AZ11</f>
        <v>6</v>
      </c>
      <c r="L370" s="63">
        <f>'[22]Staff Off Desk Summary Log'!BA11</f>
        <v>10</v>
      </c>
      <c r="M370" s="63">
        <f>'[22]Staff Off Desk Summary Log'!BB11</f>
        <v>145</v>
      </c>
      <c r="N370" s="63">
        <f>'[22]Staff Off Desk Summary Log'!BC11</f>
        <v>81</v>
      </c>
      <c r="O370" s="63">
        <f>'[22]Staff Off Desk Summary Log'!BD11</f>
        <v>77</v>
      </c>
      <c r="P370" s="63">
        <f>'[22]Staff Off Desk Summary Log'!BE11</f>
        <v>48</v>
      </c>
      <c r="Q370" s="63">
        <f>'[22]Staff Off Desk Summary Log'!BH11</f>
        <v>0</v>
      </c>
      <c r="R370" s="63">
        <f>'[22]Staff Off Desk Summary Log'!BI11</f>
        <v>0</v>
      </c>
      <c r="S370" s="63">
        <f>'[22]Staff Off Desk Summary Log'!BJ11</f>
        <v>20</v>
      </c>
      <c r="T370" s="63">
        <f>'[22]Staff Off Desk Summary Log'!BK11</f>
        <v>0</v>
      </c>
      <c r="U370" s="63">
        <f>'[22]Staff Off Desk Summary Log'!BL11</f>
        <v>0</v>
      </c>
      <c r="V370" s="63">
        <f>'[22]Staff Off Desk Summary Log'!BM11</f>
        <v>23</v>
      </c>
      <c r="W370" s="63">
        <f>'[22]Staff Off Desk Summary Log'!BN11</f>
        <v>125</v>
      </c>
      <c r="X370" s="63">
        <f>'[22]Staff Off Desk Summary Log'!BO11</f>
        <v>295</v>
      </c>
      <c r="Y370" s="63">
        <f>'[22]Staff Off Desk Summary Log'!BP11</f>
        <v>25</v>
      </c>
      <c r="Z370" s="63">
        <f>'[22]Staff Off Desk Summary Log'!BQ11</f>
        <v>370</v>
      </c>
      <c r="AA370" s="63">
        <f>'[22]Staff Off Desk Summary Log'!BR11</f>
        <v>110</v>
      </c>
      <c r="AB370" s="63">
        <f>'[22]Staff Off Desk Summary Log'!BS11</f>
        <v>0</v>
      </c>
      <c r="AC370" s="63">
        <f>'[22]Staff Off Desk Summary Log'!BT11</f>
        <v>273</v>
      </c>
      <c r="AD370" s="63">
        <f>'[22]Staff Off Desk Summary Log'!BU11</f>
        <v>1513</v>
      </c>
    </row>
    <row r="371" spans="1:30" x14ac:dyDescent="0.25">
      <c r="A371" s="63"/>
      <c r="B371" s="63" t="str">
        <f>'[22]Staff Off Desk Summary Log'!AQ12</f>
        <v>AVG</v>
      </c>
      <c r="C371" s="63"/>
      <c r="D371" s="101">
        <f>'[22]Staff Off Desk Summary Log'!AS12</f>
        <v>9.4017094017094016E-2</v>
      </c>
      <c r="E371" s="101"/>
      <c r="F371" s="101">
        <f>'[22]Staff Off Desk Summary Log'!AU12</f>
        <v>0.17180616740088106</v>
      </c>
      <c r="G371" s="101"/>
      <c r="H371" s="101">
        <f>'[22]Staff Off Desk Summary Log'!AW12</f>
        <v>0.16400000000000001</v>
      </c>
      <c r="I371" s="101"/>
      <c r="J371" s="101">
        <f>'[22]Staff Off Desk Summary Log'!AY12</f>
        <v>0.52577319587628868</v>
      </c>
      <c r="K371" s="101"/>
      <c r="L371" s="101">
        <f>'[22]Staff Off Desk Summary Log'!BA12</f>
        <v>1.6666666666666667</v>
      </c>
      <c r="M371" s="101"/>
      <c r="N371" s="101"/>
      <c r="O371" s="101">
        <f>'[22]Staff Off Desk Summary Log'!BD12</f>
        <v>0.95061728395061729</v>
      </c>
      <c r="P371" s="63"/>
      <c r="Q371" s="63"/>
      <c r="R371" s="63"/>
      <c r="S371" s="63"/>
      <c r="T371" s="63"/>
      <c r="U371" s="63"/>
      <c r="V371" s="63"/>
      <c r="W371" s="63"/>
      <c r="X371" s="63"/>
      <c r="Y371" s="63"/>
      <c r="Z371" s="63"/>
      <c r="AA371" s="63"/>
      <c r="AB371" s="63"/>
      <c r="AC371" s="63"/>
      <c r="AD371" s="63"/>
    </row>
    <row r="372" spans="1:30" ht="105" x14ac:dyDescent="0.25">
      <c r="A372" s="63"/>
      <c r="B372" s="114" t="str">
        <f>'[22]Staff Off Desk Summary Log'!AQ13</f>
        <v>% Hrs per week off desk tasks</v>
      </c>
      <c r="C372" s="63"/>
      <c r="D372" s="63" t="str">
        <f>'[22]Staff Off Desk Summary Log'!AS13</f>
        <v>shelver</v>
      </c>
      <c r="E372" s="63">
        <f>'[22]Staff Off Desk Summary Log'!AT13</f>
        <v>0</v>
      </c>
      <c r="F372" s="63" t="str">
        <f>'[22]Staff Off Desk Summary Log'!AU13</f>
        <v>shelver</v>
      </c>
      <c r="G372" s="63"/>
      <c r="H372" s="63" t="str">
        <f>'[22]Staff Off Desk Summary Log'!AW13</f>
        <v>shelver</v>
      </c>
      <c r="I372" s="63"/>
      <c r="J372" s="63" t="str">
        <f>'[22]Staff Off Desk Summary Log'!AY13</f>
        <v>shelver</v>
      </c>
      <c r="K372" s="63"/>
      <c r="L372" s="115">
        <f>'[22]Staff Off Desk Summary Log'!BA13</f>
        <v>4.1666666666666666E-3</v>
      </c>
      <c r="M372" s="115">
        <f>'[22]Staff Off Desk Summary Log'!BB13</f>
        <v>6.0416666666666667E-2</v>
      </c>
      <c r="N372" s="115"/>
      <c r="O372" s="115">
        <f>'[22]Staff Off Desk Summary Log'!BD13</f>
        <v>3.2083333333333332E-2</v>
      </c>
      <c r="P372" s="115">
        <f>'[22]Staff Off Desk Summary Log'!BE13</f>
        <v>0.02</v>
      </c>
      <c r="Q372" s="115"/>
      <c r="R372" s="115"/>
      <c r="S372" s="115">
        <f>'[22]Staff Off Desk Summary Log'!BJ13</f>
        <v>8.3333333333333332E-3</v>
      </c>
      <c r="T372" s="115"/>
      <c r="U372" s="115"/>
      <c r="V372" s="115">
        <f>'[22]Staff Off Desk Summary Log'!BM13</f>
        <v>9.5833333333333326E-3</v>
      </c>
      <c r="W372" s="115">
        <f>'[22]Staff Off Desk Summary Log'!BN13</f>
        <v>5.2083333333333336E-2</v>
      </c>
      <c r="X372" s="115">
        <f>'[22]Staff Off Desk Summary Log'!BO13</f>
        <v>0.12291666666666666</v>
      </c>
      <c r="Y372" s="115">
        <f>'[22]Staff Off Desk Summary Log'!BP13</f>
        <v>1.0416666666666666E-2</v>
      </c>
      <c r="Z372" s="115">
        <f>'[22]Staff Off Desk Summary Log'!BQ13</f>
        <v>0.15416666666666667</v>
      </c>
      <c r="AA372" s="115">
        <f>'[22]Staff Off Desk Summary Log'!BR13</f>
        <v>4.583333333333333E-2</v>
      </c>
      <c r="AB372" s="115"/>
      <c r="AC372" s="115">
        <f>'[22]Staff Off Desk Summary Log'!BT13</f>
        <v>0.11375</v>
      </c>
      <c r="AD372" s="115">
        <f>'[22]Staff Off Desk Summary Log'!BU13</f>
        <v>0.63041666666666663</v>
      </c>
    </row>
    <row r="375" spans="1:30" ht="150" x14ac:dyDescent="0.25">
      <c r="A375" s="63"/>
      <c r="B375" s="63"/>
      <c r="C375" s="114" t="str">
        <f>'[23]Staff Off Desk Summary Log'!AP1</f>
        <v>Hours per week Staff Max</v>
      </c>
      <c r="D375" s="114" t="str">
        <f>'[23]Staff Off Desk Summary Log'!AQ1</f>
        <v>Mins per week staff max</v>
      </c>
      <c r="E375" s="114" t="str">
        <f>'[23]Staff Off Desk Summary Log'!AR1</f>
        <v>Hours/year Staff Max</v>
      </c>
      <c r="F375" s="63"/>
      <c r="G375" s="63"/>
      <c r="H375" s="63"/>
      <c r="I375" s="63"/>
      <c r="J375" s="63"/>
      <c r="K375" s="63"/>
      <c r="L375" s="63"/>
      <c r="M375" s="63"/>
      <c r="N375" s="63"/>
      <c r="O375" s="63"/>
      <c r="P375" s="63"/>
      <c r="Q375" s="63"/>
      <c r="R375" s="63"/>
      <c r="S375" s="63"/>
      <c r="T375" s="63"/>
      <c r="U375" s="63"/>
      <c r="V375" s="63"/>
      <c r="W375" s="63"/>
      <c r="X375" s="63"/>
      <c r="Y375" s="63"/>
      <c r="Z375" s="63"/>
      <c r="AA375" s="63"/>
      <c r="AB375" s="63"/>
      <c r="AC375" s="63"/>
      <c r="AD375" s="63"/>
    </row>
    <row r="376" spans="1:30" x14ac:dyDescent="0.25">
      <c r="A376" s="63"/>
      <c r="B376" s="63"/>
      <c r="C376" s="63">
        <f>'[23]Staff Off Desk Summary Log'!AP2</f>
        <v>40</v>
      </c>
      <c r="D376" s="63">
        <f>'[23]Staff Off Desk Summary Log'!AQ2</f>
        <v>2400</v>
      </c>
      <c r="E376" s="63">
        <f>'[23]Staff Off Desk Summary Log'!AR2</f>
        <v>2080</v>
      </c>
      <c r="F376" s="63"/>
      <c r="G376" s="63"/>
      <c r="H376" s="63"/>
      <c r="I376" s="63"/>
      <c r="J376" s="63"/>
      <c r="K376" s="63"/>
      <c r="L376" s="63"/>
      <c r="M376" s="63"/>
      <c r="N376" s="63"/>
      <c r="O376" s="63"/>
      <c r="P376" s="63"/>
      <c r="Q376" s="63"/>
      <c r="R376" s="63"/>
      <c r="S376" s="63"/>
      <c r="T376" s="63"/>
      <c r="U376" s="63"/>
      <c r="V376" s="63"/>
      <c r="W376" s="63"/>
      <c r="X376" s="63"/>
      <c r="Y376" s="63"/>
      <c r="Z376" s="63"/>
      <c r="AA376" s="63"/>
      <c r="AB376" s="63"/>
      <c r="AC376" s="63"/>
      <c r="AD376" s="63"/>
    </row>
    <row r="377" spans="1:30" x14ac:dyDescent="0.25">
      <c r="A377" s="44" t="str">
        <f>'[23]Staff Off Desk Summary Log'!AN3</f>
        <v>ORA- Off Desk Log</v>
      </c>
      <c r="B377" s="63"/>
      <c r="C377" s="114" t="str">
        <f>'[23]Staff Off Desk Summary Log'!AP3</f>
        <v>Bookdrop</v>
      </c>
      <c r="D377" s="114"/>
      <c r="E377" s="114" t="str">
        <f>'[23]Staff Off Desk Summary Log'!AR3</f>
        <v>Delivery</v>
      </c>
      <c r="F377" s="114"/>
      <c r="G377" s="114" t="str">
        <f>'[23]Staff Off Desk Summary Log'!AT3</f>
        <v xml:space="preserve">Checkin </v>
      </c>
      <c r="H377" s="114"/>
      <c r="I377" s="114" t="str">
        <f>'[23]Staff Off Desk Summary Log'!AV3</f>
        <v>Shelving</v>
      </c>
      <c r="J377" s="114"/>
      <c r="K377" s="114" t="str">
        <f>'[23]Staff Off Desk Summary Log'!AX3</f>
        <v>Circ Issues: missing and damaged items, etc.</v>
      </c>
      <c r="L377" s="114"/>
      <c r="M377" s="114" t="str">
        <f>'[23]Staff Off Desk Summary Log'!AZ3</f>
        <v>Collection Management (describe activity)</v>
      </c>
      <c r="N377" s="114" t="str">
        <f>'[23]Staff Off Desk Summary Log'!BA3</f>
        <v>Picklist, ILL, LinkPLUS</v>
      </c>
      <c r="O377" s="114"/>
      <c r="P377" s="114" t="str">
        <f>'[23]Staff Off Desk Summary Log'!BC3</f>
        <v>Magazines (describe activity)</v>
      </c>
      <c r="Q377" s="114" t="str">
        <f>'[23]Staff Off Desk Summary Log'!BF3</f>
        <v>Meeting Room Bookings: new requests, review, confirm, etc.</v>
      </c>
      <c r="R377" s="114" t="str">
        <f>'[23]Staff Off Desk Summary Log'!BG3</f>
        <v>Outreach: School, Rotary, etc. (keep detailed calendar and attach to off desk log)</v>
      </c>
      <c r="S377" s="114" t="str">
        <f>'[23]Staff Off Desk Summary Log'!BH3</f>
        <v>Community Information: posting new, restocking bookmarks, program brochures, notices</v>
      </c>
      <c r="T377" s="114" t="str">
        <f>'[23]Staff Off Desk Summary Log'!BI3</f>
        <v>By appointment with patron; 1 on 1; small group training</v>
      </c>
      <c r="U377" s="114"/>
      <c r="V377" s="114" t="str">
        <f>'[23]Staff Off Desk Summary Log'!BK3</f>
        <v>Programs (set up, delivery and tear down) Attach evanced calendar)</v>
      </c>
      <c r="W377" s="114"/>
      <c r="X377" s="114" t="str">
        <f>'[23]Staff Off Desk Summary Log'!BM3</f>
        <v>Programs (planning)</v>
      </c>
      <c r="Y377" s="114" t="str">
        <f>'[23]Staff Off Desk Summary Log'!BN3</f>
        <v xml:space="preserve">Special assignments or projects </v>
      </c>
      <c r="Z377" s="114" t="str">
        <f>'[23]Staff Off Desk Summary Log'!BO3</f>
        <v>Check email/spl@</v>
      </c>
      <c r="AA377" s="114" t="str">
        <f>'[23]Staff Off Desk Summary Log'!BP3</f>
        <v>Cash Count</v>
      </c>
      <c r="AB377" s="114" t="str">
        <f>'[23]Staff Off Desk Summary Log'!BQ3</f>
        <v>Staff Meetings</v>
      </c>
      <c r="AC377" s="114" t="str">
        <f>'[23]Staff Off Desk Summary Log'!BR3</f>
        <v>Closing Procedures</v>
      </c>
      <c r="AD377" s="114" t="str">
        <f>'[23]Staff Off Desk Summary Log'!BS3</f>
        <v>Other (describe)</v>
      </c>
    </row>
    <row r="378" spans="1:30" x14ac:dyDescent="0.25">
      <c r="A378" s="63" t="s">
        <v>107</v>
      </c>
      <c r="B378" s="63" t="s">
        <v>108</v>
      </c>
      <c r="C378" s="63" t="s">
        <v>109</v>
      </c>
      <c r="D378" s="63" t="s">
        <v>110</v>
      </c>
      <c r="E378" s="63" t="s">
        <v>109</v>
      </c>
      <c r="F378" s="63" t="s">
        <v>110</v>
      </c>
      <c r="G378" s="63" t="s">
        <v>109</v>
      </c>
      <c r="H378" s="63" t="s">
        <v>110</v>
      </c>
      <c r="I378" s="63" t="s">
        <v>109</v>
      </c>
      <c r="J378" s="63" t="s">
        <v>110</v>
      </c>
      <c r="K378" s="63" t="s">
        <v>109</v>
      </c>
      <c r="L378" s="63" t="s">
        <v>110</v>
      </c>
      <c r="M378" s="63" t="s">
        <v>111</v>
      </c>
      <c r="N378" s="63" t="s">
        <v>109</v>
      </c>
      <c r="O378" s="63" t="s">
        <v>110</v>
      </c>
      <c r="P378" s="63" t="s">
        <v>111</v>
      </c>
      <c r="Q378" s="63" t="s">
        <v>111</v>
      </c>
      <c r="R378" s="63" t="s">
        <v>111</v>
      </c>
      <c r="S378" s="63" t="s">
        <v>111</v>
      </c>
      <c r="T378" s="63" t="s">
        <v>109</v>
      </c>
      <c r="U378" s="63" t="s">
        <v>111</v>
      </c>
      <c r="V378" s="63" t="s">
        <v>112</v>
      </c>
      <c r="W378" s="63" t="s">
        <v>111</v>
      </c>
      <c r="X378" s="63" t="s">
        <v>113</v>
      </c>
      <c r="Y378" s="63" t="s">
        <v>113</v>
      </c>
      <c r="Z378" s="63" t="s">
        <v>111</v>
      </c>
      <c r="AA378" s="63" t="s">
        <v>111</v>
      </c>
      <c r="AB378" s="63" t="s">
        <v>113</v>
      </c>
      <c r="AC378" s="63" t="s">
        <v>111</v>
      </c>
      <c r="AD378" s="63">
        <v>0</v>
      </c>
    </row>
    <row r="379" spans="1:30" x14ac:dyDescent="0.25">
      <c r="A379" s="63" t="str">
        <f>'[23]Staff Off Desk Summary Log'!AN5</f>
        <v xml:space="preserve">Tuesday </v>
      </c>
      <c r="B379" s="63"/>
      <c r="C379" s="63">
        <f>'[23]Staff Off Desk Summary Log'!AP5</f>
        <v>304</v>
      </c>
      <c r="D379" s="63">
        <f>'[23]Staff Off Desk Summary Log'!AQ5</f>
        <v>44</v>
      </c>
      <c r="E379" s="63">
        <f>'[23]Staff Off Desk Summary Log'!AR5</f>
        <v>60</v>
      </c>
      <c r="F379" s="63">
        <f>'[23]Staff Off Desk Summary Log'!AS5</f>
        <v>15</v>
      </c>
      <c r="G379" s="63">
        <f>'[23]Staff Off Desk Summary Log'!AT5</f>
        <v>261</v>
      </c>
      <c r="H379" s="63">
        <f>'[23]Staff Off Desk Summary Log'!AU5</f>
        <v>82</v>
      </c>
      <c r="I379" s="63">
        <f>'[23]Staff Off Desk Summary Log'!AV5</f>
        <v>0</v>
      </c>
      <c r="J379" s="63">
        <f>'[23]Staff Off Desk Summary Log'!AW5</f>
        <v>5</v>
      </c>
      <c r="K379" s="63">
        <f>'[23]Staff Off Desk Summary Log'!AX5</f>
        <v>0</v>
      </c>
      <c r="L379" s="63">
        <f>'[23]Staff Off Desk Summary Log'!AY5</f>
        <v>20</v>
      </c>
      <c r="M379" s="63">
        <f>'[23]Staff Off Desk Summary Log'!AZ5</f>
        <v>80</v>
      </c>
      <c r="N379" s="63">
        <f>'[23]Staff Off Desk Summary Log'!BA5</f>
        <v>111</v>
      </c>
      <c r="O379" s="63">
        <f>'[23]Staff Off Desk Summary Log'!BB5</f>
        <v>50</v>
      </c>
      <c r="P379" s="63">
        <f>'[23]Staff Off Desk Summary Log'!BC5</f>
        <v>20</v>
      </c>
      <c r="Q379" s="63">
        <f>'[23]Staff Off Desk Summary Log'!BF5</f>
        <v>0</v>
      </c>
      <c r="R379" s="63">
        <f>'[23]Staff Off Desk Summary Log'!BG5</f>
        <v>0</v>
      </c>
      <c r="S379" s="63">
        <f>'[23]Staff Off Desk Summary Log'!BH5</f>
        <v>5</v>
      </c>
      <c r="T379" s="63">
        <f>'[23]Staff Off Desk Summary Log'!BI5</f>
        <v>0</v>
      </c>
      <c r="U379" s="63">
        <f>'[23]Staff Off Desk Summary Log'!BJ5</f>
        <v>0</v>
      </c>
      <c r="V379" s="63">
        <f>'[23]Staff Off Desk Summary Log'!BK5</f>
        <v>0</v>
      </c>
      <c r="W379" s="63">
        <f>'[23]Staff Off Desk Summary Log'!BL5</f>
        <v>0</v>
      </c>
      <c r="X379" s="63">
        <f>'[23]Staff Off Desk Summary Log'!BM5</f>
        <v>0</v>
      </c>
      <c r="Y379" s="63">
        <f>'[23]Staff Off Desk Summary Log'!BN5</f>
        <v>15</v>
      </c>
      <c r="Z379" s="63">
        <f>'[23]Staff Off Desk Summary Log'!BO5</f>
        <v>90</v>
      </c>
      <c r="AA379" s="63">
        <f>'[23]Staff Off Desk Summary Log'!BP5</f>
        <v>20</v>
      </c>
      <c r="AB379" s="63">
        <f>'[23]Staff Off Desk Summary Log'!BQ5</f>
        <v>110</v>
      </c>
      <c r="AC379" s="63">
        <f>'[23]Staff Off Desk Summary Log'!BR5</f>
        <v>75</v>
      </c>
      <c r="AD379" s="63">
        <f>'[23]Staff Off Desk Summary Log'!BS5</f>
        <v>210</v>
      </c>
    </row>
    <row r="380" spans="1:30" x14ac:dyDescent="0.25">
      <c r="A380" s="63" t="str">
        <f>'[23]Staff Off Desk Summary Log'!AN6</f>
        <v>Wednesday</v>
      </c>
      <c r="B380" s="63"/>
      <c r="C380" s="63">
        <f>'[23]Staff Off Desk Summary Log'!AP6</f>
        <v>135</v>
      </c>
      <c r="D380" s="63">
        <f>'[23]Staff Off Desk Summary Log'!AQ6</f>
        <v>16.5</v>
      </c>
      <c r="E380" s="63">
        <f>'[23]Staff Off Desk Summary Log'!AR6</f>
        <v>46</v>
      </c>
      <c r="F380" s="63">
        <f>'[23]Staff Off Desk Summary Log'!AS6</f>
        <v>11</v>
      </c>
      <c r="G380" s="63">
        <f>'[23]Staff Off Desk Summary Log'!AT6</f>
        <v>65</v>
      </c>
      <c r="H380" s="63">
        <f>'[23]Staff Off Desk Summary Log'!AU6</f>
        <v>18</v>
      </c>
      <c r="I380" s="63">
        <f>'[23]Staff Off Desk Summary Log'!AV6</f>
        <v>0</v>
      </c>
      <c r="J380" s="63">
        <f>'[23]Staff Off Desk Summary Log'!AW6</f>
        <v>0</v>
      </c>
      <c r="K380" s="63">
        <f>'[23]Staff Off Desk Summary Log'!AX6</f>
        <v>4</v>
      </c>
      <c r="L380" s="63">
        <f>'[23]Staff Off Desk Summary Log'!AY6</f>
        <v>10</v>
      </c>
      <c r="M380" s="63">
        <f>'[23]Staff Off Desk Summary Log'!AZ6</f>
        <v>491</v>
      </c>
      <c r="N380" s="63">
        <f>'[23]Staff Off Desk Summary Log'!BA6</f>
        <v>32</v>
      </c>
      <c r="O380" s="63">
        <f>'[23]Staff Off Desk Summary Log'!BB6</f>
        <v>0</v>
      </c>
      <c r="P380" s="63">
        <f>'[23]Staff Off Desk Summary Log'!BC6</f>
        <v>10</v>
      </c>
      <c r="Q380" s="63">
        <f>'[23]Staff Off Desk Summary Log'!BF6</f>
        <v>0</v>
      </c>
      <c r="R380" s="63">
        <f>'[23]Staff Off Desk Summary Log'!BG6</f>
        <v>0</v>
      </c>
      <c r="S380" s="63">
        <f>'[23]Staff Off Desk Summary Log'!BH6</f>
        <v>0</v>
      </c>
      <c r="T380" s="63">
        <f>'[23]Staff Off Desk Summary Log'!BI6</f>
        <v>0</v>
      </c>
      <c r="U380" s="63">
        <f>'[23]Staff Off Desk Summary Log'!BJ6</f>
        <v>55</v>
      </c>
      <c r="V380" s="63">
        <f>'[23]Staff Off Desk Summary Log'!BK6</f>
        <v>0</v>
      </c>
      <c r="W380" s="63">
        <f>'[23]Staff Off Desk Summary Log'!BL6</f>
        <v>25</v>
      </c>
      <c r="X380" s="63">
        <f>'[23]Staff Off Desk Summary Log'!BM6</f>
        <v>15</v>
      </c>
      <c r="Y380" s="63">
        <f>'[23]Staff Off Desk Summary Log'!BN6</f>
        <v>10</v>
      </c>
      <c r="Z380" s="63">
        <f>'[23]Staff Off Desk Summary Log'!BO6</f>
        <v>100</v>
      </c>
      <c r="AA380" s="63">
        <f>'[23]Staff Off Desk Summary Log'!BP6</f>
        <v>10</v>
      </c>
      <c r="AB380" s="63">
        <f>'[23]Staff Off Desk Summary Log'!BQ6</f>
        <v>25</v>
      </c>
      <c r="AC380" s="63">
        <f>'[23]Staff Off Desk Summary Log'!BR6</f>
        <v>40</v>
      </c>
      <c r="AD380" s="63">
        <f>'[23]Staff Off Desk Summary Log'!BS6</f>
        <v>105</v>
      </c>
    </row>
    <row r="381" spans="1:30" x14ac:dyDescent="0.25">
      <c r="A381" s="63" t="str">
        <f>'[23]Staff Off Desk Summary Log'!AN7</f>
        <v xml:space="preserve">Thursday </v>
      </c>
      <c r="B381" s="63"/>
      <c r="C381" s="63">
        <f>'[23]Staff Off Desk Summary Log'!AP7</f>
        <v>123</v>
      </c>
      <c r="D381" s="63">
        <f>'[23]Staff Off Desk Summary Log'!AQ7</f>
        <v>17.5</v>
      </c>
      <c r="E381" s="63">
        <f>'[23]Staff Off Desk Summary Log'!AR7</f>
        <v>103</v>
      </c>
      <c r="F381" s="63">
        <f>'[23]Staff Off Desk Summary Log'!AS7</f>
        <v>15</v>
      </c>
      <c r="G381" s="63">
        <f>'[23]Staff Off Desk Summary Log'!AT7</f>
        <v>165</v>
      </c>
      <c r="H381" s="63">
        <f>'[23]Staff Off Desk Summary Log'!AU7</f>
        <v>20</v>
      </c>
      <c r="I381" s="63">
        <f>'[23]Staff Off Desk Summary Log'!AV7</f>
        <v>120</v>
      </c>
      <c r="J381" s="63">
        <f>'[23]Staff Off Desk Summary Log'!AW7</f>
        <v>20</v>
      </c>
      <c r="K381" s="63">
        <f>'[23]Staff Off Desk Summary Log'!AX7</f>
        <v>2</v>
      </c>
      <c r="L381" s="63">
        <f>'[23]Staff Off Desk Summary Log'!AY7</f>
        <v>15</v>
      </c>
      <c r="M381" s="63">
        <f>'[23]Staff Off Desk Summary Log'!AZ7</f>
        <v>25</v>
      </c>
      <c r="N381" s="63">
        <f>'[23]Staff Off Desk Summary Log'!BA7</f>
        <v>31</v>
      </c>
      <c r="O381" s="63">
        <f>'[23]Staff Off Desk Summary Log'!BB7</f>
        <v>23</v>
      </c>
      <c r="P381" s="63">
        <f>'[23]Staff Off Desk Summary Log'!BC7</f>
        <v>0.5</v>
      </c>
      <c r="Q381" s="63">
        <f>'[23]Staff Off Desk Summary Log'!BF7</f>
        <v>0</v>
      </c>
      <c r="R381" s="63">
        <f>'[23]Staff Off Desk Summary Log'!BG7</f>
        <v>0</v>
      </c>
      <c r="S381" s="63">
        <f>'[23]Staff Off Desk Summary Log'!BH7</f>
        <v>40</v>
      </c>
      <c r="T381" s="63">
        <f>'[23]Staff Off Desk Summary Log'!BI7</f>
        <v>0</v>
      </c>
      <c r="U381" s="63">
        <f>'[23]Staff Off Desk Summary Log'!BJ7</f>
        <v>0</v>
      </c>
      <c r="V381" s="63">
        <f>'[23]Staff Off Desk Summary Log'!BK7</f>
        <v>0</v>
      </c>
      <c r="W381" s="63">
        <f>'[23]Staff Off Desk Summary Log'!BL7</f>
        <v>0</v>
      </c>
      <c r="X381" s="63">
        <f>'[23]Staff Off Desk Summary Log'!BM7</f>
        <v>40</v>
      </c>
      <c r="Y381" s="63">
        <f>'[23]Staff Off Desk Summary Log'!BN7</f>
        <v>10</v>
      </c>
      <c r="Z381" s="63">
        <f>'[23]Staff Off Desk Summary Log'!BO7</f>
        <v>75</v>
      </c>
      <c r="AA381" s="63">
        <f>'[23]Staff Off Desk Summary Log'!BP7</f>
        <v>15</v>
      </c>
      <c r="AB381" s="63">
        <f>'[23]Staff Off Desk Summary Log'!BQ7</f>
        <v>10</v>
      </c>
      <c r="AC381" s="63">
        <f>'[23]Staff Off Desk Summary Log'!BR7</f>
        <v>60</v>
      </c>
      <c r="AD381" s="63">
        <f>'[23]Staff Off Desk Summary Log'!BS7</f>
        <v>130</v>
      </c>
    </row>
    <row r="382" spans="1:30" x14ac:dyDescent="0.25">
      <c r="A382" s="63" t="str">
        <f>'[23]Staff Off Desk Summary Log'!AN8</f>
        <v>Friday</v>
      </c>
      <c r="B382" s="63"/>
      <c r="C382" s="63">
        <f>'[23]Staff Off Desk Summary Log'!AP8</f>
        <v>30</v>
      </c>
      <c r="D382" s="63">
        <f>'[23]Staff Off Desk Summary Log'!AQ8</f>
        <v>3</v>
      </c>
      <c r="E382" s="63">
        <f>'[23]Staff Off Desk Summary Log'!AR8</f>
        <v>144</v>
      </c>
      <c r="F382" s="63">
        <f>'[23]Staff Off Desk Summary Log'!AS8</f>
        <v>25</v>
      </c>
      <c r="G382" s="63">
        <f>'[23]Staff Off Desk Summary Log'!AT8</f>
        <v>146</v>
      </c>
      <c r="H382" s="63">
        <f>'[23]Staff Off Desk Summary Log'!AU8</f>
        <v>70</v>
      </c>
      <c r="I382" s="63">
        <f>'[23]Staff Off Desk Summary Log'!AV8</f>
        <v>116</v>
      </c>
      <c r="J382" s="63">
        <f>'[23]Staff Off Desk Summary Log'!AW8</f>
        <v>25</v>
      </c>
      <c r="K382" s="63">
        <f>'[23]Staff Off Desk Summary Log'!AX8</f>
        <v>0</v>
      </c>
      <c r="L382" s="63">
        <f>'[23]Staff Off Desk Summary Log'!AY8</f>
        <v>0</v>
      </c>
      <c r="M382" s="63">
        <f>'[23]Staff Off Desk Summary Log'!AZ8</f>
        <v>105</v>
      </c>
      <c r="N382" s="63">
        <f>'[23]Staff Off Desk Summary Log'!BA8</f>
        <v>45</v>
      </c>
      <c r="O382" s="63">
        <f>'[23]Staff Off Desk Summary Log'!BB8</f>
        <v>52</v>
      </c>
      <c r="P382" s="63">
        <f>'[23]Staff Off Desk Summary Log'!BC8</f>
        <v>0</v>
      </c>
      <c r="Q382" s="63">
        <f>'[23]Staff Off Desk Summary Log'!BF8</f>
        <v>0</v>
      </c>
      <c r="R382" s="63">
        <f>'[23]Staff Off Desk Summary Log'!BG8</f>
        <v>0</v>
      </c>
      <c r="S382" s="63">
        <f>'[23]Staff Off Desk Summary Log'!BH8</f>
        <v>20</v>
      </c>
      <c r="T382" s="63">
        <f>'[23]Staff Off Desk Summary Log'!BI8</f>
        <v>0</v>
      </c>
      <c r="U382" s="63">
        <f>'[23]Staff Off Desk Summary Log'!BJ8</f>
        <v>0</v>
      </c>
      <c r="V382" s="63">
        <f>'[23]Staff Off Desk Summary Log'!BK8</f>
        <v>0</v>
      </c>
      <c r="W382" s="63">
        <f>'[23]Staff Off Desk Summary Log'!BL8</f>
        <v>20</v>
      </c>
      <c r="X382" s="63">
        <f>'[23]Staff Off Desk Summary Log'!BM8</f>
        <v>0</v>
      </c>
      <c r="Y382" s="63">
        <f>'[23]Staff Off Desk Summary Log'!BN8</f>
        <v>0</v>
      </c>
      <c r="Z382" s="63">
        <f>'[23]Staff Off Desk Summary Log'!BO8</f>
        <v>65</v>
      </c>
      <c r="AA382" s="63">
        <f>'[23]Staff Off Desk Summary Log'!BP8</f>
        <v>15</v>
      </c>
      <c r="AB382" s="63">
        <f>'[23]Staff Off Desk Summary Log'!BQ8</f>
        <v>160</v>
      </c>
      <c r="AC382" s="63">
        <f>'[23]Staff Off Desk Summary Log'!BR8</f>
        <v>40</v>
      </c>
      <c r="AD382" s="63">
        <f>'[23]Staff Off Desk Summary Log'!BS8</f>
        <v>80</v>
      </c>
    </row>
    <row r="383" spans="1:30" x14ac:dyDescent="0.25">
      <c r="A383" s="63" t="str">
        <f>'[23]Staff Off Desk Summary Log'!AN9</f>
        <v>Saturday</v>
      </c>
      <c r="B383" s="63"/>
      <c r="C383" s="63">
        <f>'[23]Staff Off Desk Summary Log'!AP9</f>
        <v>53</v>
      </c>
      <c r="D383" s="63">
        <f>'[23]Staff Off Desk Summary Log'!AQ9</f>
        <v>5</v>
      </c>
      <c r="E383" s="63">
        <f>'[23]Staff Off Desk Summary Log'!AR9</f>
        <v>96</v>
      </c>
      <c r="F383" s="63">
        <f>'[23]Staff Off Desk Summary Log'!AS9</f>
        <v>12</v>
      </c>
      <c r="G383" s="63">
        <f>'[23]Staff Off Desk Summary Log'!AT9</f>
        <v>128</v>
      </c>
      <c r="H383" s="63">
        <f>'[23]Staff Off Desk Summary Log'!AU9</f>
        <v>27</v>
      </c>
      <c r="I383" s="63">
        <f>'[23]Staff Off Desk Summary Log'!AV9</f>
        <v>190</v>
      </c>
      <c r="J383" s="63">
        <f>'[23]Staff Off Desk Summary Log'!AW9</f>
        <v>120</v>
      </c>
      <c r="K383" s="63">
        <f>'[23]Staff Off Desk Summary Log'!AX9</f>
        <v>0</v>
      </c>
      <c r="L383" s="63">
        <f>'[23]Staff Off Desk Summary Log'!AY9</f>
        <v>0</v>
      </c>
      <c r="M383" s="63">
        <f>'[23]Staff Off Desk Summary Log'!AZ9</f>
        <v>55</v>
      </c>
      <c r="N383" s="63">
        <f>'[23]Staff Off Desk Summary Log'!BA9</f>
        <v>34</v>
      </c>
      <c r="O383" s="63">
        <f>'[23]Staff Off Desk Summary Log'!BB9</f>
        <v>6</v>
      </c>
      <c r="P383" s="63">
        <f>'[23]Staff Off Desk Summary Log'!BC9</f>
        <v>0</v>
      </c>
      <c r="Q383" s="63">
        <f>'[23]Staff Off Desk Summary Log'!BF9</f>
        <v>0</v>
      </c>
      <c r="R383" s="63">
        <f>'[23]Staff Off Desk Summary Log'!BG9</f>
        <v>0</v>
      </c>
      <c r="S383" s="63">
        <f>'[23]Staff Off Desk Summary Log'!BH9</f>
        <v>20</v>
      </c>
      <c r="T383" s="63">
        <f>'[23]Staff Off Desk Summary Log'!BI9</f>
        <v>0</v>
      </c>
      <c r="U383" s="63">
        <f>'[23]Staff Off Desk Summary Log'!BJ9</f>
        <v>0</v>
      </c>
      <c r="V383" s="63">
        <f>'[23]Staff Off Desk Summary Log'!BK9</f>
        <v>0</v>
      </c>
      <c r="W383" s="63">
        <f>'[23]Staff Off Desk Summary Log'!BL9</f>
        <v>30</v>
      </c>
      <c r="X383" s="63">
        <f>'[23]Staff Off Desk Summary Log'!BM9</f>
        <v>0</v>
      </c>
      <c r="Y383" s="63">
        <f>'[23]Staff Off Desk Summary Log'!BN9</f>
        <v>0</v>
      </c>
      <c r="Z383" s="63">
        <f>'[23]Staff Off Desk Summary Log'!BO9</f>
        <v>60</v>
      </c>
      <c r="AA383" s="63">
        <f>'[23]Staff Off Desk Summary Log'!BP9</f>
        <v>45</v>
      </c>
      <c r="AB383" s="63">
        <f>'[23]Staff Off Desk Summary Log'!BQ9</f>
        <v>10</v>
      </c>
      <c r="AC383" s="63">
        <f>'[23]Staff Off Desk Summary Log'!BR9</f>
        <v>85</v>
      </c>
      <c r="AD383" s="63">
        <f>'[23]Staff Off Desk Summary Log'!BS9</f>
        <v>110</v>
      </c>
    </row>
    <row r="384" spans="1:30" x14ac:dyDescent="0.25">
      <c r="A384" s="63"/>
      <c r="B384" s="63" t="str">
        <f>'[23]Staff Off Desk Summary Log'!AO15</f>
        <v>SUM</v>
      </c>
      <c r="C384" s="63">
        <f>'[23]Staff Off Desk Summary Log'!AP15</f>
        <v>645</v>
      </c>
      <c r="D384" s="63">
        <f>'[23]Staff Off Desk Summary Log'!AQ15</f>
        <v>86</v>
      </c>
      <c r="E384" s="63">
        <f>'[23]Staff Off Desk Summary Log'!AR15</f>
        <v>449</v>
      </c>
      <c r="F384" s="63">
        <f>'[23]Staff Off Desk Summary Log'!AS15</f>
        <v>78</v>
      </c>
      <c r="G384" s="63">
        <f>'[23]Staff Off Desk Summary Log'!AT15</f>
        <v>765</v>
      </c>
      <c r="H384" s="63">
        <f>'[23]Staff Off Desk Summary Log'!AU15</f>
        <v>217</v>
      </c>
      <c r="I384" s="63">
        <f>'[23]Staff Off Desk Summary Log'!AV15</f>
        <v>426</v>
      </c>
      <c r="J384" s="63">
        <f>'[23]Staff Off Desk Summary Log'!AW15</f>
        <v>170</v>
      </c>
      <c r="K384" s="63">
        <f>'[23]Staff Off Desk Summary Log'!AX15</f>
        <v>6</v>
      </c>
      <c r="L384" s="63">
        <f>'[23]Staff Off Desk Summary Log'!AY15</f>
        <v>45</v>
      </c>
      <c r="M384" s="63">
        <f>'[23]Staff Off Desk Summary Log'!AZ15</f>
        <v>756</v>
      </c>
      <c r="N384" s="63">
        <f>'[23]Staff Off Desk Summary Log'!BA15</f>
        <v>253</v>
      </c>
      <c r="O384" s="63">
        <f>'[23]Staff Off Desk Summary Log'!BB15</f>
        <v>131</v>
      </c>
      <c r="P384" s="63">
        <f>'[23]Staff Off Desk Summary Log'!BC15</f>
        <v>30.5</v>
      </c>
      <c r="Q384" s="63">
        <f>'[23]Staff Off Desk Summary Log'!BF15</f>
        <v>0</v>
      </c>
      <c r="R384" s="63">
        <f>'[23]Staff Off Desk Summary Log'!BG15</f>
        <v>0</v>
      </c>
      <c r="S384" s="63">
        <f>'[23]Staff Off Desk Summary Log'!BH15</f>
        <v>85</v>
      </c>
      <c r="T384" s="63">
        <f>'[23]Staff Off Desk Summary Log'!BI15</f>
        <v>0</v>
      </c>
      <c r="U384" s="63">
        <f>'[23]Staff Off Desk Summary Log'!BJ15</f>
        <v>55</v>
      </c>
      <c r="V384" s="63">
        <f>'[23]Staff Off Desk Summary Log'!BK15</f>
        <v>0</v>
      </c>
      <c r="W384" s="63">
        <f>'[23]Staff Off Desk Summary Log'!BL15</f>
        <v>75</v>
      </c>
      <c r="X384" s="63">
        <f>'[23]Staff Off Desk Summary Log'!BM15</f>
        <v>55</v>
      </c>
      <c r="Y384" s="63">
        <f>'[23]Staff Off Desk Summary Log'!BN15</f>
        <v>35</v>
      </c>
      <c r="Z384" s="63">
        <f>'[23]Staff Off Desk Summary Log'!BO15</f>
        <v>390</v>
      </c>
      <c r="AA384" s="63">
        <f>'[23]Staff Off Desk Summary Log'!BP15</f>
        <v>105</v>
      </c>
      <c r="AB384" s="63">
        <f>'[23]Staff Off Desk Summary Log'!BQ15</f>
        <v>315</v>
      </c>
      <c r="AC384" s="63">
        <f>'[23]Staff Off Desk Summary Log'!BR15</f>
        <v>300</v>
      </c>
      <c r="AD384" s="63">
        <f>'[23]Staff Off Desk Summary Log'!BS15</f>
        <v>635</v>
      </c>
    </row>
    <row r="385" spans="1:30" x14ac:dyDescent="0.25">
      <c r="A385" s="63"/>
      <c r="B385" s="63" t="str">
        <f>'[23]Staff Off Desk Summary Log'!AO16</f>
        <v>AVG</v>
      </c>
      <c r="C385" s="63"/>
      <c r="D385" s="101">
        <f>'[23]Staff Off Desk Summary Log'!AQ16</f>
        <v>0.13333333333333333</v>
      </c>
      <c r="E385" s="101"/>
      <c r="F385" s="101">
        <f>'[23]Staff Off Desk Summary Log'!AS16</f>
        <v>0.17371937639198218</v>
      </c>
      <c r="G385" s="101"/>
      <c r="H385" s="101">
        <f>'[23]Staff Off Desk Summary Log'!AU16</f>
        <v>0.28366013071895424</v>
      </c>
      <c r="I385" s="101"/>
      <c r="J385" s="101">
        <f>'[23]Staff Off Desk Summary Log'!AW16</f>
        <v>0.39906103286384975</v>
      </c>
      <c r="K385" s="101"/>
      <c r="L385" s="101">
        <f>'[23]Staff Off Desk Summary Log'!AY16</f>
        <v>7.5</v>
      </c>
      <c r="M385" s="101">
        <f>'[23]Staff Off Desk Summary Log'!AZ16</f>
        <v>0</v>
      </c>
      <c r="N385" s="101"/>
      <c r="O385" s="101">
        <f>'[23]Staff Off Desk Summary Log'!BB16</f>
        <v>0.51778656126482214</v>
      </c>
      <c r="P385" s="63"/>
      <c r="Q385" s="63"/>
      <c r="R385" s="63"/>
      <c r="S385" s="63"/>
      <c r="T385" s="63"/>
      <c r="U385" s="63"/>
      <c r="V385" s="63"/>
      <c r="W385" s="63"/>
      <c r="X385" s="63"/>
      <c r="Y385" s="63"/>
      <c r="Z385" s="63"/>
      <c r="AA385" s="63"/>
      <c r="AB385" s="63"/>
      <c r="AC385" s="63"/>
      <c r="AD385" s="63"/>
    </row>
    <row r="386" spans="1:30" ht="105" x14ac:dyDescent="0.25">
      <c r="A386" s="63"/>
      <c r="B386" s="114" t="str">
        <f>'[23]Staff Off Desk Summary Log'!AO17</f>
        <v>% Hrs per week off desk tasks</v>
      </c>
      <c r="C386" s="63"/>
      <c r="D386" s="63" t="str">
        <f>'[23]Staff Off Desk Summary Log'!AQ17</f>
        <v>shelver</v>
      </c>
      <c r="E386" s="63"/>
      <c r="F386" s="63" t="str">
        <f>'[23]Staff Off Desk Summary Log'!AS17</f>
        <v>shelver</v>
      </c>
      <c r="G386" s="63"/>
      <c r="H386" s="63" t="str">
        <f>'[23]Staff Off Desk Summary Log'!AU17</f>
        <v>shelver</v>
      </c>
      <c r="I386" s="63"/>
      <c r="J386" s="63" t="str">
        <f>'[23]Staff Off Desk Summary Log'!AW17</f>
        <v>shelver</v>
      </c>
      <c r="K386" s="63"/>
      <c r="L386" s="63">
        <f>'[23]Staff Off Desk Summary Log'!AY17</f>
        <v>1.8749999999999999E-2</v>
      </c>
      <c r="M386" s="115">
        <f>'[23]Staff Off Desk Summary Log'!AZ17</f>
        <v>0.315</v>
      </c>
      <c r="N386" s="115"/>
      <c r="O386" s="115">
        <f>'[23]Staff Off Desk Summary Log'!BB17</f>
        <v>5.4583333333333331E-2</v>
      </c>
      <c r="P386" s="115">
        <f>'[23]Staff Off Desk Summary Log'!BC17</f>
        <v>1.2708333333333334E-2</v>
      </c>
      <c r="Q386" s="115"/>
      <c r="R386" s="115"/>
      <c r="S386" s="115">
        <f>'[23]Staff Off Desk Summary Log'!BH17</f>
        <v>3.5416666666666666E-2</v>
      </c>
      <c r="T386" s="115"/>
      <c r="U386" s="115">
        <f>'[23]Staff Off Desk Summary Log'!BJ17</f>
        <v>2.2916666666666665E-2</v>
      </c>
      <c r="V386" s="115"/>
      <c r="W386" s="115">
        <f>'[23]Staff Off Desk Summary Log'!BL17</f>
        <v>3.125E-2</v>
      </c>
      <c r="X386" s="115">
        <f>'[23]Staff Off Desk Summary Log'!BM17</f>
        <v>2.2916666666666665E-2</v>
      </c>
      <c r="Y386" s="115">
        <f>'[23]Staff Off Desk Summary Log'!BN17</f>
        <v>1.4583333333333334E-2</v>
      </c>
      <c r="Z386" s="115">
        <f>'[23]Staff Off Desk Summary Log'!BO17</f>
        <v>0.16250000000000001</v>
      </c>
      <c r="AA386" s="115">
        <f>'[23]Staff Off Desk Summary Log'!BP17</f>
        <v>4.3749999999999997E-2</v>
      </c>
      <c r="AB386" s="115">
        <f>'[23]Staff Off Desk Summary Log'!BQ17</f>
        <v>0.13125000000000001</v>
      </c>
      <c r="AC386" s="115">
        <f>'[23]Staff Off Desk Summary Log'!BR17</f>
        <v>0.125</v>
      </c>
      <c r="AD386" s="115">
        <f>'[23]Staff Off Desk Summary Log'!BS17</f>
        <v>0.26458333333333334</v>
      </c>
    </row>
    <row r="389" spans="1:30" ht="150" x14ac:dyDescent="0.25">
      <c r="A389" s="63" t="s">
        <v>105</v>
      </c>
      <c r="B389" s="63"/>
      <c r="C389" s="114" t="str">
        <f>'[24]Staff Off Desk Summary Log'!AQ1</f>
        <v>Hours per week Staff Max</v>
      </c>
      <c r="D389" s="114" t="str">
        <f>'[24]Staff Off Desk Summary Log'!AR1</f>
        <v>Mins per week staff max</v>
      </c>
      <c r="E389" s="114" t="str">
        <f>'[24]Staff Off Desk Summary Log'!AS1</f>
        <v>Hours/year Staff Max</v>
      </c>
      <c r="F389" s="63"/>
      <c r="G389" s="63"/>
      <c r="H389" s="63"/>
      <c r="I389" s="63"/>
      <c r="J389" s="63"/>
      <c r="K389" s="63"/>
      <c r="L389" s="63"/>
      <c r="M389" s="63"/>
      <c r="N389" s="63"/>
      <c r="O389" s="63"/>
      <c r="P389" s="63"/>
      <c r="Q389" s="63"/>
      <c r="R389" s="63"/>
      <c r="S389" s="63"/>
      <c r="T389" s="63"/>
      <c r="U389" s="63"/>
      <c r="V389" s="63"/>
      <c r="W389" s="63"/>
      <c r="X389" s="63"/>
      <c r="Y389" s="63"/>
      <c r="Z389" s="63"/>
      <c r="AA389" s="63"/>
      <c r="AB389" s="63"/>
      <c r="AC389" s="63"/>
      <c r="AD389" s="63"/>
    </row>
    <row r="390" spans="1:30" x14ac:dyDescent="0.25">
      <c r="A390" s="63"/>
      <c r="B390" s="63"/>
      <c r="C390" s="63">
        <f>'[24]Staff Off Desk Summary Log'!AQ2</f>
        <v>40</v>
      </c>
      <c r="D390" s="63">
        <f>'[24]Staff Off Desk Summary Log'!AR2</f>
        <v>2400</v>
      </c>
      <c r="E390" s="63">
        <f>'[24]Staff Off Desk Summary Log'!AS2</f>
        <v>2080</v>
      </c>
      <c r="F390" s="63"/>
      <c r="G390" s="63"/>
      <c r="H390" s="63"/>
      <c r="I390" s="63"/>
      <c r="J390" s="63"/>
      <c r="K390" s="63"/>
      <c r="L390" s="63"/>
      <c r="M390" s="63"/>
      <c r="N390" s="63"/>
      <c r="O390" s="63"/>
      <c r="P390" s="63"/>
      <c r="Q390" s="63"/>
      <c r="R390" s="63"/>
      <c r="S390" s="63"/>
      <c r="T390" s="63"/>
      <c r="U390" s="63"/>
      <c r="V390" s="63"/>
      <c r="W390" s="63"/>
      <c r="X390" s="63"/>
      <c r="Y390" s="63"/>
      <c r="Z390" s="63"/>
      <c r="AA390" s="63"/>
      <c r="AB390" s="63"/>
      <c r="AC390" s="63"/>
      <c r="AD390" s="63"/>
    </row>
    <row r="391" spans="1:30" ht="82.5" customHeight="1" x14ac:dyDescent="0.25">
      <c r="A391" s="44" t="str">
        <f>'[24]Staff Off Desk Summary Log'!AO3</f>
        <v>POC- Off Desk Log</v>
      </c>
      <c r="B391" s="63"/>
      <c r="C391" s="114" t="str">
        <f>'[24]Staff Off Desk Summary Log'!AQ3</f>
        <v>Bookdrop</v>
      </c>
      <c r="D391" s="114"/>
      <c r="E391" s="114" t="str">
        <f>'[24]Staff Off Desk Summary Log'!AS3</f>
        <v>Delivery</v>
      </c>
      <c r="F391" s="114"/>
      <c r="G391" s="114" t="str">
        <f>'[24]Staff Off Desk Summary Log'!AU3</f>
        <v xml:space="preserve">Checkin </v>
      </c>
      <c r="H391" s="114"/>
      <c r="I391" s="114" t="str">
        <f>'[24]Staff Off Desk Summary Log'!AW3</f>
        <v>Shelving</v>
      </c>
      <c r="J391" s="114"/>
      <c r="K391" s="114" t="str">
        <f>'[24]Staff Off Desk Summary Log'!AY3</f>
        <v>Circ Issues: missing and damaged items, etc.</v>
      </c>
      <c r="L391" s="114"/>
      <c r="M391" s="114" t="str">
        <f>'[24]Staff Off Desk Summary Log'!BA3</f>
        <v>Collection Management (describe activity)</v>
      </c>
      <c r="N391" s="114" t="str">
        <f>'[24]Staff Off Desk Summary Log'!BB3</f>
        <v>Picklist, ILL, LinkPLUS</v>
      </c>
      <c r="O391" s="114"/>
      <c r="P391" s="114" t="str">
        <f>'[24]Staff Off Desk Summary Log'!BD3</f>
        <v>Magazines (describe activity)</v>
      </c>
      <c r="Q391" s="114" t="str">
        <f>'[24]Staff Off Desk Summary Log'!BG3</f>
        <v>Meeting Room Bookings: new requests, review, confirm, etc.</v>
      </c>
      <c r="R391" s="114" t="str">
        <f>'[24]Staff Off Desk Summary Log'!BH3</f>
        <v>Outreach: School, Rotary, etc. (keep detailed calendar and attach to off desk log)</v>
      </c>
      <c r="S391" s="114" t="str">
        <f>'[24]Staff Off Desk Summary Log'!BI3</f>
        <v>Community Information: posting new, restocking bookmarks, program brochures, notices</v>
      </c>
      <c r="T391" s="114" t="str">
        <f>'[24]Staff Off Desk Summary Log'!BJ3</f>
        <v>By appointment with patron; 1 on 1; small group training</v>
      </c>
      <c r="U391" s="114"/>
      <c r="V391" s="114" t="str">
        <f>'[24]Staff Off Desk Summary Log'!BL3</f>
        <v>Programs (set up, delivery and tear down) Attach evanced calendar)</v>
      </c>
      <c r="W391" s="114"/>
      <c r="X391" s="114" t="str">
        <f>'[24]Staff Off Desk Summary Log'!BN3</f>
        <v>Programs (planning)</v>
      </c>
      <c r="Y391" s="114" t="str">
        <f>'[24]Staff Off Desk Summary Log'!BO3</f>
        <v xml:space="preserve">Special assignments or projects </v>
      </c>
      <c r="Z391" s="114" t="str">
        <f>'[24]Staff Off Desk Summary Log'!BP3</f>
        <v>Check email/spl@</v>
      </c>
      <c r="AA391" s="114" t="str">
        <f>'[24]Staff Off Desk Summary Log'!BQ3</f>
        <v>Cash Count</v>
      </c>
      <c r="AB391" s="114" t="str">
        <f>'[24]Staff Off Desk Summary Log'!BR3</f>
        <v>Staff Meetings</v>
      </c>
      <c r="AC391" s="114" t="str">
        <f>'[24]Staff Off Desk Summary Log'!BS3</f>
        <v>Closing Procedures</v>
      </c>
      <c r="AD391" s="114" t="str">
        <f>'[24]Staff Off Desk Summary Log'!BT3</f>
        <v>Other (describe)</v>
      </c>
    </row>
    <row r="392" spans="1:30" x14ac:dyDescent="0.25">
      <c r="A392" s="63" t="s">
        <v>107</v>
      </c>
      <c r="B392" s="63" t="s">
        <v>108</v>
      </c>
      <c r="C392" s="63" t="s">
        <v>109</v>
      </c>
      <c r="D392" s="63" t="s">
        <v>110</v>
      </c>
      <c r="E392" s="63" t="s">
        <v>109</v>
      </c>
      <c r="F392" s="63" t="s">
        <v>110</v>
      </c>
      <c r="G392" s="63" t="s">
        <v>109</v>
      </c>
      <c r="H392" s="63" t="s">
        <v>110</v>
      </c>
      <c r="I392" s="63" t="s">
        <v>109</v>
      </c>
      <c r="J392" s="63" t="s">
        <v>110</v>
      </c>
      <c r="K392" s="63" t="s">
        <v>109</v>
      </c>
      <c r="L392" s="63" t="s">
        <v>110</v>
      </c>
      <c r="M392" s="63" t="s">
        <v>111</v>
      </c>
      <c r="N392" s="63" t="s">
        <v>109</v>
      </c>
      <c r="O392" s="63" t="s">
        <v>110</v>
      </c>
      <c r="P392" s="63" t="s">
        <v>111</v>
      </c>
      <c r="Q392" s="63" t="s">
        <v>111</v>
      </c>
      <c r="R392" s="63" t="s">
        <v>111</v>
      </c>
      <c r="S392" s="63" t="s">
        <v>111</v>
      </c>
      <c r="T392" s="63" t="s">
        <v>109</v>
      </c>
      <c r="U392" s="63" t="s">
        <v>111</v>
      </c>
      <c r="V392" s="63" t="s">
        <v>112</v>
      </c>
      <c r="W392" s="63" t="s">
        <v>111</v>
      </c>
      <c r="X392" s="63" t="s">
        <v>113</v>
      </c>
      <c r="Y392" s="63" t="s">
        <v>113</v>
      </c>
      <c r="Z392" s="63" t="s">
        <v>111</v>
      </c>
      <c r="AA392" s="63" t="s">
        <v>111</v>
      </c>
      <c r="AB392" s="63" t="s">
        <v>113</v>
      </c>
      <c r="AC392" s="63" t="s">
        <v>111</v>
      </c>
      <c r="AD392" s="63">
        <v>0</v>
      </c>
    </row>
    <row r="393" spans="1:30" x14ac:dyDescent="0.25">
      <c r="A393" s="63" t="str">
        <f>'[24]Staff Off Desk Summary Log'!AO5</f>
        <v>Tuesday</v>
      </c>
      <c r="B393" s="63"/>
      <c r="C393" s="63">
        <f>'[24]Staff Off Desk Summary Log'!AQ5</f>
        <v>1039</v>
      </c>
      <c r="D393" s="63">
        <f>'[24]Staff Off Desk Summary Log'!AR5</f>
        <v>126</v>
      </c>
      <c r="E393" s="63">
        <f>'[24]Staff Off Desk Summary Log'!AS5</f>
        <v>200</v>
      </c>
      <c r="F393" s="63">
        <f>'[24]Staff Off Desk Summary Log'!AT5</f>
        <v>60</v>
      </c>
      <c r="G393" s="63">
        <f>'[24]Staff Off Desk Summary Log'!AU5</f>
        <v>714</v>
      </c>
      <c r="H393" s="63">
        <f>'[24]Staff Off Desk Summary Log'!AV5</f>
        <v>283</v>
      </c>
      <c r="I393" s="63">
        <f>'[24]Staff Off Desk Summary Log'!AW5</f>
        <v>10</v>
      </c>
      <c r="J393" s="63">
        <f>'[24]Staff Off Desk Summary Log'!AX5</f>
        <v>2</v>
      </c>
      <c r="K393" s="63">
        <f>'[24]Staff Off Desk Summary Log'!AY5</f>
        <v>7</v>
      </c>
      <c r="L393" s="63">
        <f>'[24]Staff Off Desk Summary Log'!AZ5</f>
        <v>28</v>
      </c>
      <c r="M393" s="63">
        <f>'[24]Staff Off Desk Summary Log'!BA5</f>
        <v>2</v>
      </c>
      <c r="N393" s="63">
        <f>'[24]Staff Off Desk Summary Log'!BB5</f>
        <v>8</v>
      </c>
      <c r="O393" s="63">
        <f>'[24]Staff Off Desk Summary Log'!BC5</f>
        <v>8</v>
      </c>
      <c r="P393" s="63">
        <f>'[24]Staff Off Desk Summary Log'!BD5</f>
        <v>15</v>
      </c>
      <c r="Q393" s="63">
        <f>'[24]Staff Off Desk Summary Log'!BG5</f>
        <v>13</v>
      </c>
      <c r="R393" s="63">
        <f>'[24]Staff Off Desk Summary Log'!BH5</f>
        <v>0</v>
      </c>
      <c r="S393" s="63">
        <f>'[24]Staff Off Desk Summary Log'!BI5</f>
        <v>0</v>
      </c>
      <c r="T393" s="63">
        <f>'[24]Staff Off Desk Summary Log'!BJ5</f>
        <v>0</v>
      </c>
      <c r="U393" s="63">
        <f>'[24]Staff Off Desk Summary Log'!BK5</f>
        <v>0</v>
      </c>
      <c r="V393" s="63">
        <f>'[24]Staff Off Desk Summary Log'!BL5</f>
        <v>390</v>
      </c>
      <c r="W393" s="63">
        <f>'[24]Staff Off Desk Summary Log'!BM5</f>
        <v>125</v>
      </c>
      <c r="X393" s="63">
        <f>'[24]Staff Off Desk Summary Log'!BN5</f>
        <v>88</v>
      </c>
      <c r="Y393" s="63">
        <f>'[24]Staff Off Desk Summary Log'!BO5</f>
        <v>0</v>
      </c>
      <c r="Z393" s="63">
        <f>'[24]Staff Off Desk Summary Log'!BP5</f>
        <v>89</v>
      </c>
      <c r="AA393" s="63">
        <f>'[24]Staff Off Desk Summary Log'!BQ5</f>
        <v>25</v>
      </c>
      <c r="AB393" s="63">
        <f>'[24]Staff Off Desk Summary Log'!BR5</f>
        <v>0</v>
      </c>
      <c r="AC393" s="63">
        <f>'[24]Staff Off Desk Summary Log'!BS5</f>
        <v>47</v>
      </c>
      <c r="AD393" s="63">
        <f>'[24]Staff Off Desk Summary Log'!BT5</f>
        <v>377</v>
      </c>
    </row>
    <row r="394" spans="1:30" x14ac:dyDescent="0.25">
      <c r="A394" s="63" t="str">
        <f>'[24]Staff Off Desk Summary Log'!AO6</f>
        <v>Wednesday</v>
      </c>
      <c r="B394" s="63"/>
      <c r="C394" s="63">
        <f>'[24]Staff Off Desk Summary Log'!AQ6</f>
        <v>316</v>
      </c>
      <c r="D394" s="63">
        <f>'[24]Staff Off Desk Summary Log'!AR6</f>
        <v>63</v>
      </c>
      <c r="E394" s="63">
        <f>'[24]Staff Off Desk Summary Log'!AS6</f>
        <v>0</v>
      </c>
      <c r="F394" s="63">
        <f>'[24]Staff Off Desk Summary Log'!AT6</f>
        <v>0</v>
      </c>
      <c r="G394" s="63">
        <f>'[24]Staff Off Desk Summary Log'!AU6</f>
        <v>713</v>
      </c>
      <c r="H394" s="63">
        <f>'[24]Staff Off Desk Summary Log'!AV6</f>
        <v>234</v>
      </c>
      <c r="I394" s="63">
        <f>'[24]Staff Off Desk Summary Log'!AW6</f>
        <v>175</v>
      </c>
      <c r="J394" s="63">
        <f>'[24]Staff Off Desk Summary Log'!AX6</f>
        <v>31</v>
      </c>
      <c r="K394" s="63">
        <f>'[24]Staff Off Desk Summary Log'!AY6</f>
        <v>7</v>
      </c>
      <c r="L394" s="63">
        <f>'[24]Staff Off Desk Summary Log'!AZ6</f>
        <v>32</v>
      </c>
      <c r="M394" s="63">
        <f>'[24]Staff Off Desk Summary Log'!BA6</f>
        <v>4</v>
      </c>
      <c r="N394" s="63">
        <f>'[24]Staff Off Desk Summary Log'!BB6</f>
        <v>18</v>
      </c>
      <c r="O394" s="63">
        <f>'[24]Staff Off Desk Summary Log'!BC6</f>
        <v>10</v>
      </c>
      <c r="P394" s="63">
        <f>'[24]Staff Off Desk Summary Log'!BD6</f>
        <v>30</v>
      </c>
      <c r="Q394" s="63">
        <f>'[24]Staff Off Desk Summary Log'!BG6</f>
        <v>4</v>
      </c>
      <c r="R394" s="63">
        <f>'[24]Staff Off Desk Summary Log'!BH6</f>
        <v>0</v>
      </c>
      <c r="S394" s="63">
        <f>'[24]Staff Off Desk Summary Log'!BI6</f>
        <v>1</v>
      </c>
      <c r="T394" s="63">
        <f>'[24]Staff Off Desk Summary Log'!BJ6</f>
        <v>0</v>
      </c>
      <c r="U394" s="63">
        <f>'[24]Staff Off Desk Summary Log'!BK6</f>
        <v>60</v>
      </c>
      <c r="V394" s="63">
        <f>'[24]Staff Off Desk Summary Log'!BL6</f>
        <v>22</v>
      </c>
      <c r="W394" s="63">
        <f>'[24]Staff Off Desk Summary Log'!BM6</f>
        <v>93</v>
      </c>
      <c r="X394" s="63">
        <f>'[24]Staff Off Desk Summary Log'!BN6</f>
        <v>230</v>
      </c>
      <c r="Y394" s="63">
        <f>'[24]Staff Off Desk Summary Log'!BO6</f>
        <v>0</v>
      </c>
      <c r="Z394" s="63">
        <f>'[24]Staff Off Desk Summary Log'!BP6</f>
        <v>144</v>
      </c>
      <c r="AA394" s="63">
        <f>'[24]Staff Off Desk Summary Log'!BQ6</f>
        <v>31</v>
      </c>
      <c r="AB394" s="63">
        <f>'[24]Staff Off Desk Summary Log'!BR6</f>
        <v>37</v>
      </c>
      <c r="AC394" s="63">
        <f>'[24]Staff Off Desk Summary Log'!BS6</f>
        <v>21</v>
      </c>
      <c r="AD394" s="63">
        <f>'[24]Staff Off Desk Summary Log'!BT6</f>
        <v>692</v>
      </c>
    </row>
    <row r="395" spans="1:30" x14ac:dyDescent="0.25">
      <c r="A395" s="63" t="str">
        <f>'[24]Staff Off Desk Summary Log'!AO7</f>
        <v>Thursday</v>
      </c>
      <c r="B395" s="63"/>
      <c r="C395" s="63">
        <f>'[24]Staff Off Desk Summary Log'!AQ7</f>
        <v>319</v>
      </c>
      <c r="D395" s="63">
        <f>'[24]Staff Off Desk Summary Log'!AR7</f>
        <v>91</v>
      </c>
      <c r="E395" s="63">
        <f>'[24]Staff Off Desk Summary Log'!AS7</f>
        <v>48</v>
      </c>
      <c r="F395" s="63">
        <f>'[24]Staff Off Desk Summary Log'!AT7</f>
        <v>22</v>
      </c>
      <c r="G395" s="63">
        <f>'[24]Staff Off Desk Summary Log'!AU7</f>
        <v>693</v>
      </c>
      <c r="H395" s="63">
        <f>'[24]Staff Off Desk Summary Log'!AV7</f>
        <v>191</v>
      </c>
      <c r="I395" s="63">
        <f>'[24]Staff Off Desk Summary Log'!AW7</f>
        <v>56</v>
      </c>
      <c r="J395" s="63">
        <f>'[24]Staff Off Desk Summary Log'!AX7</f>
        <v>43</v>
      </c>
      <c r="K395" s="63">
        <f>'[24]Staff Off Desk Summary Log'!AY7</f>
        <v>1</v>
      </c>
      <c r="L395" s="63">
        <f>'[24]Staff Off Desk Summary Log'!AZ7</f>
        <v>25</v>
      </c>
      <c r="M395" s="63">
        <f>'[24]Staff Off Desk Summary Log'!BA7</f>
        <v>36</v>
      </c>
      <c r="N395" s="63">
        <f>'[24]Staff Off Desk Summary Log'!BB7</f>
        <v>77</v>
      </c>
      <c r="O395" s="63">
        <f>'[24]Staff Off Desk Summary Log'!BC7</f>
        <v>23</v>
      </c>
      <c r="P395" s="63">
        <f>'[24]Staff Off Desk Summary Log'!BD7</f>
        <v>20</v>
      </c>
      <c r="Q395" s="63">
        <f>'[24]Staff Off Desk Summary Log'!BG7</f>
        <v>0</v>
      </c>
      <c r="R395" s="63">
        <f>'[24]Staff Off Desk Summary Log'!BH7</f>
        <v>0</v>
      </c>
      <c r="S395" s="63">
        <f>'[24]Staff Off Desk Summary Log'!BI7</f>
        <v>2</v>
      </c>
      <c r="T395" s="63">
        <f>'[24]Staff Off Desk Summary Log'!BJ7</f>
        <v>0</v>
      </c>
      <c r="U395" s="63">
        <f>'[24]Staff Off Desk Summary Log'!BK7</f>
        <v>0</v>
      </c>
      <c r="V395" s="63">
        <f>'[24]Staff Off Desk Summary Log'!BL7</f>
        <v>98</v>
      </c>
      <c r="W395" s="63">
        <f>'[24]Staff Off Desk Summary Log'!BM7</f>
        <v>95</v>
      </c>
      <c r="X395" s="63">
        <f>'[24]Staff Off Desk Summary Log'!BN7</f>
        <v>186</v>
      </c>
      <c r="Y395" s="63">
        <f>'[24]Staff Off Desk Summary Log'!BO7</f>
        <v>77</v>
      </c>
      <c r="Z395" s="63">
        <f>'[24]Staff Off Desk Summary Log'!BP7</f>
        <v>136</v>
      </c>
      <c r="AA395" s="63">
        <f>'[24]Staff Off Desk Summary Log'!BQ7</f>
        <v>20</v>
      </c>
      <c r="AB395" s="63">
        <f>'[24]Staff Off Desk Summary Log'!BR7</f>
        <v>10</v>
      </c>
      <c r="AC395" s="63">
        <f>'[24]Staff Off Desk Summary Log'!BS7</f>
        <v>50</v>
      </c>
      <c r="AD395" s="63">
        <f>'[24]Staff Off Desk Summary Log'!BT7</f>
        <v>579</v>
      </c>
    </row>
    <row r="396" spans="1:30" x14ac:dyDescent="0.25">
      <c r="A396" s="63" t="str">
        <f>'[24]Staff Off Desk Summary Log'!AO8</f>
        <v>Friday</v>
      </c>
      <c r="B396" s="63"/>
      <c r="C396" s="63">
        <f>'[24]Staff Off Desk Summary Log'!AQ8</f>
        <v>363</v>
      </c>
      <c r="D396" s="63">
        <f>'[24]Staff Off Desk Summary Log'!AR8</f>
        <v>71</v>
      </c>
      <c r="E396" s="63">
        <f>'[24]Staff Off Desk Summary Log'!AS8</f>
        <v>50</v>
      </c>
      <c r="F396" s="63">
        <f>'[24]Staff Off Desk Summary Log'!AT8</f>
        <v>15</v>
      </c>
      <c r="G396" s="63">
        <f>'[24]Staff Off Desk Summary Log'!AU8</f>
        <v>539</v>
      </c>
      <c r="H396" s="63">
        <f>'[24]Staff Off Desk Summary Log'!AV8</f>
        <v>207</v>
      </c>
      <c r="I396" s="63">
        <f>'[24]Staff Off Desk Summary Log'!AW8</f>
        <v>0</v>
      </c>
      <c r="J396" s="63">
        <f>'[24]Staff Off Desk Summary Log'!AX8</f>
        <v>0</v>
      </c>
      <c r="K396" s="63">
        <f>'[24]Staff Off Desk Summary Log'!AY8</f>
        <v>5</v>
      </c>
      <c r="L396" s="63">
        <f>'[24]Staff Off Desk Summary Log'!AZ8</f>
        <v>2</v>
      </c>
      <c r="M396" s="63">
        <f>'[24]Staff Off Desk Summary Log'!BA8</f>
        <v>190</v>
      </c>
      <c r="N396" s="63">
        <f>'[24]Staff Off Desk Summary Log'!BB8</f>
        <v>0</v>
      </c>
      <c r="O396" s="63">
        <f>'[24]Staff Off Desk Summary Log'!BC8</f>
        <v>0</v>
      </c>
      <c r="P396" s="63">
        <f>'[24]Staff Off Desk Summary Log'!BD8</f>
        <v>0</v>
      </c>
      <c r="Q396" s="63">
        <f>'[24]Staff Off Desk Summary Log'!BG8</f>
        <v>50</v>
      </c>
      <c r="R396" s="63">
        <f>'[24]Staff Off Desk Summary Log'!BH8</f>
        <v>0</v>
      </c>
      <c r="S396" s="63">
        <f>'[24]Staff Off Desk Summary Log'!BI8</f>
        <v>0</v>
      </c>
      <c r="T396" s="63">
        <f>'[24]Staff Off Desk Summary Log'!BJ8</f>
        <v>0</v>
      </c>
      <c r="U396" s="63">
        <f>'[24]Staff Off Desk Summary Log'!BK8</f>
        <v>0</v>
      </c>
      <c r="V396" s="63">
        <f>'[24]Staff Off Desk Summary Log'!BL8</f>
        <v>0</v>
      </c>
      <c r="W396" s="63">
        <f>'[24]Staff Off Desk Summary Log'!BM8</f>
        <v>280</v>
      </c>
      <c r="X396" s="63">
        <f>'[24]Staff Off Desk Summary Log'!BN8</f>
        <v>75</v>
      </c>
      <c r="Y396" s="63">
        <f>'[24]Staff Off Desk Summary Log'!BO8</f>
        <v>75</v>
      </c>
      <c r="Z396" s="63">
        <f>'[24]Staff Off Desk Summary Log'!BP8</f>
        <v>136</v>
      </c>
      <c r="AA396" s="63">
        <f>'[24]Staff Off Desk Summary Log'!BQ8</f>
        <v>10</v>
      </c>
      <c r="AB396" s="63">
        <f>'[24]Staff Off Desk Summary Log'!BR8</f>
        <v>30</v>
      </c>
      <c r="AC396" s="63">
        <f>'[24]Staff Off Desk Summary Log'!BS8</f>
        <v>15</v>
      </c>
      <c r="AD396" s="63">
        <f>'[24]Staff Off Desk Summary Log'!BT8</f>
        <v>558</v>
      </c>
    </row>
    <row r="397" spans="1:30" x14ac:dyDescent="0.25">
      <c r="A397" s="63" t="str">
        <f>'[24]Staff Off Desk Summary Log'!AO9</f>
        <v>Saturday</v>
      </c>
      <c r="B397" s="63"/>
      <c r="C397" s="63">
        <f>'[24]Staff Off Desk Summary Log'!AQ9</f>
        <v>383</v>
      </c>
      <c r="D397" s="63">
        <f>'[24]Staff Off Desk Summary Log'!AR9</f>
        <v>94</v>
      </c>
      <c r="E397" s="63">
        <f>'[24]Staff Off Desk Summary Log'!AS9</f>
        <v>115</v>
      </c>
      <c r="F397" s="63">
        <f>'[24]Staff Off Desk Summary Log'!AT9</f>
        <v>40</v>
      </c>
      <c r="G397" s="63">
        <f>'[24]Staff Off Desk Summary Log'!AU9</f>
        <v>594</v>
      </c>
      <c r="H397" s="63">
        <f>'[24]Staff Off Desk Summary Log'!AV9</f>
        <v>257</v>
      </c>
      <c r="I397" s="63">
        <f>'[24]Staff Off Desk Summary Log'!AW9</f>
        <v>185</v>
      </c>
      <c r="J397" s="63">
        <f>'[24]Staff Off Desk Summary Log'!AX9</f>
        <v>17</v>
      </c>
      <c r="K397" s="63">
        <f>'[24]Staff Off Desk Summary Log'!AY9</f>
        <v>0</v>
      </c>
      <c r="L397" s="63">
        <f>'[24]Staff Off Desk Summary Log'!AZ9</f>
        <v>0</v>
      </c>
      <c r="M397" s="63">
        <f>'[24]Staff Off Desk Summary Log'!BA9</f>
        <v>214</v>
      </c>
      <c r="N397" s="63">
        <f>'[24]Staff Off Desk Summary Log'!BB9</f>
        <v>0</v>
      </c>
      <c r="O397" s="63">
        <f>'[24]Staff Off Desk Summary Log'!BC9</f>
        <v>0</v>
      </c>
      <c r="P397" s="63">
        <f>'[24]Staff Off Desk Summary Log'!BD9</f>
        <v>20</v>
      </c>
      <c r="Q397" s="63">
        <f>'[24]Staff Off Desk Summary Log'!BG9</f>
        <v>0</v>
      </c>
      <c r="R397" s="63">
        <f>'[24]Staff Off Desk Summary Log'!BH9</f>
        <v>0</v>
      </c>
      <c r="S397" s="63">
        <f>'[24]Staff Off Desk Summary Log'!BI9</f>
        <v>0</v>
      </c>
      <c r="T397" s="63">
        <f>'[24]Staff Off Desk Summary Log'!BJ9</f>
        <v>0</v>
      </c>
      <c r="U397" s="63">
        <f>'[24]Staff Off Desk Summary Log'!BK9</f>
        <v>80</v>
      </c>
      <c r="V397" s="63">
        <f>'[24]Staff Off Desk Summary Log'!BL9</f>
        <v>0</v>
      </c>
      <c r="W397" s="63">
        <f>'[24]Staff Off Desk Summary Log'!BM9</f>
        <v>475</v>
      </c>
      <c r="X397" s="63">
        <f>'[24]Staff Off Desk Summary Log'!BN9</f>
        <v>20</v>
      </c>
      <c r="Y397" s="63">
        <f>'[24]Staff Off Desk Summary Log'!BO9</f>
        <v>10</v>
      </c>
      <c r="Z397" s="63">
        <f>'[24]Staff Off Desk Summary Log'!BP9</f>
        <v>60</v>
      </c>
      <c r="AA397" s="63">
        <f>'[24]Staff Off Desk Summary Log'!BQ9</f>
        <v>20</v>
      </c>
      <c r="AB397" s="63">
        <f>'[24]Staff Off Desk Summary Log'!BR9</f>
        <v>0</v>
      </c>
      <c r="AC397" s="63">
        <f>'[24]Staff Off Desk Summary Log'!BS9</f>
        <v>62</v>
      </c>
      <c r="AD397" s="63">
        <f>'[24]Staff Off Desk Summary Log'!BT9</f>
        <v>543</v>
      </c>
    </row>
    <row r="398" spans="1:30" x14ac:dyDescent="0.25">
      <c r="A398" s="63" t="str">
        <f>'[24]Staff Off Desk Summary Log'!AO10</f>
        <v>Tuesday</v>
      </c>
      <c r="B398" s="63"/>
      <c r="C398" s="63">
        <f>'[24]Staff Off Desk Summary Log'!AQ10</f>
        <v>151</v>
      </c>
      <c r="D398" s="63">
        <f>'[24]Staff Off Desk Summary Log'!AR10</f>
        <v>6</v>
      </c>
      <c r="E398" s="63">
        <f>'[24]Staff Off Desk Summary Log'!AS10</f>
        <v>0</v>
      </c>
      <c r="F398" s="63">
        <f>'[24]Staff Off Desk Summary Log'!AT10</f>
        <v>0</v>
      </c>
      <c r="G398" s="63">
        <f>'[24]Staff Off Desk Summary Log'!AU10</f>
        <v>171</v>
      </c>
      <c r="H398" s="63">
        <f>'[24]Staff Off Desk Summary Log'!AV10</f>
        <v>43</v>
      </c>
      <c r="I398" s="63">
        <f>'[24]Staff Off Desk Summary Log'!AW10</f>
        <v>2</v>
      </c>
      <c r="J398" s="63">
        <f>'[24]Staff Off Desk Summary Log'!AX10</f>
        <v>1</v>
      </c>
      <c r="K398" s="63">
        <f>'[24]Staff Off Desk Summary Log'!AY10</f>
        <v>0</v>
      </c>
      <c r="L398" s="63">
        <f>'[24]Staff Off Desk Summary Log'!AZ10</f>
        <v>0</v>
      </c>
      <c r="M398" s="63">
        <f>'[24]Staff Off Desk Summary Log'!BA10</f>
        <v>10</v>
      </c>
      <c r="N398" s="63">
        <f>'[24]Staff Off Desk Summary Log'!BB10</f>
        <v>0</v>
      </c>
      <c r="O398" s="63">
        <f>'[24]Staff Off Desk Summary Log'!BC10</f>
        <v>0</v>
      </c>
      <c r="P398" s="63">
        <f>'[24]Staff Off Desk Summary Log'!BD10</f>
        <v>0</v>
      </c>
      <c r="Q398" s="63">
        <f>'[24]Staff Off Desk Summary Log'!BG10</f>
        <v>0</v>
      </c>
      <c r="R398" s="63">
        <f>'[24]Staff Off Desk Summary Log'!BH10</f>
        <v>0</v>
      </c>
      <c r="S398" s="63">
        <f>'[24]Staff Off Desk Summary Log'!BI10</f>
        <v>15</v>
      </c>
      <c r="T398" s="63">
        <f>'[24]Staff Off Desk Summary Log'!BJ10</f>
        <v>0</v>
      </c>
      <c r="U398" s="63">
        <f>'[24]Staff Off Desk Summary Log'!BK10</f>
        <v>0</v>
      </c>
      <c r="V398" s="63">
        <f>'[24]Staff Off Desk Summary Log'!BL10</f>
        <v>0</v>
      </c>
      <c r="W398" s="63">
        <f>'[24]Staff Off Desk Summary Log'!BM10</f>
        <v>0</v>
      </c>
      <c r="X398" s="63">
        <f>'[24]Staff Off Desk Summary Log'!BN10</f>
        <v>0</v>
      </c>
      <c r="Y398" s="63">
        <f>'[24]Staff Off Desk Summary Log'!BO10</f>
        <v>0</v>
      </c>
      <c r="Z398" s="63">
        <f>'[24]Staff Off Desk Summary Log'!BP10</f>
        <v>12</v>
      </c>
      <c r="AA398" s="63">
        <f>'[24]Staff Off Desk Summary Log'!BQ10</f>
        <v>0</v>
      </c>
      <c r="AB398" s="63">
        <f>'[24]Staff Off Desk Summary Log'!BR10</f>
        <v>0</v>
      </c>
      <c r="AC398" s="63">
        <f>'[24]Staff Off Desk Summary Log'!BS10</f>
        <v>0</v>
      </c>
      <c r="AD398" s="63">
        <f>'[24]Staff Off Desk Summary Log'!BT10</f>
        <v>30</v>
      </c>
    </row>
    <row r="399" spans="1:30" x14ac:dyDescent="0.25">
      <c r="A399" s="63" t="str">
        <f>'[24]Staff Off Desk Summary Log'!AO11</f>
        <v>Thursday</v>
      </c>
      <c r="B399" s="63"/>
      <c r="C399" s="63">
        <f>'[24]Staff Off Desk Summary Log'!AQ11</f>
        <v>55</v>
      </c>
      <c r="D399" s="63">
        <f>'[24]Staff Off Desk Summary Log'!AR11</f>
        <v>4</v>
      </c>
      <c r="E399" s="63">
        <f>'[24]Staff Off Desk Summary Log'!AS11</f>
        <v>0</v>
      </c>
      <c r="F399" s="63">
        <f>'[24]Staff Off Desk Summary Log'!AT11</f>
        <v>0</v>
      </c>
      <c r="G399" s="63">
        <f>'[24]Staff Off Desk Summary Log'!AU11</f>
        <v>167</v>
      </c>
      <c r="H399" s="63">
        <f>'[24]Staff Off Desk Summary Log'!AV11</f>
        <v>37</v>
      </c>
      <c r="I399" s="63">
        <f>'[24]Staff Off Desk Summary Log'!AW11</f>
        <v>8</v>
      </c>
      <c r="J399" s="63">
        <f>'[24]Staff Off Desk Summary Log'!AX11</f>
        <v>4</v>
      </c>
      <c r="K399" s="63">
        <f>'[24]Staff Off Desk Summary Log'!AY11</f>
        <v>0</v>
      </c>
      <c r="L399" s="63">
        <f>'[24]Staff Off Desk Summary Log'!AZ11</f>
        <v>0</v>
      </c>
      <c r="M399" s="63">
        <f>'[24]Staff Off Desk Summary Log'!BA11</f>
        <v>10</v>
      </c>
      <c r="N399" s="63">
        <f>'[24]Staff Off Desk Summary Log'!BB11</f>
        <v>3</v>
      </c>
      <c r="O399" s="63">
        <f>'[24]Staff Off Desk Summary Log'!BC11</f>
        <v>5</v>
      </c>
      <c r="P399" s="63">
        <f>'[24]Staff Off Desk Summary Log'!BD11</f>
        <v>0</v>
      </c>
      <c r="Q399" s="63">
        <f>'[24]Staff Off Desk Summary Log'!BG11</f>
        <v>0</v>
      </c>
      <c r="R399" s="63">
        <f>'[24]Staff Off Desk Summary Log'!BH11</f>
        <v>0</v>
      </c>
      <c r="S399" s="63">
        <f>'[24]Staff Off Desk Summary Log'!BI11</f>
        <v>3</v>
      </c>
      <c r="T399" s="63">
        <f>'[24]Staff Off Desk Summary Log'!BJ11</f>
        <v>0</v>
      </c>
      <c r="U399" s="63">
        <f>'[24]Staff Off Desk Summary Log'!BK11</f>
        <v>0</v>
      </c>
      <c r="V399" s="63">
        <f>'[24]Staff Off Desk Summary Log'!BL11</f>
        <v>0</v>
      </c>
      <c r="W399" s="63">
        <f>'[24]Staff Off Desk Summary Log'!BM11</f>
        <v>0</v>
      </c>
      <c r="X399" s="63">
        <f>'[24]Staff Off Desk Summary Log'!BN11</f>
        <v>0</v>
      </c>
      <c r="Y399" s="63">
        <f>'[24]Staff Off Desk Summary Log'!BO11</f>
        <v>0</v>
      </c>
      <c r="Z399" s="63">
        <f>'[24]Staff Off Desk Summary Log'!BP11</f>
        <v>7</v>
      </c>
      <c r="AA399" s="63">
        <f>'[24]Staff Off Desk Summary Log'!BQ11</f>
        <v>0</v>
      </c>
      <c r="AB399" s="63">
        <f>'[24]Staff Off Desk Summary Log'!BR11</f>
        <v>0</v>
      </c>
      <c r="AC399" s="63">
        <f>'[24]Staff Off Desk Summary Log'!BS11</f>
        <v>0</v>
      </c>
      <c r="AD399" s="63">
        <f>'[24]Staff Off Desk Summary Log'!BT11</f>
        <v>42</v>
      </c>
    </row>
    <row r="400" spans="1:30" x14ac:dyDescent="0.25">
      <c r="A400" s="63" t="str">
        <f>'[24]Staff Off Desk Summary Log'!AO12</f>
        <v>Friday</v>
      </c>
      <c r="B400" s="63"/>
      <c r="C400" s="63">
        <f>'[24]Staff Off Desk Summary Log'!AQ12</f>
        <v>92</v>
      </c>
      <c r="D400" s="63">
        <f>'[24]Staff Off Desk Summary Log'!AR12</f>
        <v>4</v>
      </c>
      <c r="E400" s="63">
        <f>'[24]Staff Off Desk Summary Log'!AS12</f>
        <v>0</v>
      </c>
      <c r="F400" s="63">
        <f>'[24]Staff Off Desk Summary Log'!AT12</f>
        <v>0</v>
      </c>
      <c r="G400" s="63">
        <f>'[24]Staff Off Desk Summary Log'!AU12</f>
        <v>114</v>
      </c>
      <c r="H400" s="63">
        <f>'[24]Staff Off Desk Summary Log'!AV12</f>
        <v>27</v>
      </c>
      <c r="I400" s="63">
        <f>'[24]Staff Off Desk Summary Log'!AW12</f>
        <v>0</v>
      </c>
      <c r="J400" s="63">
        <f>'[24]Staff Off Desk Summary Log'!AX12</f>
        <v>0</v>
      </c>
      <c r="K400" s="63">
        <f>'[24]Staff Off Desk Summary Log'!AY12</f>
        <v>0</v>
      </c>
      <c r="L400" s="63">
        <f>'[24]Staff Off Desk Summary Log'!AZ12</f>
        <v>0</v>
      </c>
      <c r="M400" s="63">
        <f>'[24]Staff Off Desk Summary Log'!BA12</f>
        <v>13</v>
      </c>
      <c r="N400" s="63">
        <f>'[24]Staff Off Desk Summary Log'!BB12</f>
        <v>0</v>
      </c>
      <c r="O400" s="63">
        <f>'[24]Staff Off Desk Summary Log'!BC12</f>
        <v>0</v>
      </c>
      <c r="P400" s="63">
        <f>'[24]Staff Off Desk Summary Log'!BD12</f>
        <v>0</v>
      </c>
      <c r="Q400" s="63">
        <f>'[24]Staff Off Desk Summary Log'!BG12</f>
        <v>0</v>
      </c>
      <c r="R400" s="63">
        <f>'[24]Staff Off Desk Summary Log'!BH12</f>
        <v>0</v>
      </c>
      <c r="S400" s="63">
        <f>'[24]Staff Off Desk Summary Log'!BI12</f>
        <v>0</v>
      </c>
      <c r="T400" s="63">
        <f>'[24]Staff Off Desk Summary Log'!BJ12</f>
        <v>0</v>
      </c>
      <c r="U400" s="63">
        <f>'[24]Staff Off Desk Summary Log'!BK12</f>
        <v>0</v>
      </c>
      <c r="V400" s="63">
        <f>'[24]Staff Off Desk Summary Log'!BL12</f>
        <v>0</v>
      </c>
      <c r="W400" s="63">
        <f>'[24]Staff Off Desk Summary Log'!BM12</f>
        <v>0</v>
      </c>
      <c r="X400" s="63">
        <f>'[24]Staff Off Desk Summary Log'!BN12</f>
        <v>0</v>
      </c>
      <c r="Y400" s="63">
        <f>'[24]Staff Off Desk Summary Log'!BO12</f>
        <v>21</v>
      </c>
      <c r="Z400" s="63">
        <f>'[24]Staff Off Desk Summary Log'!BP12</f>
        <v>4</v>
      </c>
      <c r="AA400" s="63">
        <f>'[24]Staff Off Desk Summary Log'!BQ12</f>
        <v>0</v>
      </c>
      <c r="AB400" s="63">
        <f>'[24]Staff Off Desk Summary Log'!BR12</f>
        <v>0</v>
      </c>
      <c r="AC400" s="63">
        <f>'[24]Staff Off Desk Summary Log'!BS12</f>
        <v>0</v>
      </c>
      <c r="AD400" s="63">
        <f>'[24]Staff Off Desk Summary Log'!BT12</f>
        <v>42</v>
      </c>
    </row>
    <row r="401" spans="1:30" x14ac:dyDescent="0.25">
      <c r="A401" s="63" t="str">
        <f>'[24]Staff Off Desk Summary Log'!AO13</f>
        <v>Saturday</v>
      </c>
      <c r="B401" s="63"/>
      <c r="C401" s="63">
        <f>'[24]Staff Off Desk Summary Log'!AQ13</f>
        <v>168</v>
      </c>
      <c r="D401" s="63">
        <f>'[24]Staff Off Desk Summary Log'!AR13</f>
        <v>9</v>
      </c>
      <c r="E401" s="63">
        <f>'[24]Staff Off Desk Summary Log'!AS13</f>
        <v>0</v>
      </c>
      <c r="F401" s="63">
        <f>'[24]Staff Off Desk Summary Log'!AT13</f>
        <v>0</v>
      </c>
      <c r="G401" s="63">
        <f>'[24]Staff Off Desk Summary Log'!AU13</f>
        <v>200</v>
      </c>
      <c r="H401" s="63">
        <f>'[24]Staff Off Desk Summary Log'!AV13</f>
        <v>47</v>
      </c>
      <c r="I401" s="63">
        <f>'[24]Staff Off Desk Summary Log'!AW13</f>
        <v>4</v>
      </c>
      <c r="J401" s="63">
        <f>'[24]Staff Off Desk Summary Log'!AX13</f>
        <v>3</v>
      </c>
      <c r="K401" s="63">
        <f>'[24]Staff Off Desk Summary Log'!AY13</f>
        <v>1</v>
      </c>
      <c r="L401" s="63">
        <f>'[24]Staff Off Desk Summary Log'!AZ13</f>
        <v>5</v>
      </c>
      <c r="M401" s="63">
        <f>'[24]Staff Off Desk Summary Log'!BA13</f>
        <v>19</v>
      </c>
      <c r="N401" s="63">
        <f>'[24]Staff Off Desk Summary Log'!BB13</f>
        <v>11</v>
      </c>
      <c r="O401" s="63">
        <f>'[24]Staff Off Desk Summary Log'!BC13</f>
        <v>10</v>
      </c>
      <c r="P401" s="63">
        <f>'[24]Staff Off Desk Summary Log'!BD13</f>
        <v>0</v>
      </c>
      <c r="Q401" s="63">
        <f>'[24]Staff Off Desk Summary Log'!BG13</f>
        <v>0</v>
      </c>
      <c r="R401" s="63">
        <f>'[24]Staff Off Desk Summary Log'!BH13</f>
        <v>0</v>
      </c>
      <c r="S401" s="63">
        <f>'[24]Staff Off Desk Summary Log'!BI13</f>
        <v>6</v>
      </c>
      <c r="T401" s="63">
        <f>'[24]Staff Off Desk Summary Log'!BJ13</f>
        <v>0</v>
      </c>
      <c r="U401" s="63">
        <f>'[24]Staff Off Desk Summary Log'!BK13</f>
        <v>0</v>
      </c>
      <c r="V401" s="63">
        <f>'[24]Staff Off Desk Summary Log'!BL13</f>
        <v>0</v>
      </c>
      <c r="W401" s="63">
        <f>'[24]Staff Off Desk Summary Log'!BM13</f>
        <v>0</v>
      </c>
      <c r="X401" s="63">
        <f>'[24]Staff Off Desk Summary Log'!BN13</f>
        <v>0</v>
      </c>
      <c r="Y401" s="63">
        <f>'[24]Staff Off Desk Summary Log'!BO13</f>
        <v>0</v>
      </c>
      <c r="Z401" s="63">
        <f>'[24]Staff Off Desk Summary Log'!BP13</f>
        <v>16</v>
      </c>
      <c r="AA401" s="63">
        <f>'[24]Staff Off Desk Summary Log'!BQ13</f>
        <v>0</v>
      </c>
      <c r="AB401" s="63">
        <f>'[24]Staff Off Desk Summary Log'!BR13</f>
        <v>0</v>
      </c>
      <c r="AC401" s="63">
        <f>'[24]Staff Off Desk Summary Log'!BS13</f>
        <v>0</v>
      </c>
      <c r="AD401" s="63">
        <f>'[24]Staff Off Desk Summary Log'!BT13</f>
        <v>57</v>
      </c>
    </row>
    <row r="402" spans="1:30" x14ac:dyDescent="0.25">
      <c r="A402" s="63"/>
      <c r="B402" s="63" t="str">
        <f>'[24]Staff Off Desk Summary Log'!AP15</f>
        <v>SUM</v>
      </c>
      <c r="C402" s="63">
        <f>'[24]Staff Off Desk Summary Log'!AQ15</f>
        <v>2886</v>
      </c>
      <c r="D402" s="63">
        <f>'[24]Staff Off Desk Summary Log'!AR15</f>
        <v>468</v>
      </c>
      <c r="E402" s="63">
        <f>'[24]Staff Off Desk Summary Log'!AS15</f>
        <v>413</v>
      </c>
      <c r="F402" s="63">
        <f>'[24]Staff Off Desk Summary Log'!AT15</f>
        <v>137</v>
      </c>
      <c r="G402" s="63">
        <f>'[24]Staff Off Desk Summary Log'!AU15</f>
        <v>3905</v>
      </c>
      <c r="H402" s="63">
        <f>'[24]Staff Off Desk Summary Log'!AV15</f>
        <v>1326</v>
      </c>
      <c r="I402" s="63">
        <f>'[24]Staff Off Desk Summary Log'!AW15</f>
        <v>440</v>
      </c>
      <c r="J402" s="63">
        <f>'[24]Staff Off Desk Summary Log'!AX15</f>
        <v>101</v>
      </c>
      <c r="K402" s="63">
        <f>'[24]Staff Off Desk Summary Log'!AY15</f>
        <v>21</v>
      </c>
      <c r="L402" s="63">
        <f>'[24]Staff Off Desk Summary Log'!AZ15</f>
        <v>92</v>
      </c>
      <c r="M402" s="63">
        <f>'[24]Staff Off Desk Summary Log'!BA15</f>
        <v>498</v>
      </c>
      <c r="N402" s="63">
        <f>'[24]Staff Off Desk Summary Log'!BB15</f>
        <v>117</v>
      </c>
      <c r="O402" s="63">
        <f>'[24]Staff Off Desk Summary Log'!BC15</f>
        <v>56</v>
      </c>
      <c r="P402" s="63">
        <f>'[24]Staff Off Desk Summary Log'!BD15</f>
        <v>85</v>
      </c>
      <c r="Q402" s="63">
        <f>'[24]Staff Off Desk Summary Log'!BG15</f>
        <v>67</v>
      </c>
      <c r="R402" s="63">
        <f>'[24]Staff Off Desk Summary Log'!BH15</f>
        <v>0</v>
      </c>
      <c r="S402" s="63">
        <f>'[24]Staff Off Desk Summary Log'!BI15</f>
        <v>27</v>
      </c>
      <c r="T402" s="63">
        <f>'[24]Staff Off Desk Summary Log'!BJ15</f>
        <v>0</v>
      </c>
      <c r="U402" s="63">
        <f>'[24]Staff Off Desk Summary Log'!BK15</f>
        <v>140</v>
      </c>
      <c r="V402" s="63">
        <f>'[24]Staff Off Desk Summary Log'!BL15</f>
        <v>510</v>
      </c>
      <c r="W402" s="63">
        <f>'[24]Staff Off Desk Summary Log'!BM15</f>
        <v>1068</v>
      </c>
      <c r="X402" s="63">
        <f>'[24]Staff Off Desk Summary Log'!BN15</f>
        <v>599</v>
      </c>
      <c r="Y402" s="63">
        <f>'[24]Staff Off Desk Summary Log'!BO15</f>
        <v>183</v>
      </c>
      <c r="Z402" s="63">
        <f>'[24]Staff Off Desk Summary Log'!BP15</f>
        <v>604</v>
      </c>
      <c r="AA402" s="63">
        <f>'[24]Staff Off Desk Summary Log'!BQ15</f>
        <v>106</v>
      </c>
      <c r="AB402" s="63">
        <f>'[24]Staff Off Desk Summary Log'!BR15</f>
        <v>77</v>
      </c>
      <c r="AC402" s="63">
        <f>'[24]Staff Off Desk Summary Log'!BS15</f>
        <v>195</v>
      </c>
      <c r="AD402" s="63">
        <f>'[24]Staff Off Desk Summary Log'!BT15</f>
        <v>2920</v>
      </c>
    </row>
    <row r="403" spans="1:30" x14ac:dyDescent="0.25">
      <c r="A403" s="63"/>
      <c r="B403" s="63" t="str">
        <f>'[24]Staff Off Desk Summary Log'!AP16</f>
        <v>AVG</v>
      </c>
      <c r="C403" s="63"/>
      <c r="D403" s="101">
        <f>'[24]Staff Off Desk Summary Log'!AR16</f>
        <v>0.16216216216216217</v>
      </c>
      <c r="E403" s="101"/>
      <c r="F403" s="101">
        <f>'[24]Staff Off Desk Summary Log'!AT16</f>
        <v>0.33171912832929784</v>
      </c>
      <c r="G403" s="101"/>
      <c r="H403" s="101">
        <f>'[24]Staff Off Desk Summary Log'!AV16</f>
        <v>0.33956466069142127</v>
      </c>
      <c r="I403" s="101"/>
      <c r="J403" s="101"/>
      <c r="K403" s="101"/>
      <c r="L403" s="101">
        <f>'[24]Staff Off Desk Summary Log'!AZ16</f>
        <v>4.3809523809523814</v>
      </c>
      <c r="M403" s="101"/>
      <c r="N403" s="101"/>
      <c r="O403" s="101">
        <f>'[24]Staff Off Desk Summary Log'!BC16</f>
        <v>0.47863247863247865</v>
      </c>
      <c r="P403" s="101"/>
      <c r="Q403" s="101"/>
      <c r="R403" s="101"/>
      <c r="S403" s="101"/>
      <c r="T403" s="101"/>
      <c r="U403" s="101"/>
      <c r="V403" s="101"/>
      <c r="W403" s="101">
        <f>'[24]Staff Off Desk Summary Log'!BM16</f>
        <v>2.0941176470588236</v>
      </c>
      <c r="X403" s="101"/>
      <c r="Y403" s="101"/>
      <c r="Z403" s="101"/>
      <c r="AA403" s="101"/>
      <c r="AB403" s="101"/>
      <c r="AC403" s="101"/>
      <c r="AD403" s="101"/>
    </row>
    <row r="404" spans="1:30" ht="105" x14ac:dyDescent="0.25">
      <c r="A404" s="63"/>
      <c r="B404" s="114" t="str">
        <f>'[24]Staff Off Desk Summary Log'!AP17</f>
        <v>% Hrs per week off desk tasks</v>
      </c>
      <c r="C404" s="63"/>
      <c r="D404" s="63" t="str">
        <f>'[24]Staff Off Desk Summary Log'!AR17</f>
        <v>shelver</v>
      </c>
      <c r="E404" s="63"/>
      <c r="F404" s="63" t="str">
        <f>'[24]Staff Off Desk Summary Log'!AT17</f>
        <v>shelver</v>
      </c>
      <c r="G404" s="63"/>
      <c r="H404" s="63" t="str">
        <f>'[24]Staff Off Desk Summary Log'!AV17</f>
        <v>shelver</v>
      </c>
      <c r="I404" s="63"/>
      <c r="J404" s="63" t="str">
        <f>'[24]Staff Off Desk Summary Log'!AX17</f>
        <v>shelver</v>
      </c>
      <c r="K404" s="115"/>
      <c r="L404" s="115">
        <f>'[24]Staff Off Desk Summary Log'!AZ17</f>
        <v>3.833333333333333E-2</v>
      </c>
      <c r="M404" s="115">
        <f>'[24]Staff Off Desk Summary Log'!BA17</f>
        <v>0.20749999999999999</v>
      </c>
      <c r="N404" s="115"/>
      <c r="O404" s="115">
        <f>'[24]Staff Off Desk Summary Log'!BC17</f>
        <v>2.3333333333333334E-2</v>
      </c>
      <c r="P404" s="115">
        <f>'[24]Staff Off Desk Summary Log'!BD17</f>
        <v>3.5416666666666666E-2</v>
      </c>
      <c r="Q404" s="115">
        <f>'[24]Staff Off Desk Summary Log'!BG17</f>
        <v>2.7916666666666666E-2</v>
      </c>
      <c r="R404" s="115"/>
      <c r="S404" s="115">
        <f>'[24]Staff Off Desk Summary Log'!BI17</f>
        <v>1.125E-2</v>
      </c>
      <c r="T404" s="115"/>
      <c r="U404" s="115">
        <f>'[24]Staff Off Desk Summary Log'!BK17</f>
        <v>5.8333333333333334E-2</v>
      </c>
      <c r="V404" s="115"/>
      <c r="W404" s="115">
        <f>'[24]Staff Off Desk Summary Log'!BM17</f>
        <v>0.44500000000000001</v>
      </c>
      <c r="X404" s="115">
        <f>'[24]Staff Off Desk Summary Log'!BN17</f>
        <v>0.24958333333333332</v>
      </c>
      <c r="Y404" s="115">
        <f>'[24]Staff Off Desk Summary Log'!BO17</f>
        <v>7.6249999999999998E-2</v>
      </c>
      <c r="Z404" s="115">
        <f>'[24]Staff Off Desk Summary Log'!BP17</f>
        <v>0.25166666666666665</v>
      </c>
      <c r="AA404" s="115">
        <f>'[24]Staff Off Desk Summary Log'!BQ17</f>
        <v>4.4166666666666667E-2</v>
      </c>
      <c r="AB404" s="115">
        <f>'[24]Staff Off Desk Summary Log'!BR17</f>
        <v>3.2083333333333332E-2</v>
      </c>
      <c r="AC404" s="115">
        <f>'[24]Staff Off Desk Summary Log'!BS17</f>
        <v>8.1250000000000003E-2</v>
      </c>
      <c r="AD404" s="115">
        <f>'[24]Staff Off Desk Summary Log'!BT17</f>
        <v>1.2166666666666666</v>
      </c>
    </row>
    <row r="406" spans="1:30" ht="46.5" customHeight="1" x14ac:dyDescent="0.25">
      <c r="A406" s="138"/>
      <c r="B406" s="139"/>
      <c r="C406" s="140" t="str">
        <f>'[25]Staff Off Desk Summary Log'!AQ1</f>
        <v>Hours per week Staff Max</v>
      </c>
      <c r="D406" s="140" t="str">
        <f>'[25]Staff Off Desk Summary Log'!AR1</f>
        <v>Mins per week staff max</v>
      </c>
      <c r="E406" s="140" t="str">
        <f>'[25]Staff Off Desk Summary Log'!AS1</f>
        <v>Hours/year Staff Max</v>
      </c>
      <c r="F406" s="140"/>
      <c r="G406" s="139"/>
      <c r="H406" s="139"/>
      <c r="I406" s="139"/>
      <c r="J406" s="139"/>
      <c r="K406" s="139"/>
      <c r="L406" s="139"/>
      <c r="M406" s="139"/>
      <c r="N406" s="139"/>
      <c r="O406" s="139"/>
      <c r="P406" s="139"/>
      <c r="Q406" s="139"/>
      <c r="R406" s="139"/>
      <c r="S406" s="139"/>
      <c r="T406" s="139"/>
      <c r="U406" s="139"/>
      <c r="V406" s="139"/>
      <c r="W406" s="139"/>
      <c r="X406" s="139"/>
      <c r="Y406" s="139"/>
      <c r="Z406" s="139"/>
      <c r="AA406" s="139"/>
      <c r="AB406" s="139"/>
      <c r="AC406" s="139"/>
      <c r="AD406" s="141"/>
    </row>
    <row r="407" spans="1:30" x14ac:dyDescent="0.25">
      <c r="A407" s="142"/>
      <c r="B407" s="105"/>
      <c r="C407" s="105">
        <f>'[25]Staff Off Desk Summary Log'!AQ2</f>
        <v>40</v>
      </c>
      <c r="D407" s="105">
        <f>'[25]Staff Off Desk Summary Log'!AR2</f>
        <v>2400</v>
      </c>
      <c r="E407" s="105">
        <f>'[25]Staff Off Desk Summary Log'!AS2</f>
        <v>2080</v>
      </c>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43"/>
    </row>
    <row r="408" spans="1:30" ht="45" x14ac:dyDescent="0.25">
      <c r="A408" s="144" t="str">
        <f>'[25]Staff Off Desk Summary Log'!AO3</f>
        <v>Off Desk Log - RAN</v>
      </c>
      <c r="B408" s="122"/>
      <c r="C408" s="122" t="str">
        <f>'[25]Staff Off Desk Summary Log'!AQ3</f>
        <v>Bookdrop</v>
      </c>
      <c r="D408" s="122"/>
      <c r="E408" s="122" t="str">
        <f>'[25]Staff Off Desk Summary Log'!AS3</f>
        <v>Delivery</v>
      </c>
      <c r="F408" s="122"/>
      <c r="G408" s="122" t="str">
        <f>'[25]Staff Off Desk Summary Log'!AU3</f>
        <v xml:space="preserve">Checkin </v>
      </c>
      <c r="H408" s="122"/>
      <c r="I408" s="122" t="str">
        <f>'[25]Staff Off Desk Summary Log'!AW3</f>
        <v>Shelving</v>
      </c>
      <c r="J408" s="122"/>
      <c r="K408" s="122" t="str">
        <f>'[25]Staff Off Desk Summary Log'!AY3</f>
        <v>Circ Issues: missing and damaged items, etc.</v>
      </c>
      <c r="L408" s="122"/>
      <c r="M408" s="122" t="str">
        <f>'[25]Staff Off Desk Summary Log'!BA3</f>
        <v>Collection Management (describe activity)</v>
      </c>
      <c r="N408" s="122" t="str">
        <f>'[25]Staff Off Desk Summary Log'!BB3</f>
        <v>Picklist, ILL, LinkPLUS</v>
      </c>
      <c r="O408" s="122"/>
      <c r="P408" s="122" t="str">
        <f>'[25]Staff Off Desk Summary Log'!BD3</f>
        <v>Magazines (describe activity)</v>
      </c>
      <c r="Q408" s="122" t="str">
        <f>'[25]Staff Off Desk Summary Log'!BG3</f>
        <v>Meeting Room Bookings: new requests, review, confirm, etc.</v>
      </c>
      <c r="R408" s="122" t="str">
        <f>'[25]Staff Off Desk Summary Log'!BH3</f>
        <v>Outreach: School, Rotary, etc. (keep detailed calendar and attach to off desk log)</v>
      </c>
      <c r="S408" s="122" t="str">
        <f>'[25]Staff Off Desk Summary Log'!BI3</f>
        <v>Community Information: posting new, restocking bookmarks, program brochures, notices</v>
      </c>
      <c r="T408" s="122" t="str">
        <f>'[25]Staff Off Desk Summary Log'!BJ3</f>
        <v>By appointment with patron; 1 on 1; small group training</v>
      </c>
      <c r="U408" s="122"/>
      <c r="V408" s="122" t="str">
        <f>'[25]Staff Off Desk Summary Log'!BL3</f>
        <v>Programs (set up, delivery and tear down) Attach evanced calendar)</v>
      </c>
      <c r="W408" s="122"/>
      <c r="X408" s="122" t="str">
        <f>'[25]Staff Off Desk Summary Log'!BN3</f>
        <v>Programs (planning)</v>
      </c>
      <c r="Y408" s="122" t="str">
        <f>'[25]Staff Off Desk Summary Log'!BO3</f>
        <v xml:space="preserve">Special assignments or projects </v>
      </c>
      <c r="Z408" s="122" t="str">
        <f>'[25]Staff Off Desk Summary Log'!BP3</f>
        <v>Check email/spl@</v>
      </c>
      <c r="AA408" s="122" t="str">
        <f>'[25]Staff Off Desk Summary Log'!BQ3</f>
        <v>Cash Count</v>
      </c>
      <c r="AB408" s="122" t="str">
        <f>'[25]Staff Off Desk Summary Log'!BR3</f>
        <v>Staff Meetings</v>
      </c>
      <c r="AC408" s="122" t="str">
        <f>'[25]Staff Off Desk Summary Log'!BS3</f>
        <v>Opening/   Closing Procedures</v>
      </c>
      <c r="AD408" s="145" t="str">
        <f>'[25]Staff Off Desk Summary Log'!BT3</f>
        <v>Other (describe)</v>
      </c>
    </row>
    <row r="409" spans="1:30" x14ac:dyDescent="0.25">
      <c r="A409" s="142" t="str">
        <f>'[25]Staff Off Desk Summary Log'!AO4</f>
        <v>DAY</v>
      </c>
      <c r="B409" s="105" t="str">
        <f>'[25]Staff Off Desk Summary Log'!AP4</f>
        <v>DATE</v>
      </c>
      <c r="C409" s="105" t="str">
        <f>'[25]Staff Off Desk Summary Log'!AQ4</f>
        <v>#</v>
      </c>
      <c r="D409" s="105" t="str">
        <f>'[25]Staff Off Desk Summary Log'!AR4</f>
        <v>actual time</v>
      </c>
      <c r="E409" s="105" t="str">
        <f>'[25]Staff Off Desk Summary Log'!AS4</f>
        <v>#</v>
      </c>
      <c r="F409" s="105" t="str">
        <f>'[25]Staff Off Desk Summary Log'!AT4</f>
        <v>actual time</v>
      </c>
      <c r="G409" s="105" t="str">
        <f>'[25]Staff Off Desk Summary Log'!AU4</f>
        <v>#</v>
      </c>
      <c r="H409" s="105" t="str">
        <f>'[25]Staff Off Desk Summary Log'!AV4</f>
        <v>actual time</v>
      </c>
      <c r="I409" s="105" t="str">
        <f>'[25]Staff Off Desk Summary Log'!AW4</f>
        <v>#</v>
      </c>
      <c r="J409" s="105" t="str">
        <f>'[25]Staff Off Desk Summary Log'!AX4</f>
        <v>actual time</v>
      </c>
      <c r="K409" s="105" t="str">
        <f>'[25]Staff Off Desk Summary Log'!AY4</f>
        <v>#</v>
      </c>
      <c r="L409" s="105" t="str">
        <f>'[25]Staff Off Desk Summary Log'!AZ4</f>
        <v>actual time</v>
      </c>
      <c r="M409" s="105" t="str">
        <f>'[25]Staff Off Desk Summary Log'!BA4</f>
        <v>avg time</v>
      </c>
      <c r="N409" s="105" t="str">
        <f>'[25]Staff Off Desk Summary Log'!BB4</f>
        <v>#</v>
      </c>
      <c r="O409" s="105" t="str">
        <f>'[25]Staff Off Desk Summary Log'!BC4</f>
        <v>actual time</v>
      </c>
      <c r="P409" s="105" t="str">
        <f>'[25]Staff Off Desk Summary Log'!BD4</f>
        <v>avg time</v>
      </c>
      <c r="Q409" s="105" t="str">
        <f>'[25]Staff Off Desk Summary Log'!BG4</f>
        <v>avg time</v>
      </c>
      <c r="R409" s="105" t="str">
        <f>'[25]Staff Off Desk Summary Log'!BH4</f>
        <v>avg time</v>
      </c>
      <c r="S409" s="105" t="str">
        <f>'[25]Staff Off Desk Summary Log'!BI4</f>
        <v>avg time</v>
      </c>
      <c r="T409" s="105" t="str">
        <f>'[25]Staff Off Desk Summary Log'!BJ4</f>
        <v>#</v>
      </c>
      <c r="U409" s="105" t="str">
        <f>'[25]Staff Off Desk Summary Log'!BK4</f>
        <v>avg time</v>
      </c>
      <c r="V409" s="105" t="str">
        <f>'[25]Staff Off Desk Summary Log'!BL4</f>
        <v>#</v>
      </c>
      <c r="W409" s="105" t="str">
        <f>'[25]Staff Off Desk Summary Log'!BM4</f>
        <v>avg time</v>
      </c>
      <c r="X409" s="105" t="str">
        <f>'[25]Staff Off Desk Summary Log'!BN4</f>
        <v>actual time</v>
      </c>
      <c r="Y409" s="105" t="str">
        <f>'[25]Staff Off Desk Summary Log'!BO4</f>
        <v>actual time</v>
      </c>
      <c r="Z409" s="105" t="str">
        <f>'[25]Staff Off Desk Summary Log'!BP4</f>
        <v>avg time</v>
      </c>
      <c r="AA409" s="105" t="str">
        <f>'[25]Staff Off Desk Summary Log'!BQ4</f>
        <v>avg time</v>
      </c>
      <c r="AB409" s="105" t="str">
        <f>'[25]Staff Off Desk Summary Log'!BR4</f>
        <v>actual time</v>
      </c>
      <c r="AC409" s="105" t="str">
        <f>'[25]Staff Off Desk Summary Log'!BS4</f>
        <v>avg time</v>
      </c>
      <c r="AD409" s="143" t="str">
        <f>'[25]Staff Off Desk Summary Log'!BT4</f>
        <v>avg time</v>
      </c>
    </row>
    <row r="410" spans="1:30" x14ac:dyDescent="0.25">
      <c r="A410" s="142" t="str">
        <f>'[25]Staff Off Desk Summary Log'!AO5</f>
        <v xml:space="preserve">Tuesday </v>
      </c>
      <c r="B410" s="105"/>
      <c r="C410" s="105">
        <f>'[25]Staff Off Desk Summary Log'!AQ5</f>
        <v>1122</v>
      </c>
      <c r="D410" s="105">
        <f>'[25]Staff Off Desk Summary Log'!AR5</f>
        <v>205</v>
      </c>
      <c r="E410" s="105">
        <f>'[25]Staff Off Desk Summary Log'!AS5</f>
        <v>194</v>
      </c>
      <c r="F410" s="105">
        <f>'[25]Staff Off Desk Summary Log'!AT5</f>
        <v>34</v>
      </c>
      <c r="G410" s="105">
        <f>'[25]Staff Off Desk Summary Log'!AU5</f>
        <v>697</v>
      </c>
      <c r="H410" s="105">
        <f>'[25]Staff Off Desk Summary Log'!AV5</f>
        <v>189</v>
      </c>
      <c r="I410" s="105">
        <f>'[25]Staff Off Desk Summary Log'!AW5</f>
        <v>0</v>
      </c>
      <c r="J410" s="105">
        <f>'[25]Staff Off Desk Summary Log'!AX5</f>
        <v>0</v>
      </c>
      <c r="K410" s="105">
        <f>'[25]Staff Off Desk Summary Log'!AY5</f>
        <v>0</v>
      </c>
      <c r="L410" s="105">
        <f>'[25]Staff Off Desk Summary Log'!AZ5</f>
        <v>30</v>
      </c>
      <c r="M410" s="105">
        <f>'[25]Staff Off Desk Summary Log'!BA5</f>
        <v>65</v>
      </c>
      <c r="N410" s="105">
        <f>'[25]Staff Off Desk Summary Log'!BB5</f>
        <v>101</v>
      </c>
      <c r="O410" s="105">
        <f>'[25]Staff Off Desk Summary Log'!BC5</f>
        <v>47</v>
      </c>
      <c r="P410" s="105">
        <f>'[25]Staff Off Desk Summary Log'!BD5</f>
        <v>0</v>
      </c>
      <c r="Q410" s="105">
        <f>'[25]Staff Off Desk Summary Log'!BG5</f>
        <v>15</v>
      </c>
      <c r="R410" s="105">
        <f>'[25]Staff Off Desk Summary Log'!BH5</f>
        <v>175</v>
      </c>
      <c r="S410" s="105">
        <f>'[25]Staff Off Desk Summary Log'!BI5</f>
        <v>15</v>
      </c>
      <c r="T410" s="105">
        <f>'[25]Staff Off Desk Summary Log'!BJ5</f>
        <v>3</v>
      </c>
      <c r="U410" s="105">
        <f>'[25]Staff Off Desk Summary Log'!BK5</f>
        <v>15</v>
      </c>
      <c r="V410" s="105">
        <f>'[25]Staff Off Desk Summary Log'!BL5</f>
        <v>0</v>
      </c>
      <c r="W410" s="105">
        <f>'[25]Staff Off Desk Summary Log'!BM5</f>
        <v>0</v>
      </c>
      <c r="X410" s="105">
        <f>'[25]Staff Off Desk Summary Log'!BN5</f>
        <v>115</v>
      </c>
      <c r="Y410" s="105">
        <f>'[25]Staff Off Desk Summary Log'!BO5</f>
        <v>70</v>
      </c>
      <c r="Z410" s="105">
        <f>'[25]Staff Off Desk Summary Log'!BP5</f>
        <v>252</v>
      </c>
      <c r="AA410" s="105">
        <f>'[25]Staff Off Desk Summary Log'!BQ5</f>
        <v>10</v>
      </c>
      <c r="AB410" s="105">
        <f>'[25]Staff Off Desk Summary Log'!BR5</f>
        <v>45</v>
      </c>
      <c r="AC410" s="105">
        <f>'[25]Staff Off Desk Summary Log'!BS5</f>
        <v>5</v>
      </c>
      <c r="AD410" s="143">
        <f>'[25]Staff Off Desk Summary Log'!BT5</f>
        <v>390</v>
      </c>
    </row>
    <row r="411" spans="1:30" x14ac:dyDescent="0.25">
      <c r="A411" s="142" t="str">
        <f>'[25]Staff Off Desk Summary Log'!AO6</f>
        <v xml:space="preserve">Wednesday </v>
      </c>
      <c r="B411" s="105"/>
      <c r="C411" s="105">
        <f>'[25]Staff Off Desk Summary Log'!AQ6</f>
        <v>214</v>
      </c>
      <c r="D411" s="105">
        <f>'[25]Staff Off Desk Summary Log'!AR6</f>
        <v>25</v>
      </c>
      <c r="E411" s="105">
        <f>'[25]Staff Off Desk Summary Log'!AS6</f>
        <v>130</v>
      </c>
      <c r="F411" s="105">
        <f>'[25]Staff Off Desk Summary Log'!AT6</f>
        <v>22</v>
      </c>
      <c r="G411" s="105">
        <f>'[25]Staff Off Desk Summary Log'!AU6</f>
        <v>424</v>
      </c>
      <c r="H411" s="105">
        <f>'[25]Staff Off Desk Summary Log'!AV6</f>
        <v>117</v>
      </c>
      <c r="I411" s="105">
        <f>'[25]Staff Off Desk Summary Log'!AW6</f>
        <v>0</v>
      </c>
      <c r="J411" s="105">
        <f>'[25]Staff Off Desk Summary Log'!AX6</f>
        <v>0</v>
      </c>
      <c r="K411" s="105">
        <f>'[25]Staff Off Desk Summary Log'!AY6</f>
        <v>63</v>
      </c>
      <c r="L411" s="105">
        <f>'[25]Staff Off Desk Summary Log'!AZ6</f>
        <v>63</v>
      </c>
      <c r="M411" s="105">
        <f>'[25]Staff Off Desk Summary Log'!BA6</f>
        <v>44</v>
      </c>
      <c r="N411" s="105">
        <f>'[25]Staff Off Desk Summary Log'!BB6</f>
        <v>170</v>
      </c>
      <c r="O411" s="105">
        <f>'[25]Staff Off Desk Summary Log'!BC6</f>
        <v>49</v>
      </c>
      <c r="P411" s="105">
        <f>'[25]Staff Off Desk Summary Log'!BD6</f>
        <v>0</v>
      </c>
      <c r="Q411" s="105">
        <f>'[25]Staff Off Desk Summary Log'!BG6</f>
        <v>3</v>
      </c>
      <c r="R411" s="105">
        <f>'[25]Staff Off Desk Summary Log'!BH6</f>
        <v>0</v>
      </c>
      <c r="S411" s="105">
        <f>'[25]Staff Off Desk Summary Log'!BI6</f>
        <v>0</v>
      </c>
      <c r="T411" s="105">
        <f>'[25]Staff Off Desk Summary Log'!BJ6</f>
        <v>5</v>
      </c>
      <c r="U411" s="105">
        <f>'[25]Staff Off Desk Summary Log'!BK6</f>
        <v>30</v>
      </c>
      <c r="V411" s="105">
        <f>'[25]Staff Off Desk Summary Log'!BL6</f>
        <v>93</v>
      </c>
      <c r="W411" s="105">
        <f>'[25]Staff Off Desk Summary Log'!BM6</f>
        <v>105</v>
      </c>
      <c r="X411" s="105">
        <f>'[25]Staff Off Desk Summary Log'!BN6</f>
        <v>0</v>
      </c>
      <c r="Y411" s="105">
        <f>'[25]Staff Off Desk Summary Log'!BO6</f>
        <v>15</v>
      </c>
      <c r="Z411" s="105">
        <f>'[25]Staff Off Desk Summary Log'!BP6</f>
        <v>82</v>
      </c>
      <c r="AA411" s="105">
        <f>'[25]Staff Off Desk Summary Log'!BQ6</f>
        <v>35</v>
      </c>
      <c r="AB411" s="105">
        <f>'[25]Staff Off Desk Summary Log'!BR6</f>
        <v>0</v>
      </c>
      <c r="AC411" s="105">
        <f>'[25]Staff Off Desk Summary Log'!BS6</f>
        <v>72</v>
      </c>
      <c r="AD411" s="143">
        <f>'[25]Staff Off Desk Summary Log'!BT6</f>
        <v>271</v>
      </c>
    </row>
    <row r="412" spans="1:30" x14ac:dyDescent="0.25">
      <c r="A412" s="142" t="str">
        <f>'[25]Staff Off Desk Summary Log'!AO7</f>
        <v xml:space="preserve">Thursday </v>
      </c>
      <c r="B412" s="105"/>
      <c r="C412" s="105">
        <f>'[25]Staff Off Desk Summary Log'!AQ7</f>
        <v>228</v>
      </c>
      <c r="D412" s="105">
        <f>'[25]Staff Off Desk Summary Log'!AR7</f>
        <v>45</v>
      </c>
      <c r="E412" s="105">
        <f>'[25]Staff Off Desk Summary Log'!AS7</f>
        <v>11</v>
      </c>
      <c r="F412" s="105">
        <f>'[25]Staff Off Desk Summary Log'!AT7</f>
        <v>4</v>
      </c>
      <c r="G412" s="105">
        <f>'[25]Staff Off Desk Summary Log'!AU7</f>
        <v>501</v>
      </c>
      <c r="H412" s="105">
        <f>'[25]Staff Off Desk Summary Log'!AV7</f>
        <v>153</v>
      </c>
      <c r="I412" s="105">
        <f>'[25]Staff Off Desk Summary Log'!AW7</f>
        <v>0</v>
      </c>
      <c r="J412" s="105">
        <f>'[25]Staff Off Desk Summary Log'!AX7</f>
        <v>0</v>
      </c>
      <c r="K412" s="105">
        <f>'[25]Staff Off Desk Summary Log'!AY7</f>
        <v>9</v>
      </c>
      <c r="L412" s="105">
        <f>'[25]Staff Off Desk Summary Log'!AZ7</f>
        <v>73.5</v>
      </c>
      <c r="M412" s="105">
        <f>'[25]Staff Off Desk Summary Log'!BA7</f>
        <v>102</v>
      </c>
      <c r="N412" s="105">
        <f>'[25]Staff Off Desk Summary Log'!BB7</f>
        <v>70</v>
      </c>
      <c r="O412" s="105">
        <f>'[25]Staff Off Desk Summary Log'!BC7</f>
        <v>30</v>
      </c>
      <c r="P412" s="105">
        <f>'[25]Staff Off Desk Summary Log'!BD7</f>
        <v>3</v>
      </c>
      <c r="Q412" s="105">
        <f>'[25]Staff Off Desk Summary Log'!BG7</f>
        <v>0</v>
      </c>
      <c r="R412" s="105">
        <f>'[25]Staff Off Desk Summary Log'!BH7</f>
        <v>0</v>
      </c>
      <c r="S412" s="105">
        <f>'[25]Staff Off Desk Summary Log'!BI7</f>
        <v>30</v>
      </c>
      <c r="T412" s="105">
        <f>'[25]Staff Off Desk Summary Log'!BJ7</f>
        <v>4</v>
      </c>
      <c r="U412" s="105">
        <f>'[25]Staff Off Desk Summary Log'!BK7</f>
        <v>55</v>
      </c>
      <c r="V412" s="105">
        <f>'[25]Staff Off Desk Summary Log'!BL7</f>
        <v>42</v>
      </c>
      <c r="W412" s="105">
        <f>'[25]Staff Off Desk Summary Log'!BM7</f>
        <v>80</v>
      </c>
      <c r="X412" s="105">
        <f>'[25]Staff Off Desk Summary Log'!BN7</f>
        <v>193</v>
      </c>
      <c r="Y412" s="105">
        <f>'[25]Staff Off Desk Summary Log'!BO7</f>
        <v>59</v>
      </c>
      <c r="Z412" s="105">
        <f>'[25]Staff Off Desk Summary Log'!BP7</f>
        <v>181</v>
      </c>
      <c r="AA412" s="105">
        <f>'[25]Staff Off Desk Summary Log'!BQ7</f>
        <v>74</v>
      </c>
      <c r="AB412" s="105">
        <f>'[25]Staff Off Desk Summary Log'!BR7</f>
        <v>35</v>
      </c>
      <c r="AC412" s="105">
        <f>'[25]Staff Off Desk Summary Log'!BS7</f>
        <v>20</v>
      </c>
      <c r="AD412" s="143">
        <f>'[25]Staff Off Desk Summary Log'!BT7</f>
        <v>538</v>
      </c>
    </row>
    <row r="413" spans="1:30" x14ac:dyDescent="0.25">
      <c r="A413" s="142" t="str">
        <f>'[25]Staff Off Desk Summary Log'!AO8</f>
        <v xml:space="preserve">Friday </v>
      </c>
      <c r="B413" s="105"/>
      <c r="C413" s="105">
        <f>'[25]Staff Off Desk Summary Log'!AQ8</f>
        <v>146</v>
      </c>
      <c r="D413" s="105">
        <f>'[25]Staff Off Desk Summary Log'!AR8</f>
        <v>25</v>
      </c>
      <c r="E413" s="105">
        <f>'[25]Staff Off Desk Summary Log'!AS8</f>
        <v>11</v>
      </c>
      <c r="F413" s="105">
        <f>'[25]Staff Off Desk Summary Log'!AT8</f>
        <v>7</v>
      </c>
      <c r="G413" s="105">
        <f>'[25]Staff Off Desk Summary Log'!AU8</f>
        <v>214</v>
      </c>
      <c r="H413" s="105">
        <f>'[25]Staff Off Desk Summary Log'!AV8</f>
        <v>70</v>
      </c>
      <c r="I413" s="105">
        <f>'[25]Staff Off Desk Summary Log'!AW8</f>
        <v>0</v>
      </c>
      <c r="J413" s="105">
        <f>'[25]Staff Off Desk Summary Log'!AX8</f>
        <v>0</v>
      </c>
      <c r="K413" s="105">
        <f>'[25]Staff Off Desk Summary Log'!AY8</f>
        <v>2</v>
      </c>
      <c r="L413" s="105">
        <f>'[25]Staff Off Desk Summary Log'!AZ8</f>
        <v>32</v>
      </c>
      <c r="M413" s="105">
        <f>'[25]Staff Off Desk Summary Log'!BA8</f>
        <v>200</v>
      </c>
      <c r="N413" s="105">
        <f>'[25]Staff Off Desk Summary Log'!BB8</f>
        <v>12</v>
      </c>
      <c r="O413" s="105">
        <f>'[25]Staff Off Desk Summary Log'!BC8</f>
        <v>23</v>
      </c>
      <c r="P413" s="105">
        <f>'[25]Staff Off Desk Summary Log'!BD8</f>
        <v>35</v>
      </c>
      <c r="Q413" s="105">
        <f>'[25]Staff Off Desk Summary Log'!BG8</f>
        <v>0</v>
      </c>
      <c r="R413" s="105">
        <f>'[25]Staff Off Desk Summary Log'!BH8</f>
        <v>80</v>
      </c>
      <c r="S413" s="105">
        <f>'[25]Staff Off Desk Summary Log'!BI8</f>
        <v>5</v>
      </c>
      <c r="T413" s="105">
        <f>'[25]Staff Off Desk Summary Log'!BJ8</f>
        <v>5</v>
      </c>
      <c r="U413" s="105">
        <f>'[25]Staff Off Desk Summary Log'!BK8</f>
        <v>65</v>
      </c>
      <c r="V413" s="105">
        <f>'[25]Staff Off Desk Summary Log'!BL8</f>
        <v>0</v>
      </c>
      <c r="W413" s="105">
        <f>'[25]Staff Off Desk Summary Log'!BM8</f>
        <v>390</v>
      </c>
      <c r="X413" s="105">
        <f>'[25]Staff Off Desk Summary Log'!BN8</f>
        <v>20</v>
      </c>
      <c r="Y413" s="105">
        <f>'[25]Staff Off Desk Summary Log'!BO8</f>
        <v>110</v>
      </c>
      <c r="Z413" s="105">
        <f>'[25]Staff Off Desk Summary Log'!BP8</f>
        <v>80</v>
      </c>
      <c r="AA413" s="105">
        <f>'[25]Staff Off Desk Summary Log'!BQ8</f>
        <v>19</v>
      </c>
      <c r="AB413" s="105">
        <f>'[25]Staff Off Desk Summary Log'!BR8</f>
        <v>184</v>
      </c>
      <c r="AC413" s="105">
        <f>'[25]Staff Off Desk Summary Log'!BS8</f>
        <v>85</v>
      </c>
      <c r="AD413" s="143">
        <f>'[25]Staff Off Desk Summary Log'!BT8</f>
        <v>347</v>
      </c>
    </row>
    <row r="414" spans="1:30" x14ac:dyDescent="0.25">
      <c r="A414" s="142" t="str">
        <f>'[25]Staff Off Desk Summary Log'!AO9</f>
        <v>Saturday</v>
      </c>
      <c r="B414" s="105"/>
      <c r="C414" s="105">
        <f>'[25]Staff Off Desk Summary Log'!AQ9</f>
        <v>281</v>
      </c>
      <c r="D414" s="105">
        <f>'[25]Staff Off Desk Summary Log'!AR9</f>
        <v>71</v>
      </c>
      <c r="E414" s="105">
        <f>'[25]Staff Off Desk Summary Log'!AS9</f>
        <v>81</v>
      </c>
      <c r="F414" s="105">
        <f>'[25]Staff Off Desk Summary Log'!AT9</f>
        <v>22</v>
      </c>
      <c r="G414" s="105">
        <f>'[25]Staff Off Desk Summary Log'!AU9</f>
        <v>550</v>
      </c>
      <c r="H414" s="105">
        <f>'[25]Staff Off Desk Summary Log'!AV9</f>
        <v>214</v>
      </c>
      <c r="I414" s="105">
        <f>'[25]Staff Off Desk Summary Log'!AW9</f>
        <v>0</v>
      </c>
      <c r="J414" s="105">
        <f>'[25]Staff Off Desk Summary Log'!AX9</f>
        <v>0</v>
      </c>
      <c r="K414" s="105">
        <f>'[25]Staff Off Desk Summary Log'!AY9</f>
        <v>24</v>
      </c>
      <c r="L414" s="105">
        <f>'[25]Staff Off Desk Summary Log'!AZ9</f>
        <v>108</v>
      </c>
      <c r="M414" s="105">
        <f>'[25]Staff Off Desk Summary Log'!BA9</f>
        <v>35</v>
      </c>
      <c r="N414" s="105">
        <f>'[25]Staff Off Desk Summary Log'!BB9</f>
        <v>80</v>
      </c>
      <c r="O414" s="105">
        <f>'[25]Staff Off Desk Summary Log'!BC9</f>
        <v>40</v>
      </c>
      <c r="P414" s="105">
        <f>'[25]Staff Off Desk Summary Log'!BD9</f>
        <v>0</v>
      </c>
      <c r="Q414" s="105">
        <f>'[25]Staff Off Desk Summary Log'!BG9</f>
        <v>15</v>
      </c>
      <c r="R414" s="105">
        <f>'[25]Staff Off Desk Summary Log'!BH9</f>
        <v>0</v>
      </c>
      <c r="S414" s="105">
        <f>'[25]Staff Off Desk Summary Log'!BI9</f>
        <v>30</v>
      </c>
      <c r="T414" s="105">
        <f>'[25]Staff Off Desk Summary Log'!BJ9</f>
        <v>3</v>
      </c>
      <c r="U414" s="105">
        <f>'[25]Staff Off Desk Summary Log'!BK9</f>
        <v>45</v>
      </c>
      <c r="V414" s="105">
        <f>'[25]Staff Off Desk Summary Log'!BL9</f>
        <v>128</v>
      </c>
      <c r="W414" s="105">
        <f>'[25]Staff Off Desk Summary Log'!BM9</f>
        <v>205</v>
      </c>
      <c r="X414" s="105">
        <f>'[25]Staff Off Desk Summary Log'!BN9</f>
        <v>65</v>
      </c>
      <c r="Y414" s="105">
        <f>'[25]Staff Off Desk Summary Log'!BO9</f>
        <v>50</v>
      </c>
      <c r="Z414" s="105">
        <f>'[25]Staff Off Desk Summary Log'!BP9</f>
        <v>110</v>
      </c>
      <c r="AA414" s="105">
        <f>'[25]Staff Off Desk Summary Log'!BQ9</f>
        <v>15</v>
      </c>
      <c r="AB414" s="105">
        <f>'[25]Staff Off Desk Summary Log'!BR9</f>
        <v>10</v>
      </c>
      <c r="AC414" s="105">
        <f>'[25]Staff Off Desk Summary Log'!BS9</f>
        <v>60</v>
      </c>
      <c r="AD414" s="143">
        <f>'[25]Staff Off Desk Summary Log'!BT9</f>
        <v>353</v>
      </c>
    </row>
    <row r="415" spans="1:30" x14ac:dyDescent="0.25">
      <c r="A415" s="142"/>
      <c r="B415" s="105" t="str">
        <f>'[25]Staff Off Desk Summary Log'!AP10</f>
        <v>SUM</v>
      </c>
      <c r="C415" s="105">
        <f>'[25]Staff Off Desk Summary Log'!AQ10</f>
        <v>1991</v>
      </c>
      <c r="D415" s="105">
        <f>'[25]Staff Off Desk Summary Log'!AR10</f>
        <v>371</v>
      </c>
      <c r="E415" s="105">
        <f>'[25]Staff Off Desk Summary Log'!AS10</f>
        <v>427</v>
      </c>
      <c r="F415" s="105">
        <f>'[25]Staff Off Desk Summary Log'!AT10</f>
        <v>89</v>
      </c>
      <c r="G415" s="105">
        <f>'[25]Staff Off Desk Summary Log'!AU10</f>
        <v>2386</v>
      </c>
      <c r="H415" s="105">
        <f>'[25]Staff Off Desk Summary Log'!AV10</f>
        <v>743</v>
      </c>
      <c r="I415" s="105">
        <f>'[25]Staff Off Desk Summary Log'!AW10</f>
        <v>0</v>
      </c>
      <c r="J415" s="105">
        <f>'[25]Staff Off Desk Summary Log'!AX10</f>
        <v>0</v>
      </c>
      <c r="K415" s="105">
        <f>'[25]Staff Off Desk Summary Log'!AY10</f>
        <v>98</v>
      </c>
      <c r="L415" s="105">
        <f>'[25]Staff Off Desk Summary Log'!AZ10</f>
        <v>306.5</v>
      </c>
      <c r="M415" s="105">
        <f>'[25]Staff Off Desk Summary Log'!BA10</f>
        <v>446</v>
      </c>
      <c r="N415" s="105">
        <f>'[25]Staff Off Desk Summary Log'!BB10</f>
        <v>433</v>
      </c>
      <c r="O415" s="105">
        <f>'[25]Staff Off Desk Summary Log'!BC10</f>
        <v>189</v>
      </c>
      <c r="P415" s="105">
        <f>'[25]Staff Off Desk Summary Log'!BD10</f>
        <v>38</v>
      </c>
      <c r="Q415" s="105">
        <f>'[25]Staff Off Desk Summary Log'!BG10</f>
        <v>33</v>
      </c>
      <c r="R415" s="105">
        <f>'[25]Staff Off Desk Summary Log'!BH10</f>
        <v>255</v>
      </c>
      <c r="S415" s="105">
        <f>'[25]Staff Off Desk Summary Log'!BI10</f>
        <v>80</v>
      </c>
      <c r="T415" s="105">
        <f>'[25]Staff Off Desk Summary Log'!BJ10</f>
        <v>20</v>
      </c>
      <c r="U415" s="105">
        <f>'[25]Staff Off Desk Summary Log'!BK10</f>
        <v>210</v>
      </c>
      <c r="V415" s="105">
        <f>'[25]Staff Off Desk Summary Log'!BL10</f>
        <v>263</v>
      </c>
      <c r="W415" s="105">
        <f>'[25]Staff Off Desk Summary Log'!BM10</f>
        <v>780</v>
      </c>
      <c r="X415" s="105">
        <f>'[25]Staff Off Desk Summary Log'!BN10</f>
        <v>393</v>
      </c>
      <c r="Y415" s="105">
        <f>'[25]Staff Off Desk Summary Log'!BO10</f>
        <v>304</v>
      </c>
      <c r="Z415" s="105">
        <f>'[25]Staff Off Desk Summary Log'!BP10</f>
        <v>705</v>
      </c>
      <c r="AA415" s="105">
        <f>'[25]Staff Off Desk Summary Log'!BQ10</f>
        <v>153</v>
      </c>
      <c r="AB415" s="105">
        <f>'[25]Staff Off Desk Summary Log'!BR10</f>
        <v>274</v>
      </c>
      <c r="AC415" s="105">
        <f>'[25]Staff Off Desk Summary Log'!BS10</f>
        <v>242</v>
      </c>
      <c r="AD415" s="143">
        <f>'[25]Staff Off Desk Summary Log'!BT10</f>
        <v>1899</v>
      </c>
    </row>
    <row r="416" spans="1:30" x14ac:dyDescent="0.25">
      <c r="A416" s="142"/>
      <c r="B416" s="105" t="str">
        <f>'[25]Staff Off Desk Summary Log'!AP11</f>
        <v>AVG</v>
      </c>
      <c r="C416" s="105"/>
      <c r="D416" s="105">
        <f>'[25]Staff Off Desk Summary Log'!AR11</f>
        <v>0.18633852335509793</v>
      </c>
      <c r="E416" s="105"/>
      <c r="F416" s="105">
        <f>'[25]Staff Off Desk Summary Log'!AT11</f>
        <v>0.20843091334894615</v>
      </c>
      <c r="G416" s="105"/>
      <c r="H416" s="105">
        <f>'[25]Staff Off Desk Summary Log'!AV11</f>
        <v>0.31139983235540653</v>
      </c>
      <c r="I416" s="105"/>
      <c r="J416" s="105"/>
      <c r="K416" s="105"/>
      <c r="L416" s="105">
        <f>'[25]Staff Off Desk Summary Log'!AZ11</f>
        <v>3.1275510204081631</v>
      </c>
      <c r="M416" s="105"/>
      <c r="N416" s="105"/>
      <c r="O416" s="105">
        <f>'[25]Staff Off Desk Summary Log'!BC11</f>
        <v>0.43648960739030024</v>
      </c>
      <c r="P416" s="105"/>
      <c r="Q416" s="105"/>
      <c r="R416" s="105"/>
      <c r="S416" s="105"/>
      <c r="T416" s="105"/>
      <c r="U416" s="105">
        <f>'[25]Staff Off Desk Summary Log'!BK11</f>
        <v>10.5</v>
      </c>
      <c r="V416" s="105"/>
      <c r="W416" s="105">
        <f>'[25]Staff Off Desk Summary Log'!BM11</f>
        <v>2.9657794676806084</v>
      </c>
      <c r="X416" s="105"/>
      <c r="Y416" s="105"/>
      <c r="Z416" s="105"/>
      <c r="AA416" s="105"/>
      <c r="AB416" s="105"/>
      <c r="AC416" s="105"/>
      <c r="AD416" s="143"/>
    </row>
    <row r="417" spans="1:30" ht="105" x14ac:dyDescent="0.25">
      <c r="A417" s="146"/>
      <c r="B417" s="147" t="str">
        <f>'[25]Staff Off Desk Summary Log'!AP12</f>
        <v>% Hrs per week off desk tasks</v>
      </c>
      <c r="C417" s="148"/>
      <c r="D417" s="148" t="str">
        <f>'[25]Staff Off Desk Summary Log'!AR12</f>
        <v>shelver</v>
      </c>
      <c r="E417" s="148"/>
      <c r="F417" s="148" t="str">
        <f>'[25]Staff Off Desk Summary Log'!AT12</f>
        <v>shelver</v>
      </c>
      <c r="G417" s="148"/>
      <c r="H417" s="148" t="str">
        <f>'[25]Staff Off Desk Summary Log'!AV12</f>
        <v>shelver</v>
      </c>
      <c r="I417" s="148"/>
      <c r="J417" s="148" t="str">
        <f>'[25]Staff Off Desk Summary Log'!AX12</f>
        <v>shelver</v>
      </c>
      <c r="K417" s="148"/>
      <c r="L417" s="149">
        <f>'[25]Staff Off Desk Summary Log'!AZ12</f>
        <v>0.12770833333333334</v>
      </c>
      <c r="M417" s="149">
        <f>'[25]Staff Off Desk Summary Log'!BA12</f>
        <v>0.18583333333333332</v>
      </c>
      <c r="N417" s="149"/>
      <c r="O417" s="149">
        <f>'[25]Staff Off Desk Summary Log'!BC12</f>
        <v>7.8750000000000001E-2</v>
      </c>
      <c r="P417" s="149">
        <f>'[25]Staff Off Desk Summary Log'!BD12</f>
        <v>1.5833333333333335E-2</v>
      </c>
      <c r="Q417" s="149">
        <f>'[25]Staff Off Desk Summary Log'!BG12</f>
        <v>1.375E-2</v>
      </c>
      <c r="R417" s="149">
        <f>'[25]Staff Off Desk Summary Log'!BH12</f>
        <v>0.10625</v>
      </c>
      <c r="S417" s="149">
        <f>'[25]Staff Off Desk Summary Log'!BI12</f>
        <v>3.3333333333333333E-2</v>
      </c>
      <c r="T417" s="149">
        <f>'[25]Staff Off Desk Summary Log'!BJ12</f>
        <v>8.3333333333333332E-3</v>
      </c>
      <c r="U417" s="149">
        <f>'[25]Staff Off Desk Summary Log'!BK12</f>
        <v>8.7499999999999994E-2</v>
      </c>
      <c r="V417" s="149"/>
      <c r="W417" s="149">
        <f>'[25]Staff Off Desk Summary Log'!BM12</f>
        <v>0.32500000000000001</v>
      </c>
      <c r="X417" s="149">
        <f>'[25]Staff Off Desk Summary Log'!BN12</f>
        <v>0.16375000000000001</v>
      </c>
      <c r="Y417" s="149">
        <f>'[25]Staff Off Desk Summary Log'!BO12</f>
        <v>0.12666666666666668</v>
      </c>
      <c r="Z417" s="149">
        <f>'[25]Staff Off Desk Summary Log'!BP12</f>
        <v>0.29375000000000001</v>
      </c>
      <c r="AA417" s="149">
        <f>'[25]Staff Off Desk Summary Log'!BQ12</f>
        <v>6.3750000000000001E-2</v>
      </c>
      <c r="AB417" s="149">
        <f>'[25]Staff Off Desk Summary Log'!BR12</f>
        <v>0.11416666666666667</v>
      </c>
      <c r="AC417" s="149">
        <f>'[25]Staff Off Desk Summary Log'!BS12</f>
        <v>0.10083333333333333</v>
      </c>
      <c r="AD417" s="150">
        <f>'[25]Staff Off Desk Summary Log'!BT12</f>
        <v>0.79125000000000001</v>
      </c>
    </row>
    <row r="421" spans="1:30" ht="150" x14ac:dyDescent="0.25">
      <c r="A421" s="63"/>
      <c r="B421" s="63"/>
      <c r="C421" s="114" t="str">
        <f>'[26]Staff Off Desk Summary Log'!AP1</f>
        <v>Hours per week Staff Max</v>
      </c>
      <c r="D421" s="114" t="str">
        <f>'[26]Staff Off Desk Summary Log'!AQ1</f>
        <v>Mins per week staff max</v>
      </c>
      <c r="E421" s="114" t="str">
        <f>'[26]Staff Off Desk Summary Log'!AR1</f>
        <v>Hours/year Staff Max</v>
      </c>
      <c r="F421" s="63"/>
      <c r="G421" s="63"/>
      <c r="H421" s="63"/>
      <c r="I421" s="63"/>
      <c r="J421" s="63"/>
      <c r="K421" s="63"/>
      <c r="L421" s="63"/>
      <c r="M421" s="63"/>
      <c r="N421" s="63"/>
      <c r="O421" s="63"/>
      <c r="P421" s="63"/>
      <c r="Q421" s="63"/>
      <c r="R421" s="63"/>
      <c r="S421" s="63"/>
      <c r="T421" s="63"/>
      <c r="U421" s="63"/>
      <c r="V421" s="63"/>
      <c r="W421" s="63"/>
      <c r="X421" s="63"/>
      <c r="Y421" s="63"/>
      <c r="Z421" s="63"/>
      <c r="AA421" s="63"/>
      <c r="AB421" s="63"/>
      <c r="AC421" s="63"/>
      <c r="AD421" s="63"/>
    </row>
    <row r="422" spans="1:30" x14ac:dyDescent="0.25">
      <c r="A422" s="63"/>
      <c r="B422" s="63"/>
      <c r="C422" s="63">
        <f>'[26]Staff Off Desk Summary Log'!AP2</f>
        <v>40</v>
      </c>
      <c r="D422" s="63">
        <f>'[26]Staff Off Desk Summary Log'!AQ2</f>
        <v>2400</v>
      </c>
      <c r="E422" s="63">
        <f>'[26]Staff Off Desk Summary Log'!AR2</f>
        <v>2080</v>
      </c>
      <c r="F422" s="63"/>
      <c r="G422" s="63"/>
      <c r="H422" s="63"/>
      <c r="I422" s="63"/>
      <c r="J422" s="63"/>
      <c r="K422" s="63"/>
      <c r="L422" s="63"/>
      <c r="M422" s="63"/>
      <c r="N422" s="63"/>
      <c r="O422" s="63"/>
      <c r="P422" s="63"/>
      <c r="Q422" s="63"/>
      <c r="R422" s="63"/>
      <c r="S422" s="63"/>
      <c r="T422" s="63"/>
      <c r="U422" s="63"/>
      <c r="V422" s="63"/>
      <c r="W422" s="63"/>
      <c r="X422" s="63"/>
      <c r="Y422" s="63"/>
      <c r="Z422" s="63"/>
      <c r="AA422" s="63"/>
      <c r="AB422" s="63"/>
      <c r="AC422" s="63"/>
      <c r="AD422" s="63"/>
    </row>
    <row r="423" spans="1:30" x14ac:dyDescent="0.25">
      <c r="A423" s="44" t="str">
        <f>'[26]Staff Off Desk Summary Log'!AN3</f>
        <v>RIO- Off Desk Log</v>
      </c>
      <c r="B423" s="63"/>
      <c r="C423" s="114" t="str">
        <f>'[26]Staff Off Desk Summary Log'!AP3</f>
        <v>Bookdrop</v>
      </c>
      <c r="D423" s="114"/>
      <c r="E423" s="114" t="str">
        <f>'[26]Staff Off Desk Summary Log'!AR3</f>
        <v>Delivery</v>
      </c>
      <c r="F423" s="114"/>
      <c r="G423" s="114" t="str">
        <f>'[26]Staff Off Desk Summary Log'!AT3</f>
        <v xml:space="preserve">Checkin </v>
      </c>
      <c r="H423" s="114"/>
      <c r="I423" s="114" t="str">
        <f>'[26]Staff Off Desk Summary Log'!AV3</f>
        <v>Shelving</v>
      </c>
      <c r="J423" s="114"/>
      <c r="K423" s="114" t="str">
        <f>'[26]Staff Off Desk Summary Log'!AX3</f>
        <v>Circ Issues: missing and damaged items, etc.</v>
      </c>
      <c r="L423" s="114"/>
      <c r="M423" s="114" t="str">
        <f>'[26]Staff Off Desk Summary Log'!AZ3</f>
        <v>Collection Management (describe activity)</v>
      </c>
      <c r="N423" s="114" t="str">
        <f>'[26]Staff Off Desk Summary Log'!BA3</f>
        <v>Picklist, ILL, LinkPLUS</v>
      </c>
      <c r="O423" s="114"/>
      <c r="P423" s="114" t="str">
        <f>'[26]Staff Off Desk Summary Log'!BC3</f>
        <v>Magazines (describe activity)</v>
      </c>
      <c r="Q423" s="114" t="str">
        <f>'[26]Staff Off Desk Summary Log'!BF3</f>
        <v>Meeting Room Bookings: new requests, review, confirm, etc.</v>
      </c>
      <c r="R423" s="114" t="str">
        <f>'[26]Staff Off Desk Summary Log'!BG3</f>
        <v>Outreach: School, Rotary, etc. (keep detailed calendar and attach to off desk log)</v>
      </c>
      <c r="S423" s="114" t="str">
        <f>'[26]Staff Off Desk Summary Log'!BH3</f>
        <v>Community Information: posting new, restocking bookmarks, program brochures, notices</v>
      </c>
      <c r="T423" s="114" t="str">
        <f>'[26]Staff Off Desk Summary Log'!BI3</f>
        <v>By appointment with patron; 1 on 1; small group training</v>
      </c>
      <c r="U423" s="114"/>
      <c r="V423" s="114" t="str">
        <f>'[26]Staff Off Desk Summary Log'!BK3</f>
        <v>Programs (set up, delivery and tear down) Attach evanced calendar)</v>
      </c>
      <c r="W423" s="114"/>
      <c r="X423" s="114" t="str">
        <f>'[26]Staff Off Desk Summary Log'!BM3</f>
        <v>Programs (planning)</v>
      </c>
      <c r="Y423" s="114" t="str">
        <f>'[26]Staff Off Desk Summary Log'!BN3</f>
        <v xml:space="preserve">Special assignments or projects </v>
      </c>
      <c r="Z423" s="114" t="str">
        <f>'[26]Staff Off Desk Summary Log'!BO3</f>
        <v>Check email/spl@</v>
      </c>
      <c r="AA423" s="114" t="str">
        <f>'[26]Staff Off Desk Summary Log'!BP3</f>
        <v>Cash Count</v>
      </c>
      <c r="AB423" s="114" t="str">
        <f>'[26]Staff Off Desk Summary Log'!BQ3</f>
        <v>Staff Meetings</v>
      </c>
      <c r="AC423" s="114" t="str">
        <f>'[26]Staff Off Desk Summary Log'!BR3</f>
        <v>Closing Procedures</v>
      </c>
      <c r="AD423" s="114" t="str">
        <f>'[26]Staff Off Desk Summary Log'!BS3</f>
        <v>Other (describe)</v>
      </c>
    </row>
    <row r="424" spans="1:30" x14ac:dyDescent="0.25">
      <c r="A424" s="63" t="s">
        <v>107</v>
      </c>
      <c r="B424" s="63" t="s">
        <v>108</v>
      </c>
      <c r="C424" s="63" t="s">
        <v>109</v>
      </c>
      <c r="D424" s="63" t="s">
        <v>110</v>
      </c>
      <c r="E424" s="63" t="s">
        <v>109</v>
      </c>
      <c r="F424" s="63" t="s">
        <v>110</v>
      </c>
      <c r="G424" s="63" t="s">
        <v>109</v>
      </c>
      <c r="H424" s="63" t="s">
        <v>110</v>
      </c>
      <c r="I424" s="63" t="s">
        <v>109</v>
      </c>
      <c r="J424" s="63" t="s">
        <v>110</v>
      </c>
      <c r="K424" s="63" t="s">
        <v>109</v>
      </c>
      <c r="L424" s="63" t="s">
        <v>110</v>
      </c>
      <c r="M424" s="63" t="s">
        <v>111</v>
      </c>
      <c r="N424" s="63" t="s">
        <v>109</v>
      </c>
      <c r="O424" s="63" t="s">
        <v>110</v>
      </c>
      <c r="P424" s="63" t="s">
        <v>111</v>
      </c>
      <c r="Q424" s="63" t="s">
        <v>111</v>
      </c>
      <c r="R424" s="63" t="s">
        <v>111</v>
      </c>
      <c r="S424" s="63" t="s">
        <v>111</v>
      </c>
      <c r="T424" s="63" t="s">
        <v>109</v>
      </c>
      <c r="U424" s="63" t="s">
        <v>111</v>
      </c>
      <c r="V424" s="63" t="s">
        <v>112</v>
      </c>
      <c r="W424" s="63" t="s">
        <v>111</v>
      </c>
      <c r="X424" s="63" t="s">
        <v>113</v>
      </c>
      <c r="Y424" s="63" t="s">
        <v>113</v>
      </c>
      <c r="Z424" s="63" t="s">
        <v>111</v>
      </c>
      <c r="AA424" s="63" t="s">
        <v>111</v>
      </c>
      <c r="AB424" s="63" t="s">
        <v>113</v>
      </c>
      <c r="AC424" s="63" t="s">
        <v>111</v>
      </c>
      <c r="AD424" s="63">
        <v>0</v>
      </c>
    </row>
    <row r="425" spans="1:30" x14ac:dyDescent="0.25">
      <c r="A425" s="63" t="str">
        <f>'[26]Staff Off Desk Summary Log'!AN5</f>
        <v xml:space="preserve">Tuesday </v>
      </c>
      <c r="B425" s="63"/>
      <c r="C425" s="63">
        <f>'[26]Staff Off Desk Summary Log'!AP5</f>
        <v>0</v>
      </c>
      <c r="D425" s="63">
        <f>'[26]Staff Off Desk Summary Log'!AQ5</f>
        <v>0</v>
      </c>
      <c r="E425" s="63">
        <f>'[26]Staff Off Desk Summary Log'!AR5</f>
        <v>0</v>
      </c>
      <c r="F425" s="63">
        <f>'[26]Staff Off Desk Summary Log'!AS5</f>
        <v>0</v>
      </c>
      <c r="G425" s="63">
        <f>'[26]Staff Off Desk Summary Log'!AT5</f>
        <v>0</v>
      </c>
      <c r="H425" s="63">
        <f>'[26]Staff Off Desk Summary Log'!AU5</f>
        <v>0</v>
      </c>
      <c r="I425" s="63">
        <f>'[26]Staff Off Desk Summary Log'!AV5</f>
        <v>0</v>
      </c>
      <c r="J425" s="63">
        <f>'[26]Staff Off Desk Summary Log'!AW5</f>
        <v>0</v>
      </c>
      <c r="K425" s="63">
        <f>'[26]Staff Off Desk Summary Log'!AX5</f>
        <v>0</v>
      </c>
      <c r="L425" s="63">
        <f>'[26]Staff Off Desk Summary Log'!AY5</f>
        <v>0</v>
      </c>
      <c r="M425" s="63">
        <f>'[26]Staff Off Desk Summary Log'!AZ5</f>
        <v>45</v>
      </c>
      <c r="N425" s="63">
        <f>'[26]Staff Off Desk Summary Log'!BA5</f>
        <v>20</v>
      </c>
      <c r="O425" s="63">
        <f>'[26]Staff Off Desk Summary Log'!BB5</f>
        <v>30</v>
      </c>
      <c r="P425" s="63">
        <f>'[26]Staff Off Desk Summary Log'!BC5</f>
        <v>20</v>
      </c>
      <c r="Q425" s="63">
        <f>'[26]Staff Off Desk Summary Log'!BF5</f>
        <v>0</v>
      </c>
      <c r="R425" s="63">
        <f>'[26]Staff Off Desk Summary Log'!BG5</f>
        <v>95</v>
      </c>
      <c r="S425" s="63">
        <f>'[26]Staff Off Desk Summary Log'!BH5</f>
        <v>15</v>
      </c>
      <c r="T425" s="63">
        <f>'[26]Staff Off Desk Summary Log'!BI5</f>
        <v>0</v>
      </c>
      <c r="U425" s="63">
        <f>'[26]Staff Off Desk Summary Log'!BJ5</f>
        <v>0</v>
      </c>
      <c r="V425" s="63">
        <f>'[26]Staff Off Desk Summary Log'!BK5</f>
        <v>50</v>
      </c>
      <c r="W425" s="63">
        <f>'[26]Staff Off Desk Summary Log'!BL5</f>
        <v>140</v>
      </c>
      <c r="X425" s="63">
        <f>'[26]Staff Off Desk Summary Log'!BM5</f>
        <v>50</v>
      </c>
      <c r="Y425" s="63">
        <f>'[26]Staff Off Desk Summary Log'!BN5</f>
        <v>10</v>
      </c>
      <c r="Z425" s="63">
        <f>'[26]Staff Off Desk Summary Log'!BO5</f>
        <v>120</v>
      </c>
      <c r="AA425" s="63">
        <f>'[26]Staff Off Desk Summary Log'!BP5</f>
        <v>15</v>
      </c>
      <c r="AB425" s="63">
        <f>'[26]Staff Off Desk Summary Log'!BQ5</f>
        <v>189</v>
      </c>
      <c r="AC425" s="63">
        <f>'[26]Staff Off Desk Summary Log'!BR5</f>
        <v>30</v>
      </c>
      <c r="AD425" s="63">
        <f>'[26]Staff Off Desk Summary Log'!BS5</f>
        <v>35</v>
      </c>
    </row>
    <row r="426" spans="1:30" x14ac:dyDescent="0.25">
      <c r="A426" s="63" t="str">
        <f>'[26]Staff Off Desk Summary Log'!AN6</f>
        <v>Wednesday</v>
      </c>
      <c r="B426" s="63"/>
      <c r="C426" s="63">
        <f>'[26]Staff Off Desk Summary Log'!AP6</f>
        <v>0</v>
      </c>
      <c r="D426" s="63">
        <f>'[26]Staff Off Desk Summary Log'!AQ6</f>
        <v>0</v>
      </c>
      <c r="E426" s="63">
        <f>'[26]Staff Off Desk Summary Log'!AR6</f>
        <v>0</v>
      </c>
      <c r="F426" s="63">
        <f>'[26]Staff Off Desk Summary Log'!AS6</f>
        <v>0</v>
      </c>
      <c r="G426" s="63">
        <f>'[26]Staff Off Desk Summary Log'!AT6</f>
        <v>0</v>
      </c>
      <c r="H426" s="63">
        <f>'[26]Staff Off Desk Summary Log'!AU6</f>
        <v>0</v>
      </c>
      <c r="I426" s="63">
        <f>'[26]Staff Off Desk Summary Log'!AV6</f>
        <v>0</v>
      </c>
      <c r="J426" s="63">
        <f>'[26]Staff Off Desk Summary Log'!AW6</f>
        <v>0</v>
      </c>
      <c r="K426" s="63">
        <f>'[26]Staff Off Desk Summary Log'!AX6</f>
        <v>8</v>
      </c>
      <c r="L426" s="63">
        <f>'[26]Staff Off Desk Summary Log'!AY6</f>
        <v>30</v>
      </c>
      <c r="M426" s="63">
        <f>'[26]Staff Off Desk Summary Log'!AZ6</f>
        <v>15</v>
      </c>
      <c r="N426" s="63">
        <f>'[26]Staff Off Desk Summary Log'!BA6</f>
        <v>0</v>
      </c>
      <c r="O426" s="63">
        <f>'[26]Staff Off Desk Summary Log'!BB6</f>
        <v>0</v>
      </c>
      <c r="P426" s="63">
        <f>'[26]Staff Off Desk Summary Log'!BC6</f>
        <v>10</v>
      </c>
      <c r="Q426" s="63">
        <f>'[26]Staff Off Desk Summary Log'!BF6</f>
        <v>0</v>
      </c>
      <c r="R426" s="63">
        <f>'[26]Staff Off Desk Summary Log'!BG6</f>
        <v>75</v>
      </c>
      <c r="S426" s="63">
        <f>'[26]Staff Off Desk Summary Log'!BH6</f>
        <v>0</v>
      </c>
      <c r="T426" s="63">
        <f>'[26]Staff Off Desk Summary Log'!BI6</f>
        <v>0</v>
      </c>
      <c r="U426" s="63">
        <f>'[26]Staff Off Desk Summary Log'!BJ6</f>
        <v>0</v>
      </c>
      <c r="V426" s="63">
        <f>'[26]Staff Off Desk Summary Log'!BK6</f>
        <v>0</v>
      </c>
      <c r="W426" s="63">
        <f>'[26]Staff Off Desk Summary Log'!BL6</f>
        <v>20</v>
      </c>
      <c r="X426" s="63">
        <f>'[26]Staff Off Desk Summary Log'!BM6</f>
        <v>55</v>
      </c>
      <c r="Y426" s="63">
        <f>'[26]Staff Off Desk Summary Log'!BN6</f>
        <v>175</v>
      </c>
      <c r="Z426" s="63">
        <f>'[26]Staff Off Desk Summary Log'!BO6</f>
        <v>50</v>
      </c>
      <c r="AA426" s="63">
        <f>'[26]Staff Off Desk Summary Log'!BP6</f>
        <v>10</v>
      </c>
      <c r="AB426" s="63">
        <f>'[26]Staff Off Desk Summary Log'!BQ6</f>
        <v>150</v>
      </c>
      <c r="AC426" s="63">
        <f>'[26]Staff Off Desk Summary Log'!BR6</f>
        <v>40</v>
      </c>
      <c r="AD426" s="63">
        <f>'[26]Staff Off Desk Summary Log'!BS6</f>
        <v>135</v>
      </c>
    </row>
    <row r="427" spans="1:30" x14ac:dyDescent="0.25">
      <c r="A427" s="63" t="str">
        <f>'[26]Staff Off Desk Summary Log'!AN7</f>
        <v xml:space="preserve">Thursday </v>
      </c>
      <c r="B427" s="63"/>
      <c r="C427" s="63">
        <f>'[26]Staff Off Desk Summary Log'!AP7</f>
        <v>35</v>
      </c>
      <c r="D427" s="63">
        <f>'[26]Staff Off Desk Summary Log'!AQ7</f>
        <v>0</v>
      </c>
      <c r="E427" s="63">
        <f>'[26]Staff Off Desk Summary Log'!AR7</f>
        <v>0</v>
      </c>
      <c r="F427" s="63">
        <f>'[26]Staff Off Desk Summary Log'!AS7</f>
        <v>0</v>
      </c>
      <c r="G427" s="63">
        <f>'[26]Staff Off Desk Summary Log'!AT7</f>
        <v>0</v>
      </c>
      <c r="H427" s="63">
        <f>'[26]Staff Off Desk Summary Log'!AU7</f>
        <v>0</v>
      </c>
      <c r="I427" s="63">
        <f>'[26]Staff Off Desk Summary Log'!AV7</f>
        <v>5</v>
      </c>
      <c r="J427" s="63">
        <f>'[26]Staff Off Desk Summary Log'!AW7</f>
        <v>5</v>
      </c>
      <c r="K427" s="63">
        <f>'[26]Staff Off Desk Summary Log'!AX7</f>
        <v>10</v>
      </c>
      <c r="L427" s="63">
        <f>'[26]Staff Off Desk Summary Log'!AY7</f>
        <v>15</v>
      </c>
      <c r="M427" s="63">
        <f>'[26]Staff Off Desk Summary Log'!AZ7</f>
        <v>115</v>
      </c>
      <c r="N427" s="63">
        <f>'[26]Staff Off Desk Summary Log'!BA7</f>
        <v>0</v>
      </c>
      <c r="O427" s="63">
        <f>'[26]Staff Off Desk Summary Log'!BB7</f>
        <v>0</v>
      </c>
      <c r="P427" s="63">
        <f>'[26]Staff Off Desk Summary Log'!BC7</f>
        <v>0</v>
      </c>
      <c r="Q427" s="63">
        <f>'[26]Staff Off Desk Summary Log'!BF7</f>
        <v>0</v>
      </c>
      <c r="R427" s="63">
        <f>'[26]Staff Off Desk Summary Log'!BG7</f>
        <v>0</v>
      </c>
      <c r="S427" s="63">
        <f>'[26]Staff Off Desk Summary Log'!BH7</f>
        <v>0</v>
      </c>
      <c r="T427" s="63">
        <f>'[26]Staff Off Desk Summary Log'!BI7</f>
        <v>0</v>
      </c>
      <c r="U427" s="63">
        <f>'[26]Staff Off Desk Summary Log'!BJ7</f>
        <v>0</v>
      </c>
      <c r="V427" s="63">
        <f>'[26]Staff Off Desk Summary Log'!BK7</f>
        <v>0</v>
      </c>
      <c r="W427" s="63">
        <f>'[26]Staff Off Desk Summary Log'!BL7</f>
        <v>125</v>
      </c>
      <c r="X427" s="63">
        <f>'[26]Staff Off Desk Summary Log'!BM7</f>
        <v>145</v>
      </c>
      <c r="Y427" s="63">
        <f>'[26]Staff Off Desk Summary Log'!BN7</f>
        <v>195</v>
      </c>
      <c r="Z427" s="63">
        <f>'[26]Staff Off Desk Summary Log'!BO7</f>
        <v>95</v>
      </c>
      <c r="AA427" s="63">
        <f>'[26]Staff Off Desk Summary Log'!BP7</f>
        <v>30</v>
      </c>
      <c r="AB427" s="63">
        <f>'[26]Staff Off Desk Summary Log'!BQ7</f>
        <v>90</v>
      </c>
      <c r="AC427" s="63">
        <f>'[26]Staff Off Desk Summary Log'!BR7</f>
        <v>10</v>
      </c>
      <c r="AD427" s="63">
        <f>'[26]Staff Off Desk Summary Log'!BS7</f>
        <v>155</v>
      </c>
    </row>
    <row r="428" spans="1:30" x14ac:dyDescent="0.25">
      <c r="A428" s="63" t="str">
        <f>'[26]Staff Off Desk Summary Log'!AN8</f>
        <v xml:space="preserve">Friday </v>
      </c>
      <c r="B428" s="63"/>
      <c r="C428" s="63">
        <f>'[26]Staff Off Desk Summary Log'!AP8</f>
        <v>0</v>
      </c>
      <c r="D428" s="63">
        <f>'[26]Staff Off Desk Summary Log'!AQ8</f>
        <v>0</v>
      </c>
      <c r="E428" s="63">
        <f>'[26]Staff Off Desk Summary Log'!AR8</f>
        <v>0</v>
      </c>
      <c r="F428" s="63">
        <f>'[26]Staff Off Desk Summary Log'!AS8</f>
        <v>0</v>
      </c>
      <c r="G428" s="63">
        <f>'[26]Staff Off Desk Summary Log'!AT8</f>
        <v>0</v>
      </c>
      <c r="H428" s="63">
        <f>'[26]Staff Off Desk Summary Log'!AU8</f>
        <v>0</v>
      </c>
      <c r="I428" s="63">
        <f>'[26]Staff Off Desk Summary Log'!AV8</f>
        <v>0</v>
      </c>
      <c r="J428" s="63">
        <f>'[26]Staff Off Desk Summary Log'!AW8</f>
        <v>0</v>
      </c>
      <c r="K428" s="63">
        <f>'[26]Staff Off Desk Summary Log'!AX8</f>
        <v>0</v>
      </c>
      <c r="L428" s="63">
        <f>'[26]Staff Off Desk Summary Log'!AY8</f>
        <v>0</v>
      </c>
      <c r="M428" s="63">
        <f>'[26]Staff Off Desk Summary Log'!AZ8</f>
        <v>60</v>
      </c>
      <c r="N428" s="63">
        <f>'[26]Staff Off Desk Summary Log'!BA8</f>
        <v>0</v>
      </c>
      <c r="O428" s="63">
        <f>'[26]Staff Off Desk Summary Log'!BB8</f>
        <v>0</v>
      </c>
      <c r="P428" s="63">
        <f>'[26]Staff Off Desk Summary Log'!BC8</f>
        <v>0</v>
      </c>
      <c r="Q428" s="63">
        <f>'[26]Staff Off Desk Summary Log'!BF8</f>
        <v>0</v>
      </c>
      <c r="R428" s="63">
        <f>'[26]Staff Off Desk Summary Log'!BG8</f>
        <v>0</v>
      </c>
      <c r="S428" s="63">
        <f>'[26]Staff Off Desk Summary Log'!BH8</f>
        <v>40</v>
      </c>
      <c r="T428" s="63">
        <f>'[26]Staff Off Desk Summary Log'!BI8</f>
        <v>0</v>
      </c>
      <c r="U428" s="63">
        <f>'[26]Staff Off Desk Summary Log'!BJ8</f>
        <v>0</v>
      </c>
      <c r="V428" s="63">
        <f>'[26]Staff Off Desk Summary Log'!BK8</f>
        <v>22</v>
      </c>
      <c r="W428" s="63">
        <f>'[26]Staff Off Desk Summary Log'!BL8</f>
        <v>342</v>
      </c>
      <c r="X428" s="63">
        <f>'[26]Staff Off Desk Summary Log'!BM8</f>
        <v>30</v>
      </c>
      <c r="Y428" s="63">
        <f>'[26]Staff Off Desk Summary Log'!BN8</f>
        <v>10</v>
      </c>
      <c r="Z428" s="63">
        <f>'[26]Staff Off Desk Summary Log'!BO8</f>
        <v>30</v>
      </c>
      <c r="AA428" s="63">
        <f>'[26]Staff Off Desk Summary Log'!BP8</f>
        <v>30</v>
      </c>
      <c r="AB428" s="63">
        <f>'[26]Staff Off Desk Summary Log'!BQ8</f>
        <v>140</v>
      </c>
      <c r="AC428" s="63">
        <f>'[26]Staff Off Desk Summary Log'!BR8</f>
        <v>20</v>
      </c>
      <c r="AD428" s="63">
        <f>'[26]Staff Off Desk Summary Log'!BS8</f>
        <v>45</v>
      </c>
    </row>
    <row r="429" spans="1:30" x14ac:dyDescent="0.25">
      <c r="A429" s="63" t="str">
        <f>'[26]Staff Off Desk Summary Log'!AN9</f>
        <v xml:space="preserve">Saturday </v>
      </c>
      <c r="B429" s="63"/>
      <c r="C429" s="63">
        <f>'[26]Staff Off Desk Summary Log'!AP9</f>
        <v>0</v>
      </c>
      <c r="D429" s="63">
        <f>'[26]Staff Off Desk Summary Log'!AQ9</f>
        <v>0</v>
      </c>
      <c r="E429" s="63">
        <f>'[26]Staff Off Desk Summary Log'!AR9</f>
        <v>0</v>
      </c>
      <c r="F429" s="63">
        <f>'[26]Staff Off Desk Summary Log'!AS9</f>
        <v>0</v>
      </c>
      <c r="G429" s="63">
        <f>'[26]Staff Off Desk Summary Log'!AT9</f>
        <v>0</v>
      </c>
      <c r="H429" s="63">
        <f>'[26]Staff Off Desk Summary Log'!AU9</f>
        <v>0</v>
      </c>
      <c r="I429" s="63">
        <f>'[26]Staff Off Desk Summary Log'!AV9</f>
        <v>0</v>
      </c>
      <c r="J429" s="63">
        <f>'[26]Staff Off Desk Summary Log'!AW9</f>
        <v>0</v>
      </c>
      <c r="K429" s="63">
        <f>'[26]Staff Off Desk Summary Log'!AX9</f>
        <v>0</v>
      </c>
      <c r="L429" s="63">
        <f>'[26]Staff Off Desk Summary Log'!AY9</f>
        <v>0</v>
      </c>
      <c r="M429" s="63">
        <f>'[26]Staff Off Desk Summary Log'!AZ9</f>
        <v>0</v>
      </c>
      <c r="N429" s="63">
        <f>'[26]Staff Off Desk Summary Log'!BA9</f>
        <v>0</v>
      </c>
      <c r="O429" s="63">
        <f>'[26]Staff Off Desk Summary Log'!BB9</f>
        <v>0</v>
      </c>
      <c r="P429" s="63">
        <f>'[26]Staff Off Desk Summary Log'!BC9</f>
        <v>0</v>
      </c>
      <c r="Q429" s="63">
        <f>'[26]Staff Off Desk Summary Log'!BF9</f>
        <v>0</v>
      </c>
      <c r="R429" s="63">
        <f>'[26]Staff Off Desk Summary Log'!BG9</f>
        <v>0</v>
      </c>
      <c r="S429" s="63">
        <f>'[26]Staff Off Desk Summary Log'!BH9</f>
        <v>25</v>
      </c>
      <c r="T429" s="63">
        <f>'[26]Staff Off Desk Summary Log'!BI9</f>
        <v>0</v>
      </c>
      <c r="U429" s="63">
        <f>'[26]Staff Off Desk Summary Log'!BJ9</f>
        <v>0</v>
      </c>
      <c r="V429" s="63">
        <f>'[26]Staff Off Desk Summary Log'!BK9</f>
        <v>10</v>
      </c>
      <c r="W429" s="63">
        <f>'[26]Staff Off Desk Summary Log'!BL9</f>
        <v>43</v>
      </c>
      <c r="X429" s="63">
        <f>'[26]Staff Off Desk Summary Log'!BM9</f>
        <v>0</v>
      </c>
      <c r="Y429" s="63">
        <f>'[26]Staff Off Desk Summary Log'!BN9</f>
        <v>15</v>
      </c>
      <c r="Z429" s="63">
        <f>'[26]Staff Off Desk Summary Log'!BO9</f>
        <v>10</v>
      </c>
      <c r="AA429" s="63">
        <f>'[26]Staff Off Desk Summary Log'!BP9</f>
        <v>325</v>
      </c>
      <c r="AB429" s="63">
        <f>'[26]Staff Off Desk Summary Log'!BQ9</f>
        <v>17</v>
      </c>
      <c r="AC429" s="63">
        <f>'[26]Staff Off Desk Summary Log'!BR9</f>
        <v>30</v>
      </c>
      <c r="AD429" s="63">
        <f>'[26]Staff Off Desk Summary Log'!BS9</f>
        <v>5</v>
      </c>
    </row>
    <row r="430" spans="1:30" x14ac:dyDescent="0.25">
      <c r="A430" s="63"/>
      <c r="B430" s="63" t="str">
        <f>'[26]Staff Off Desk Summary Log'!AO15</f>
        <v>SUM</v>
      </c>
      <c r="C430" s="63">
        <f>'[26]Staff Off Desk Summary Log'!AP15</f>
        <v>35</v>
      </c>
      <c r="D430" s="63">
        <f>'[26]Staff Off Desk Summary Log'!AQ15</f>
        <v>0</v>
      </c>
      <c r="E430" s="63">
        <f>'[26]Staff Off Desk Summary Log'!AR15</f>
        <v>0</v>
      </c>
      <c r="F430" s="63">
        <f>'[26]Staff Off Desk Summary Log'!AS15</f>
        <v>0</v>
      </c>
      <c r="G430" s="63">
        <f>'[26]Staff Off Desk Summary Log'!AT15</f>
        <v>0</v>
      </c>
      <c r="H430" s="63">
        <f>'[26]Staff Off Desk Summary Log'!AU15</f>
        <v>0</v>
      </c>
      <c r="I430" s="63">
        <f>'[26]Staff Off Desk Summary Log'!AV15</f>
        <v>5</v>
      </c>
      <c r="J430" s="63">
        <f>'[26]Staff Off Desk Summary Log'!AW15</f>
        <v>5</v>
      </c>
      <c r="K430" s="63">
        <f>'[26]Staff Off Desk Summary Log'!AX15</f>
        <v>18</v>
      </c>
      <c r="L430" s="63">
        <f>'[26]Staff Off Desk Summary Log'!AY15</f>
        <v>45</v>
      </c>
      <c r="M430" s="63">
        <f>'[26]Staff Off Desk Summary Log'!AZ15</f>
        <v>235</v>
      </c>
      <c r="N430" s="63">
        <f>'[26]Staff Off Desk Summary Log'!BA15</f>
        <v>20</v>
      </c>
      <c r="O430" s="63">
        <f>'[26]Staff Off Desk Summary Log'!BB15</f>
        <v>30</v>
      </c>
      <c r="P430" s="63">
        <f>'[26]Staff Off Desk Summary Log'!BC15</f>
        <v>30</v>
      </c>
      <c r="Q430" s="63">
        <f>'[26]Staff Off Desk Summary Log'!BF15</f>
        <v>0</v>
      </c>
      <c r="R430" s="63">
        <f>'[26]Staff Off Desk Summary Log'!BG15</f>
        <v>170</v>
      </c>
      <c r="S430" s="63">
        <f>'[26]Staff Off Desk Summary Log'!BH15</f>
        <v>80</v>
      </c>
      <c r="T430" s="63">
        <f>'[26]Staff Off Desk Summary Log'!BI15</f>
        <v>0</v>
      </c>
      <c r="U430" s="63">
        <f>'[26]Staff Off Desk Summary Log'!BJ15</f>
        <v>0</v>
      </c>
      <c r="V430" s="63">
        <f>'[26]Staff Off Desk Summary Log'!BK15</f>
        <v>82</v>
      </c>
      <c r="W430" s="63">
        <f>'[26]Staff Off Desk Summary Log'!BL15</f>
        <v>670</v>
      </c>
      <c r="X430" s="63">
        <f>'[26]Staff Off Desk Summary Log'!BM15</f>
        <v>280</v>
      </c>
      <c r="Y430" s="63">
        <f>'[26]Staff Off Desk Summary Log'!BN15</f>
        <v>405</v>
      </c>
      <c r="Z430" s="63">
        <f>'[26]Staff Off Desk Summary Log'!BO15</f>
        <v>305</v>
      </c>
      <c r="AA430" s="63">
        <f>'[26]Staff Off Desk Summary Log'!BP15</f>
        <v>410</v>
      </c>
      <c r="AB430" s="63">
        <f>'[26]Staff Off Desk Summary Log'!BQ15</f>
        <v>586</v>
      </c>
      <c r="AC430" s="63">
        <f>'[26]Staff Off Desk Summary Log'!BR15</f>
        <v>130</v>
      </c>
      <c r="AD430" s="63">
        <f>'[26]Staff Off Desk Summary Log'!BS15</f>
        <v>375</v>
      </c>
    </row>
    <row r="431" spans="1:30" x14ac:dyDescent="0.25">
      <c r="A431" s="63"/>
      <c r="B431" s="63" t="str">
        <f>'[26]Staff Off Desk Summary Log'!AO16</f>
        <v>AVG</v>
      </c>
      <c r="C431" s="63"/>
      <c r="D431" s="63"/>
      <c r="E431" s="63"/>
      <c r="F431" s="63"/>
      <c r="G431" s="63"/>
      <c r="H431" s="63"/>
      <c r="I431" s="63"/>
      <c r="J431" s="63"/>
      <c r="K431" s="63"/>
      <c r="L431" s="63">
        <f>'[26]Staff Off Desk Summary Log'!AY16</f>
        <v>2.5</v>
      </c>
      <c r="M431" s="63"/>
      <c r="N431" s="63"/>
      <c r="O431" s="63">
        <f>'[26]Staff Off Desk Summary Log'!BB16</f>
        <v>1.5</v>
      </c>
      <c r="P431" s="63"/>
      <c r="Q431" s="63"/>
      <c r="R431" s="63"/>
      <c r="S431" s="63"/>
      <c r="T431" s="63"/>
      <c r="U431" s="63"/>
      <c r="V431" s="63"/>
      <c r="W431" s="63">
        <f>'[26]Staff Off Desk Summary Log'!BL16</f>
        <v>8.1707317073170724</v>
      </c>
      <c r="X431" s="63"/>
      <c r="Y431" s="63"/>
      <c r="Z431" s="63"/>
      <c r="AA431" s="63"/>
      <c r="AB431" s="63"/>
      <c r="AC431" s="63"/>
      <c r="AD431" s="63"/>
    </row>
    <row r="432" spans="1:30" ht="105" x14ac:dyDescent="0.25">
      <c r="A432" s="63"/>
      <c r="B432" s="114" t="str">
        <f>'[26]Staff Off Desk Summary Log'!AO17</f>
        <v>% Hrs per week off desk tasks</v>
      </c>
      <c r="C432" s="63"/>
      <c r="D432" s="63" t="str">
        <f>'[26]Staff Off Desk Summary Log'!AQ17</f>
        <v>shelver</v>
      </c>
      <c r="E432" s="63"/>
      <c r="F432" s="63" t="str">
        <f>'[26]Staff Off Desk Summary Log'!AS17</f>
        <v>shelver</v>
      </c>
      <c r="G432" s="63"/>
      <c r="H432" s="63" t="str">
        <f>'[26]Staff Off Desk Summary Log'!AU17</f>
        <v>shelver</v>
      </c>
      <c r="I432" s="63"/>
      <c r="J432" s="63" t="str">
        <f>'[26]Staff Off Desk Summary Log'!AW17</f>
        <v>shelver</v>
      </c>
      <c r="K432" s="63"/>
      <c r="L432" s="63">
        <f>L430/D422</f>
        <v>1.8749999999999999E-2</v>
      </c>
      <c r="M432" s="63">
        <f>'[26]Staff Off Desk Summary Log'!AZ17</f>
        <v>9.7916666666666666E-2</v>
      </c>
      <c r="N432" s="63"/>
      <c r="O432" s="63">
        <f>'[26]Staff Off Desk Summary Log'!BB17</f>
        <v>1.2500000000000001E-2</v>
      </c>
      <c r="P432" s="63">
        <f>'[26]Staff Off Desk Summary Log'!BC17</f>
        <v>1.2500000000000001E-2</v>
      </c>
      <c r="Q432" s="63"/>
      <c r="R432" s="63">
        <f>'[26]Staff Off Desk Summary Log'!BG17</f>
        <v>7.0833333333333331E-2</v>
      </c>
      <c r="S432" s="63">
        <f>'[26]Staff Off Desk Summary Log'!BH17</f>
        <v>3.3333333333333333E-2</v>
      </c>
      <c r="T432" s="63"/>
      <c r="U432" s="63"/>
      <c r="V432" s="63"/>
      <c r="W432" s="63">
        <f>'[26]Staff Off Desk Summary Log'!BL17</f>
        <v>0.27916666666666667</v>
      </c>
      <c r="X432" s="63">
        <f>'[26]Staff Off Desk Summary Log'!BM17</f>
        <v>0.11666666666666667</v>
      </c>
      <c r="Y432" s="63">
        <f>'[26]Staff Off Desk Summary Log'!BN17</f>
        <v>0.16875000000000001</v>
      </c>
      <c r="Z432" s="63">
        <f>'[26]Staff Off Desk Summary Log'!BO17</f>
        <v>0.12708333333333333</v>
      </c>
      <c r="AA432" s="63">
        <f>'[26]Staff Off Desk Summary Log'!BP17</f>
        <v>0.17083333333333334</v>
      </c>
      <c r="AB432" s="63">
        <f>'[26]Staff Off Desk Summary Log'!BQ17</f>
        <v>0.24416666666666667</v>
      </c>
      <c r="AC432" s="63">
        <f>'[26]Staff Off Desk Summary Log'!BR17</f>
        <v>5.4166666666666669E-2</v>
      </c>
      <c r="AD432" s="63">
        <f>'[26]Staff Off Desk Summary Log'!BS17</f>
        <v>0.15625</v>
      </c>
    </row>
    <row r="435" spans="1:30" ht="150" x14ac:dyDescent="0.25">
      <c r="A435" s="63"/>
      <c r="B435" s="63"/>
      <c r="C435" s="114" t="str">
        <f>'[27]Staff Off Desk Summary Log'!AQ1</f>
        <v>Hours per week Staff Max</v>
      </c>
      <c r="D435" s="114" t="str">
        <f>'[27]Staff Off Desk Summary Log'!AR1</f>
        <v>Mins per week staff max</v>
      </c>
      <c r="E435" s="114" t="str">
        <f>'[27]Staff Off Desk Summary Log'!AS1</f>
        <v>Hours/year Staff Max</v>
      </c>
      <c r="F435" s="63"/>
      <c r="G435" s="63"/>
      <c r="H435" s="63"/>
      <c r="I435" s="63"/>
      <c r="J435" s="63"/>
      <c r="K435" s="63"/>
      <c r="L435" s="63"/>
      <c r="M435" s="63"/>
      <c r="N435" s="63"/>
      <c r="O435" s="63"/>
      <c r="P435" s="63"/>
      <c r="Q435" s="63"/>
      <c r="R435" s="63"/>
      <c r="S435" s="63"/>
      <c r="T435" s="63"/>
      <c r="U435" s="63"/>
      <c r="V435" s="63"/>
      <c r="W435" s="63"/>
      <c r="X435" s="63"/>
      <c r="Y435" s="63"/>
      <c r="Z435" s="63"/>
      <c r="AA435" s="63"/>
      <c r="AB435" s="63"/>
      <c r="AC435" s="63"/>
      <c r="AD435" s="63"/>
    </row>
    <row r="436" spans="1:30" x14ac:dyDescent="0.25">
      <c r="A436" s="63"/>
      <c r="B436" s="63"/>
      <c r="C436" s="63">
        <f>'[27]Staff Off Desk Summary Log'!AQ2</f>
        <v>40</v>
      </c>
      <c r="D436" s="63">
        <f>'[27]Staff Off Desk Summary Log'!AR2</f>
        <v>2400</v>
      </c>
      <c r="E436" s="63">
        <f>'[27]Staff Off Desk Summary Log'!AS2</f>
        <v>2080</v>
      </c>
      <c r="F436" s="63"/>
      <c r="G436" s="63"/>
      <c r="H436" s="63"/>
      <c r="I436" s="63"/>
      <c r="J436" s="63"/>
      <c r="K436" s="63"/>
      <c r="L436" s="63"/>
      <c r="M436" s="63"/>
      <c r="N436" s="63"/>
      <c r="O436" s="63"/>
      <c r="P436" s="63"/>
      <c r="Q436" s="63"/>
      <c r="R436" s="63"/>
      <c r="S436" s="63"/>
      <c r="T436" s="63"/>
      <c r="U436" s="63"/>
      <c r="V436" s="63"/>
      <c r="W436" s="63"/>
      <c r="X436" s="63"/>
      <c r="Y436" s="63"/>
      <c r="Z436" s="63"/>
      <c r="AA436" s="63"/>
      <c r="AB436" s="63"/>
      <c r="AC436" s="63"/>
      <c r="AD436" s="63"/>
    </row>
    <row r="437" spans="1:30" x14ac:dyDescent="0.25">
      <c r="A437" s="44" t="str">
        <f>'[27]Staff Off Desk Summary Log'!AO3</f>
        <v>SOU - Off Desk Log</v>
      </c>
      <c r="B437" s="63"/>
      <c r="C437" s="114" t="str">
        <f>'[27]Staff Off Desk Summary Log'!AQ3</f>
        <v>Bookdrop</v>
      </c>
      <c r="D437" s="114"/>
      <c r="E437" s="114" t="str">
        <f>'[27]Staff Off Desk Summary Log'!AS3</f>
        <v>Delivery</v>
      </c>
      <c r="F437" s="114"/>
      <c r="G437" s="114" t="str">
        <f>'[27]Staff Off Desk Summary Log'!AU3</f>
        <v xml:space="preserve">Checkin </v>
      </c>
      <c r="H437" s="114"/>
      <c r="I437" s="114" t="str">
        <f>'[27]Staff Off Desk Summary Log'!AW3</f>
        <v>Shelving</v>
      </c>
      <c r="J437" s="114"/>
      <c r="K437" s="114" t="str">
        <f>'[27]Staff Off Desk Summary Log'!AY3</f>
        <v>Circ Issues: missing and damaged items, etc.</v>
      </c>
      <c r="L437" s="114"/>
      <c r="M437" s="114" t="str">
        <f>'[27]Staff Off Desk Summary Log'!BA3</f>
        <v>Collection Management (describe activity)</v>
      </c>
      <c r="N437" s="114" t="str">
        <f>'[27]Staff Off Desk Summary Log'!BB3</f>
        <v>Picklist, ILL, LinkPLUS</v>
      </c>
      <c r="O437" s="114"/>
      <c r="P437" s="114" t="str">
        <f>'[27]Staff Off Desk Summary Log'!BD3</f>
        <v>Magazines (describe activity)</v>
      </c>
      <c r="Q437" s="114" t="str">
        <f>'[27]Staff Off Desk Summary Log'!BG3</f>
        <v>Meeting Room Bookings: new requests, review, confirm, etc.</v>
      </c>
      <c r="R437" s="114" t="str">
        <f>'[27]Staff Off Desk Summary Log'!BH3</f>
        <v>Outreach: School, Rotary, etc. (keep detailed calendar and attach to off desk log)</v>
      </c>
      <c r="S437" s="114" t="str">
        <f>'[27]Staff Off Desk Summary Log'!BI3</f>
        <v>Community Information: posting new, restocking bookmarks, program brochures, notices</v>
      </c>
      <c r="T437" s="114" t="str">
        <f>'[27]Staff Off Desk Summary Log'!BJ3</f>
        <v>By appointment with patron; 1 on 1; small group training</v>
      </c>
      <c r="U437" s="114"/>
      <c r="V437" s="114" t="str">
        <f>'[27]Staff Off Desk Summary Log'!BL3</f>
        <v>Programs (set up, delivery and tear down) Attach evanced calendar)</v>
      </c>
      <c r="W437" s="114"/>
      <c r="X437" s="114" t="str">
        <f>'[27]Staff Off Desk Summary Log'!BN3</f>
        <v>Programs (planning)</v>
      </c>
      <c r="Y437" s="114" t="str">
        <f>'[27]Staff Off Desk Summary Log'!BO3</f>
        <v xml:space="preserve">Special assignments or projects </v>
      </c>
      <c r="Z437" s="114" t="str">
        <f>'[27]Staff Off Desk Summary Log'!BP3</f>
        <v>Check email/spl@</v>
      </c>
      <c r="AA437" s="114" t="str">
        <f>'[27]Staff Off Desk Summary Log'!BQ3</f>
        <v>Cash Count</v>
      </c>
      <c r="AB437" s="114" t="str">
        <f>'[27]Staff Off Desk Summary Log'!BR3</f>
        <v>Staff Meetings</v>
      </c>
      <c r="AC437" s="114" t="str">
        <f>'[27]Staff Off Desk Summary Log'!BS3</f>
        <v>Opening/ Closing Procedures</v>
      </c>
      <c r="AD437" s="114" t="str">
        <f>'[27]Staff Off Desk Summary Log'!BT3</f>
        <v>Other (describe)</v>
      </c>
    </row>
    <row r="438" spans="1:30" x14ac:dyDescent="0.25">
      <c r="A438" s="63" t="str">
        <f>'[27]Staff Off Desk Summary Log'!AO4</f>
        <v>DAY</v>
      </c>
      <c r="B438" s="63" t="str">
        <f>'[27]Staff Off Desk Summary Log'!AP4</f>
        <v>DATE</v>
      </c>
      <c r="C438" s="63" t="str">
        <f>'[27]Staff Off Desk Summary Log'!AQ4</f>
        <v xml:space="preserve"># </v>
      </c>
      <c r="D438" s="63" t="str">
        <f>'[27]Staff Off Desk Summary Log'!AR4</f>
        <v>actual time</v>
      </c>
      <c r="E438" s="63" t="str">
        <f>'[27]Staff Off Desk Summary Log'!AS4</f>
        <v xml:space="preserve"># </v>
      </c>
      <c r="F438" s="63" t="str">
        <f>'[27]Staff Off Desk Summary Log'!AT4</f>
        <v>actual time</v>
      </c>
      <c r="G438" s="63" t="str">
        <f>'[27]Staff Off Desk Summary Log'!AU4</f>
        <v xml:space="preserve"># </v>
      </c>
      <c r="H438" s="63" t="str">
        <f>'[27]Staff Off Desk Summary Log'!AV4</f>
        <v>actual time</v>
      </c>
      <c r="I438" s="63" t="str">
        <f>'[27]Staff Off Desk Summary Log'!AW4</f>
        <v xml:space="preserve"># </v>
      </c>
      <c r="J438" s="63" t="str">
        <f>'[27]Staff Off Desk Summary Log'!AX4</f>
        <v>actual time</v>
      </c>
      <c r="K438" s="63" t="str">
        <f>'[27]Staff Off Desk Summary Log'!AY4</f>
        <v xml:space="preserve"># </v>
      </c>
      <c r="L438" s="63" t="str">
        <f>'[27]Staff Off Desk Summary Log'!AZ4</f>
        <v>actual time</v>
      </c>
      <c r="M438" s="63" t="str">
        <f>'[27]Staff Off Desk Summary Log'!BA4</f>
        <v xml:space="preserve">Avg time </v>
      </c>
      <c r="N438" s="63" t="str">
        <f>'[27]Staff Off Desk Summary Log'!BB4</f>
        <v xml:space="preserve"># </v>
      </c>
      <c r="O438" s="63" t="str">
        <f>'[27]Staff Off Desk Summary Log'!BC4</f>
        <v>actual time</v>
      </c>
      <c r="P438" s="63" t="str">
        <f>'[27]Staff Off Desk Summary Log'!BD4</f>
        <v xml:space="preserve">Avg time </v>
      </c>
      <c r="Q438" s="63" t="str">
        <f>'[27]Staff Off Desk Summary Log'!BG4</f>
        <v xml:space="preserve">Avg time </v>
      </c>
      <c r="R438" s="63" t="str">
        <f>'[27]Staff Off Desk Summary Log'!BH4</f>
        <v xml:space="preserve">Avg time </v>
      </c>
      <c r="S438" s="63" t="str">
        <f>'[27]Staff Off Desk Summary Log'!BI4</f>
        <v xml:space="preserve">Avg time </v>
      </c>
      <c r="T438" s="63" t="str">
        <f>'[27]Staff Off Desk Summary Log'!BJ4</f>
        <v xml:space="preserve"># </v>
      </c>
      <c r="U438" s="63" t="str">
        <f>'[27]Staff Off Desk Summary Log'!BK4</f>
        <v xml:space="preserve">Avg time </v>
      </c>
      <c r="V438" s="63" t="str">
        <f>'[27]Staff Off Desk Summary Log'!BL4</f>
        <v xml:space="preserve"># </v>
      </c>
      <c r="W438" s="63" t="str">
        <f>'[27]Staff Off Desk Summary Log'!BM4</f>
        <v xml:space="preserve">Avg time </v>
      </c>
      <c r="X438" s="63" t="str">
        <f>'[27]Staff Off Desk Summary Log'!BN4</f>
        <v>actual time</v>
      </c>
      <c r="Y438" s="63" t="str">
        <f>'[27]Staff Off Desk Summary Log'!BO4</f>
        <v>actual time</v>
      </c>
      <c r="Z438" s="63" t="str">
        <f>'[27]Staff Off Desk Summary Log'!BP4</f>
        <v xml:space="preserve">Avg time </v>
      </c>
      <c r="AA438" s="63" t="str">
        <f>'[27]Staff Off Desk Summary Log'!BQ4</f>
        <v xml:space="preserve">Avg time </v>
      </c>
      <c r="AB438" s="63" t="str">
        <f>'[27]Staff Off Desk Summary Log'!BR4</f>
        <v>actual time</v>
      </c>
      <c r="AC438" s="63" t="str">
        <f>'[27]Staff Off Desk Summary Log'!BS4</f>
        <v xml:space="preserve">Avg time </v>
      </c>
      <c r="AD438" s="63" t="str">
        <f>'[27]Staff Off Desk Summary Log'!BT4</f>
        <v xml:space="preserve">Avg time </v>
      </c>
    </row>
    <row r="439" spans="1:30" x14ac:dyDescent="0.25">
      <c r="A439" s="63" t="str">
        <f>'[27]Staff Off Desk Summary Log'!AO5</f>
        <v xml:space="preserve">Tuesday </v>
      </c>
      <c r="B439" s="63"/>
      <c r="C439" s="63">
        <f>'[27]Staff Off Desk Summary Log'!AQ5</f>
        <v>0</v>
      </c>
      <c r="D439" s="63">
        <f>'[27]Staff Off Desk Summary Log'!AR5</f>
        <v>0</v>
      </c>
      <c r="E439" s="63">
        <f>'[27]Staff Off Desk Summary Log'!AS5</f>
        <v>180</v>
      </c>
      <c r="F439" s="63">
        <f>'[27]Staff Off Desk Summary Log'!AT5</f>
        <v>30</v>
      </c>
      <c r="G439" s="63">
        <f>'[27]Staff Off Desk Summary Log'!AU5</f>
        <v>1</v>
      </c>
      <c r="H439" s="63">
        <f>'[27]Staff Off Desk Summary Log'!AV5</f>
        <v>0</v>
      </c>
      <c r="I439" s="63">
        <f>'[27]Staff Off Desk Summary Log'!AW5</f>
        <v>15</v>
      </c>
      <c r="J439" s="63">
        <f>'[27]Staff Off Desk Summary Log'!AX5</f>
        <v>10</v>
      </c>
      <c r="K439" s="63">
        <f>'[27]Staff Off Desk Summary Log'!AY5</f>
        <v>0</v>
      </c>
      <c r="L439" s="63">
        <f>'[27]Staff Off Desk Summary Log'!AZ5</f>
        <v>0</v>
      </c>
      <c r="M439" s="63">
        <f>'[27]Staff Off Desk Summary Log'!BA5</f>
        <v>0</v>
      </c>
      <c r="N439" s="63">
        <f>'[27]Staff Off Desk Summary Log'!BB5</f>
        <v>188</v>
      </c>
      <c r="O439" s="63">
        <f>'[27]Staff Off Desk Summary Log'!BC5</f>
        <v>55</v>
      </c>
      <c r="P439" s="63">
        <f>'[27]Staff Off Desk Summary Log'!BD5</f>
        <v>7.5</v>
      </c>
      <c r="Q439" s="63">
        <f>'[27]Staff Off Desk Summary Log'!BG5</f>
        <v>30</v>
      </c>
      <c r="R439" s="63">
        <f>'[27]Staff Off Desk Summary Log'!BH5</f>
        <v>0</v>
      </c>
      <c r="S439" s="63">
        <f>'[27]Staff Off Desk Summary Log'!BI5</f>
        <v>5</v>
      </c>
      <c r="T439" s="63">
        <f>'[27]Staff Off Desk Summary Log'!BJ5</f>
        <v>2</v>
      </c>
      <c r="U439" s="63">
        <f>'[27]Staff Off Desk Summary Log'!BK5</f>
        <v>90</v>
      </c>
      <c r="V439" s="63">
        <f>'[27]Staff Off Desk Summary Log'!BL5</f>
        <v>0</v>
      </c>
      <c r="W439" s="63">
        <f>'[27]Staff Off Desk Summary Log'!BM5</f>
        <v>0</v>
      </c>
      <c r="X439" s="63">
        <f>'[27]Staff Off Desk Summary Log'!BN5</f>
        <v>30</v>
      </c>
      <c r="Y439" s="63">
        <f>'[27]Staff Off Desk Summary Log'!BO5</f>
        <v>340</v>
      </c>
      <c r="Z439" s="63">
        <f>'[27]Staff Off Desk Summary Log'!BP5</f>
        <v>125</v>
      </c>
      <c r="AA439" s="63">
        <f>'[27]Staff Off Desk Summary Log'!BQ5</f>
        <v>10</v>
      </c>
      <c r="AB439" s="63">
        <f>'[27]Staff Off Desk Summary Log'!BR5</f>
        <v>295</v>
      </c>
      <c r="AC439" s="63">
        <f>'[27]Staff Off Desk Summary Log'!BS5</f>
        <v>50</v>
      </c>
      <c r="AD439" s="63">
        <f>'[27]Staff Off Desk Summary Log'!BT5</f>
        <v>200</v>
      </c>
    </row>
    <row r="440" spans="1:30" x14ac:dyDescent="0.25">
      <c r="A440" s="63" t="str">
        <f>'[27]Staff Off Desk Summary Log'!AO6</f>
        <v>Wednesday</v>
      </c>
      <c r="B440" s="63"/>
      <c r="C440" s="63">
        <f>'[27]Staff Off Desk Summary Log'!AQ6</f>
        <v>0</v>
      </c>
      <c r="D440" s="63">
        <f>'[27]Staff Off Desk Summary Log'!AR6</f>
        <v>0</v>
      </c>
      <c r="E440" s="63">
        <f>'[27]Staff Off Desk Summary Log'!AS6</f>
        <v>48</v>
      </c>
      <c r="F440" s="63">
        <f>'[27]Staff Off Desk Summary Log'!AT6</f>
        <v>20</v>
      </c>
      <c r="G440" s="63">
        <f>'[27]Staff Off Desk Summary Log'!AU6</f>
        <v>34</v>
      </c>
      <c r="H440" s="63">
        <f>'[27]Staff Off Desk Summary Log'!AV6</f>
        <v>39</v>
      </c>
      <c r="I440" s="63">
        <f>'[27]Staff Off Desk Summary Log'!AW6</f>
        <v>0</v>
      </c>
      <c r="J440" s="63">
        <f>'[27]Staff Off Desk Summary Log'!AX6</f>
        <v>0</v>
      </c>
      <c r="K440" s="63">
        <f>'[27]Staff Off Desk Summary Log'!AY6</f>
        <v>2</v>
      </c>
      <c r="L440" s="63">
        <f>'[27]Staff Off Desk Summary Log'!AZ6</f>
        <v>25</v>
      </c>
      <c r="M440" s="63">
        <f>'[27]Staff Off Desk Summary Log'!BA6</f>
        <v>95</v>
      </c>
      <c r="N440" s="63">
        <f>'[27]Staff Off Desk Summary Log'!BB6</f>
        <v>69</v>
      </c>
      <c r="O440" s="63">
        <f>'[27]Staff Off Desk Summary Log'!BC6</f>
        <v>15</v>
      </c>
      <c r="P440" s="63">
        <f>'[27]Staff Off Desk Summary Log'!BD6</f>
        <v>25</v>
      </c>
      <c r="Q440" s="63">
        <f>'[27]Staff Off Desk Summary Log'!BG6</f>
        <v>1</v>
      </c>
      <c r="R440" s="63">
        <f>'[27]Staff Off Desk Summary Log'!BH6</f>
        <v>0</v>
      </c>
      <c r="S440" s="63">
        <f>'[27]Staff Off Desk Summary Log'!BI6</f>
        <v>10</v>
      </c>
      <c r="T440" s="63">
        <f>'[27]Staff Off Desk Summary Log'!BJ6</f>
        <v>1</v>
      </c>
      <c r="U440" s="63">
        <f>'[27]Staff Off Desk Summary Log'!BK6</f>
        <v>0</v>
      </c>
      <c r="V440" s="63">
        <f>'[27]Staff Off Desk Summary Log'!BL6</f>
        <v>0</v>
      </c>
      <c r="W440" s="63">
        <f>'[27]Staff Off Desk Summary Log'!BM6</f>
        <v>150</v>
      </c>
      <c r="X440" s="63">
        <f>'[27]Staff Off Desk Summary Log'!BN6</f>
        <v>255</v>
      </c>
      <c r="Y440" s="63">
        <f>'[27]Staff Off Desk Summary Log'!BO6</f>
        <v>82</v>
      </c>
      <c r="Z440" s="63">
        <f>'[27]Staff Off Desk Summary Log'!BP6</f>
        <v>125</v>
      </c>
      <c r="AA440" s="63">
        <f>'[27]Staff Off Desk Summary Log'!BQ6</f>
        <v>10</v>
      </c>
      <c r="AB440" s="63">
        <f>'[27]Staff Off Desk Summary Log'!BR6</f>
        <v>160</v>
      </c>
      <c r="AC440" s="63">
        <f>'[27]Staff Off Desk Summary Log'!BS6</f>
        <v>45</v>
      </c>
      <c r="AD440" s="63">
        <f>'[27]Staff Off Desk Summary Log'!BT6</f>
        <v>404</v>
      </c>
    </row>
    <row r="441" spans="1:30" x14ac:dyDescent="0.25">
      <c r="A441" s="63" t="str">
        <f>'[27]Staff Off Desk Summary Log'!AO7</f>
        <v>Thursday</v>
      </c>
      <c r="B441" s="63"/>
      <c r="C441" s="63">
        <f>'[27]Staff Off Desk Summary Log'!AQ7</f>
        <v>0</v>
      </c>
      <c r="D441" s="63">
        <f>'[27]Staff Off Desk Summary Log'!AR7</f>
        <v>0</v>
      </c>
      <c r="E441" s="63">
        <f>'[27]Staff Off Desk Summary Log'!AS7</f>
        <v>0</v>
      </c>
      <c r="F441" s="63">
        <f>'[27]Staff Off Desk Summary Log'!AT7</f>
        <v>0</v>
      </c>
      <c r="G441" s="63">
        <f>'[27]Staff Off Desk Summary Log'!AU7</f>
        <v>53</v>
      </c>
      <c r="H441" s="63">
        <f>'[27]Staff Off Desk Summary Log'!AV7</f>
        <v>18</v>
      </c>
      <c r="I441" s="63">
        <f>'[27]Staff Off Desk Summary Log'!AW7</f>
        <v>0</v>
      </c>
      <c r="J441" s="63">
        <f>'[27]Staff Off Desk Summary Log'!AX7</f>
        <v>0</v>
      </c>
      <c r="K441" s="63">
        <f>'[27]Staff Off Desk Summary Log'!AY7</f>
        <v>1</v>
      </c>
      <c r="L441" s="63">
        <f>'[27]Staff Off Desk Summary Log'!AZ7</f>
        <v>10</v>
      </c>
      <c r="M441" s="63">
        <f>'[27]Staff Off Desk Summary Log'!BA7</f>
        <v>15</v>
      </c>
      <c r="N441" s="63">
        <f>'[27]Staff Off Desk Summary Log'!BB7</f>
        <v>7</v>
      </c>
      <c r="O441" s="63">
        <f>'[27]Staff Off Desk Summary Log'!BC7</f>
        <v>25</v>
      </c>
      <c r="P441" s="63">
        <f>'[27]Staff Off Desk Summary Log'!BD7</f>
        <v>15</v>
      </c>
      <c r="Q441" s="63">
        <f>'[27]Staff Off Desk Summary Log'!BG7</f>
        <v>0</v>
      </c>
      <c r="R441" s="63">
        <f>'[27]Staff Off Desk Summary Log'!BH7</f>
        <v>0</v>
      </c>
      <c r="S441" s="63">
        <f>'[27]Staff Off Desk Summary Log'!BI7</f>
        <v>0</v>
      </c>
      <c r="T441" s="63">
        <f>'[27]Staff Off Desk Summary Log'!BJ7</f>
        <v>0</v>
      </c>
      <c r="U441" s="63">
        <f>'[27]Staff Off Desk Summary Log'!BK7</f>
        <v>0</v>
      </c>
      <c r="V441" s="63">
        <f>'[27]Staff Off Desk Summary Log'!BL7</f>
        <v>0</v>
      </c>
      <c r="W441" s="63">
        <f>'[27]Staff Off Desk Summary Log'!BM7</f>
        <v>135</v>
      </c>
      <c r="X441" s="63">
        <f>'[27]Staff Off Desk Summary Log'!BN7</f>
        <v>15</v>
      </c>
      <c r="Y441" s="63">
        <f>'[27]Staff Off Desk Summary Log'!BO7</f>
        <v>0</v>
      </c>
      <c r="Z441" s="63">
        <f>'[27]Staff Off Desk Summary Log'!BP7</f>
        <v>45</v>
      </c>
      <c r="AA441" s="63">
        <f>'[27]Staff Off Desk Summary Log'!BQ7</f>
        <v>75</v>
      </c>
      <c r="AB441" s="63">
        <f>'[27]Staff Off Desk Summary Log'!BR7</f>
        <v>205</v>
      </c>
      <c r="AC441" s="63">
        <f>'[27]Staff Off Desk Summary Log'!BS7</f>
        <v>3</v>
      </c>
      <c r="AD441" s="63">
        <f>'[27]Staff Off Desk Summary Log'!BT7</f>
        <v>90.5</v>
      </c>
    </row>
    <row r="442" spans="1:30" x14ac:dyDescent="0.25">
      <c r="A442" s="63" t="str">
        <f>'[27]Staff Off Desk Summary Log'!AO8</f>
        <v>Friday</v>
      </c>
      <c r="B442" s="63"/>
      <c r="C442" s="63">
        <f>'[27]Staff Off Desk Summary Log'!AQ8</f>
        <v>44</v>
      </c>
      <c r="D442" s="63">
        <f>'[27]Staff Off Desk Summary Log'!AR8</f>
        <v>8</v>
      </c>
      <c r="E442" s="63">
        <f>'[27]Staff Off Desk Summary Log'!AS8</f>
        <v>0</v>
      </c>
      <c r="F442" s="63">
        <f>'[27]Staff Off Desk Summary Log'!AT8</f>
        <v>0</v>
      </c>
      <c r="G442" s="63">
        <f>'[27]Staff Off Desk Summary Log'!AU8</f>
        <v>134</v>
      </c>
      <c r="H442" s="63">
        <f>'[27]Staff Off Desk Summary Log'!AV8</f>
        <v>68</v>
      </c>
      <c r="I442" s="63">
        <f>'[27]Staff Off Desk Summary Log'!AW8</f>
        <v>40</v>
      </c>
      <c r="J442" s="63">
        <f>'[27]Staff Off Desk Summary Log'!AX8</f>
        <v>15</v>
      </c>
      <c r="K442" s="63">
        <f>'[27]Staff Off Desk Summary Log'!AY8</f>
        <v>0</v>
      </c>
      <c r="L442" s="63">
        <f>'[27]Staff Off Desk Summary Log'!AZ8</f>
        <v>120</v>
      </c>
      <c r="M442" s="63">
        <f>'[27]Staff Off Desk Summary Log'!BA8</f>
        <v>39</v>
      </c>
      <c r="N442" s="63">
        <f>'[27]Staff Off Desk Summary Log'!BB8</f>
        <v>70</v>
      </c>
      <c r="O442" s="63">
        <f>'[27]Staff Off Desk Summary Log'!BC8</f>
        <v>25</v>
      </c>
      <c r="P442" s="63">
        <f>'[27]Staff Off Desk Summary Log'!BD8</f>
        <v>0</v>
      </c>
      <c r="Q442" s="63">
        <f>'[27]Staff Off Desk Summary Log'!BG8</f>
        <v>0</v>
      </c>
      <c r="R442" s="63">
        <f>'[27]Staff Off Desk Summary Log'!BH8</f>
        <v>30</v>
      </c>
      <c r="S442" s="63">
        <f>'[27]Staff Off Desk Summary Log'!BI8</f>
        <v>0</v>
      </c>
      <c r="T442" s="63">
        <f>'[27]Staff Off Desk Summary Log'!BJ8</f>
        <v>0</v>
      </c>
      <c r="U442" s="63">
        <f>'[27]Staff Off Desk Summary Log'!BK8</f>
        <v>0</v>
      </c>
      <c r="V442" s="63">
        <f>'[27]Staff Off Desk Summary Log'!BL8</f>
        <v>0</v>
      </c>
      <c r="W442" s="63">
        <f>'[27]Staff Off Desk Summary Log'!BM8</f>
        <v>0</v>
      </c>
      <c r="X442" s="63">
        <f>'[27]Staff Off Desk Summary Log'!BN8</f>
        <v>0</v>
      </c>
      <c r="Y442" s="63">
        <f>'[27]Staff Off Desk Summary Log'!BO8</f>
        <v>40</v>
      </c>
      <c r="Z442" s="63">
        <f>'[27]Staff Off Desk Summary Log'!BP8</f>
        <v>25</v>
      </c>
      <c r="AA442" s="63">
        <f>'[27]Staff Off Desk Summary Log'!BQ8</f>
        <v>45</v>
      </c>
      <c r="AB442" s="63">
        <f>'[27]Staff Off Desk Summary Log'!BR8</f>
        <v>480</v>
      </c>
      <c r="AC442" s="63">
        <f>'[27]Staff Off Desk Summary Log'!BS8</f>
        <v>30</v>
      </c>
      <c r="AD442" s="63">
        <f>'[27]Staff Off Desk Summary Log'!BT8</f>
        <v>278</v>
      </c>
    </row>
    <row r="443" spans="1:30" x14ac:dyDescent="0.25">
      <c r="A443" s="63" t="str">
        <f>'[27]Staff Off Desk Summary Log'!AO9</f>
        <v>Saturday</v>
      </c>
      <c r="B443" s="63"/>
      <c r="C443" s="63">
        <f>'[27]Staff Off Desk Summary Log'!AQ9</f>
        <v>24</v>
      </c>
      <c r="D443" s="63">
        <f>'[27]Staff Off Desk Summary Log'!AR9</f>
        <v>3</v>
      </c>
      <c r="E443" s="63">
        <f>'[27]Staff Off Desk Summary Log'!AS9</f>
        <v>120</v>
      </c>
      <c r="F443" s="63">
        <f>'[27]Staff Off Desk Summary Log'!AT9</f>
        <v>0</v>
      </c>
      <c r="G443" s="63">
        <f>'[27]Staff Off Desk Summary Log'!AU9</f>
        <v>0</v>
      </c>
      <c r="H443" s="63">
        <f>'[27]Staff Off Desk Summary Log'!AV9</f>
        <v>0</v>
      </c>
      <c r="I443" s="63">
        <f>'[27]Staff Off Desk Summary Log'!AW9</f>
        <v>0</v>
      </c>
      <c r="J443" s="63">
        <f>'[27]Staff Off Desk Summary Log'!AX9</f>
        <v>0</v>
      </c>
      <c r="K443" s="63">
        <f>'[27]Staff Off Desk Summary Log'!AY9</f>
        <v>0</v>
      </c>
      <c r="L443" s="63">
        <f>'[27]Staff Off Desk Summary Log'!AZ9</f>
        <v>0</v>
      </c>
      <c r="M443" s="63">
        <f>'[27]Staff Off Desk Summary Log'!BA9</f>
        <v>0</v>
      </c>
      <c r="N443" s="63">
        <f>'[27]Staff Off Desk Summary Log'!BB9</f>
        <v>0</v>
      </c>
      <c r="O443" s="63">
        <f>'[27]Staff Off Desk Summary Log'!BC9</f>
        <v>0</v>
      </c>
      <c r="P443" s="63">
        <f>'[27]Staff Off Desk Summary Log'!BD9</f>
        <v>0</v>
      </c>
      <c r="Q443" s="63">
        <f>'[27]Staff Off Desk Summary Log'!BG9</f>
        <v>0</v>
      </c>
      <c r="R443" s="63">
        <f>'[27]Staff Off Desk Summary Log'!BH9</f>
        <v>0</v>
      </c>
      <c r="S443" s="63">
        <f>'[27]Staff Off Desk Summary Log'!BI9</f>
        <v>0</v>
      </c>
      <c r="T443" s="63">
        <f>'[27]Staff Off Desk Summary Log'!BJ9</f>
        <v>0</v>
      </c>
      <c r="U443" s="63">
        <f>'[27]Staff Off Desk Summary Log'!BK9</f>
        <v>0</v>
      </c>
      <c r="V443" s="63">
        <f>'[27]Staff Off Desk Summary Log'!BL9</f>
        <v>0</v>
      </c>
      <c r="W443" s="63">
        <f>'[27]Staff Off Desk Summary Log'!BM9</f>
        <v>0</v>
      </c>
      <c r="X443" s="63">
        <f>'[27]Staff Off Desk Summary Log'!BN9</f>
        <v>0</v>
      </c>
      <c r="Y443" s="63">
        <f>'[27]Staff Off Desk Summary Log'!BO9</f>
        <v>0</v>
      </c>
      <c r="Z443" s="63">
        <f>'[27]Staff Off Desk Summary Log'!BP9</f>
        <v>10</v>
      </c>
      <c r="AA443" s="63">
        <f>'[27]Staff Off Desk Summary Log'!BQ9</f>
        <v>0</v>
      </c>
      <c r="AB443" s="63">
        <f>'[27]Staff Off Desk Summary Log'!BR9</f>
        <v>135</v>
      </c>
      <c r="AC443" s="63">
        <f>'[27]Staff Off Desk Summary Log'!BS9</f>
        <v>0</v>
      </c>
      <c r="AD443" s="63">
        <f>'[27]Staff Off Desk Summary Log'!BT9</f>
        <v>210</v>
      </c>
    </row>
    <row r="444" spans="1:30" x14ac:dyDescent="0.25">
      <c r="A444" s="63"/>
      <c r="B444" s="63" t="str">
        <f>'[27]Staff Off Desk Summary Log'!AP10</f>
        <v>SUM</v>
      </c>
      <c r="C444" s="63">
        <f>'[27]Staff Off Desk Summary Log'!AQ10</f>
        <v>68</v>
      </c>
      <c r="D444" s="63">
        <f>'[27]Staff Off Desk Summary Log'!AR10</f>
        <v>11</v>
      </c>
      <c r="E444" s="63">
        <f>'[27]Staff Off Desk Summary Log'!AS10</f>
        <v>348</v>
      </c>
      <c r="F444" s="63">
        <f>'[27]Staff Off Desk Summary Log'!AT10</f>
        <v>50</v>
      </c>
      <c r="G444" s="63">
        <f>'[27]Staff Off Desk Summary Log'!AU10</f>
        <v>222</v>
      </c>
      <c r="H444" s="63">
        <f>'[27]Staff Off Desk Summary Log'!AV10</f>
        <v>125</v>
      </c>
      <c r="I444" s="63">
        <f>'[27]Staff Off Desk Summary Log'!AW10</f>
        <v>55</v>
      </c>
      <c r="J444" s="63">
        <f>'[27]Staff Off Desk Summary Log'!AX10</f>
        <v>25</v>
      </c>
      <c r="K444" s="63">
        <f>'[27]Staff Off Desk Summary Log'!AY10</f>
        <v>3</v>
      </c>
      <c r="L444" s="63">
        <f>'[27]Staff Off Desk Summary Log'!AZ10</f>
        <v>155</v>
      </c>
      <c r="M444" s="63">
        <f>'[27]Staff Off Desk Summary Log'!BA10</f>
        <v>149</v>
      </c>
      <c r="N444" s="63">
        <f>'[27]Staff Off Desk Summary Log'!BB10</f>
        <v>334</v>
      </c>
      <c r="O444" s="63">
        <f>'[27]Staff Off Desk Summary Log'!BC10</f>
        <v>120</v>
      </c>
      <c r="P444" s="63">
        <f>'[27]Staff Off Desk Summary Log'!BD10</f>
        <v>47.5</v>
      </c>
      <c r="Q444" s="63">
        <f>'[27]Staff Off Desk Summary Log'!BG10</f>
        <v>31</v>
      </c>
      <c r="R444" s="63">
        <f>'[27]Staff Off Desk Summary Log'!BH10</f>
        <v>30</v>
      </c>
      <c r="S444" s="63">
        <f>'[27]Staff Off Desk Summary Log'!BI10</f>
        <v>15</v>
      </c>
      <c r="T444" s="63">
        <f>'[27]Staff Off Desk Summary Log'!BJ10</f>
        <v>3</v>
      </c>
      <c r="U444" s="63">
        <f>'[27]Staff Off Desk Summary Log'!BK10</f>
        <v>90</v>
      </c>
      <c r="V444" s="63">
        <f>'[27]Staff Off Desk Summary Log'!BL10</f>
        <v>0</v>
      </c>
      <c r="W444" s="63">
        <f>'[27]Staff Off Desk Summary Log'!BM10</f>
        <v>285</v>
      </c>
      <c r="X444" s="63">
        <f>'[27]Staff Off Desk Summary Log'!BN10</f>
        <v>300</v>
      </c>
      <c r="Y444" s="63">
        <f>'[27]Staff Off Desk Summary Log'!BO10</f>
        <v>462</v>
      </c>
      <c r="Z444" s="63">
        <f>'[27]Staff Off Desk Summary Log'!BP10</f>
        <v>330</v>
      </c>
      <c r="AA444" s="63">
        <f>'[27]Staff Off Desk Summary Log'!BQ10</f>
        <v>140</v>
      </c>
      <c r="AB444" s="63">
        <f>'[27]Staff Off Desk Summary Log'!BR10</f>
        <v>1275</v>
      </c>
      <c r="AC444" s="63">
        <f>'[27]Staff Off Desk Summary Log'!BS10</f>
        <v>128</v>
      </c>
      <c r="AD444" s="63">
        <f>'[27]Staff Off Desk Summary Log'!BT10</f>
        <v>1182.5</v>
      </c>
    </row>
    <row r="445" spans="1:30" x14ac:dyDescent="0.25">
      <c r="A445" s="63"/>
      <c r="B445" s="63" t="str">
        <f>'[27]Staff Off Desk Summary Log'!AP11</f>
        <v>AVG</v>
      </c>
      <c r="C445" s="63"/>
      <c r="D445" s="101">
        <f>'[27]Staff Off Desk Summary Log'!AR11</f>
        <v>0.16176470588235295</v>
      </c>
      <c r="E445" s="101"/>
      <c r="F445" s="101">
        <f>'[27]Staff Off Desk Summary Log'!AT11</f>
        <v>0.14367816091954022</v>
      </c>
      <c r="G445" s="101"/>
      <c r="H445" s="101">
        <f>'[27]Staff Off Desk Summary Log'!AV11</f>
        <v>0.56306306306306309</v>
      </c>
      <c r="I445" s="101"/>
      <c r="J445" s="101">
        <f>'[27]Staff Off Desk Summary Log'!AX11</f>
        <v>0.45454545454545453</v>
      </c>
      <c r="K445" s="101"/>
      <c r="L445" s="101">
        <f>'[27]Staff Off Desk Summary Log'!AZ11</f>
        <v>51.666666666666664</v>
      </c>
      <c r="M445" s="101"/>
      <c r="N445" s="101"/>
      <c r="O445" s="101">
        <f>'[27]Staff Off Desk Summary Log'!BC11</f>
        <v>0.3592814371257485</v>
      </c>
      <c r="P445" s="101"/>
      <c r="Q445" s="101"/>
      <c r="R445" s="101"/>
      <c r="S445" s="101"/>
      <c r="T445" s="101"/>
      <c r="U445" s="101">
        <f>'[27]Staff Off Desk Summary Log'!BK11</f>
        <v>30</v>
      </c>
      <c r="V445" s="63"/>
      <c r="W445" s="63"/>
      <c r="X445" s="63"/>
      <c r="Y445" s="63"/>
      <c r="Z445" s="63"/>
      <c r="AA445" s="63"/>
      <c r="AB445" s="63"/>
      <c r="AC445" s="63"/>
      <c r="AD445" s="63"/>
    </row>
    <row r="446" spans="1:30" ht="105" x14ac:dyDescent="0.25">
      <c r="A446" s="63"/>
      <c r="B446" s="114" t="str">
        <f>'[27]Staff Off Desk Summary Log'!AP12</f>
        <v>% Hrs per week off desk tasks</v>
      </c>
      <c r="C446" s="63"/>
      <c r="D446" s="63" t="str">
        <f>'[27]Staff Off Desk Summary Log'!AR12</f>
        <v>shelver</v>
      </c>
      <c r="E446" s="63"/>
      <c r="F446" s="63" t="str">
        <f>'[27]Staff Off Desk Summary Log'!AT12</f>
        <v>shelvers</v>
      </c>
      <c r="G446" s="63"/>
      <c r="H446" s="63" t="str">
        <f>'[27]Staff Off Desk Summary Log'!AV12</f>
        <v>shelver</v>
      </c>
      <c r="I446" s="63"/>
      <c r="J446" s="63" t="str">
        <f>'[27]Staff Off Desk Summary Log'!AX12</f>
        <v>shelver</v>
      </c>
      <c r="K446" s="63"/>
      <c r="L446" s="115">
        <f>'[27]Staff Off Desk Summary Log'!AZ12</f>
        <v>6.458333333333334E-2</v>
      </c>
      <c r="M446" s="115">
        <f>'[27]Staff Off Desk Summary Log'!BA12</f>
        <v>6.2083333333333331E-2</v>
      </c>
      <c r="N446" s="115"/>
      <c r="O446" s="115">
        <f>'[27]Staff Off Desk Summary Log'!BC12</f>
        <v>0.05</v>
      </c>
      <c r="P446" s="115">
        <f>'[27]Staff Off Desk Summary Log'!BD12</f>
        <v>1.9791666666666666E-2</v>
      </c>
      <c r="Q446" s="115">
        <f>'[27]Staff Off Desk Summary Log'!BG12</f>
        <v>1.2916666666666667E-2</v>
      </c>
      <c r="R446" s="115">
        <f>'[27]Staff Off Desk Summary Log'!BH12</f>
        <v>1.2500000000000001E-2</v>
      </c>
      <c r="S446" s="115">
        <f>'[27]Staff Off Desk Summary Log'!BI12</f>
        <v>6.2500000000000003E-3</v>
      </c>
      <c r="T446" s="115"/>
      <c r="U446" s="115">
        <f>'[27]Staff Off Desk Summary Log'!BK12</f>
        <v>3.7499999999999999E-2</v>
      </c>
      <c r="V446" s="115"/>
      <c r="W446" s="115">
        <f>'[27]Staff Off Desk Summary Log'!BM12</f>
        <v>0.11874999999999999</v>
      </c>
      <c r="X446" s="115">
        <f>'[27]Staff Off Desk Summary Log'!BN12</f>
        <v>0.125</v>
      </c>
      <c r="Y446" s="115">
        <f>'[27]Staff Off Desk Summary Log'!BO12</f>
        <v>0.1925</v>
      </c>
      <c r="Z446" s="115">
        <f>'[27]Staff Off Desk Summary Log'!BP12</f>
        <v>0.13750000000000001</v>
      </c>
      <c r="AA446" s="115">
        <f>'[27]Staff Off Desk Summary Log'!BQ12</f>
        <v>5.8333333333333334E-2</v>
      </c>
      <c r="AB446" s="115">
        <f>'[27]Staff Off Desk Summary Log'!BR12</f>
        <v>0.53125</v>
      </c>
      <c r="AC446" s="115">
        <f>'[27]Staff Off Desk Summary Log'!BS12</f>
        <v>5.3333333333333337E-2</v>
      </c>
      <c r="AD446" s="115">
        <f>'[27]Staff Off Desk Summary Log'!BT12</f>
        <v>0.49270833333333336</v>
      </c>
    </row>
    <row r="449" spans="1:30" ht="150" x14ac:dyDescent="0.25">
      <c r="A449" s="63"/>
      <c r="B449" s="63"/>
      <c r="C449" s="114" t="str">
        <f>'[28]Staff Off Desk Summary Log'!AQ1</f>
        <v>Hours per week Staff Max</v>
      </c>
      <c r="D449" s="114" t="str">
        <f>'[28]Staff Off Desk Summary Log'!AR1</f>
        <v>Mins per week staff max</v>
      </c>
      <c r="E449" s="114" t="str">
        <f>'[28]Staff Off Desk Summary Log'!AS1</f>
        <v>Hours/year Staff Max</v>
      </c>
      <c r="F449" s="63"/>
      <c r="G449" s="63"/>
      <c r="H449" s="63"/>
      <c r="I449" s="63"/>
      <c r="J449" s="63"/>
      <c r="K449" s="63"/>
      <c r="L449" s="63"/>
      <c r="M449" s="63"/>
      <c r="N449" s="63"/>
      <c r="O449" s="63"/>
      <c r="P449" s="63"/>
      <c r="Q449" s="63"/>
      <c r="R449" s="63"/>
      <c r="S449" s="63"/>
      <c r="T449" s="63"/>
      <c r="U449" s="63"/>
      <c r="V449" s="63"/>
      <c r="W449" s="63"/>
      <c r="X449" s="63"/>
      <c r="Y449" s="63"/>
      <c r="Z449" s="63"/>
      <c r="AA449" s="63"/>
      <c r="AB449" s="63"/>
      <c r="AC449" s="63"/>
      <c r="AD449" s="63"/>
    </row>
    <row r="450" spans="1:30" x14ac:dyDescent="0.25">
      <c r="A450" s="63"/>
      <c r="B450" s="63"/>
      <c r="C450" s="63">
        <f>'[28]Staff Off Desk Summary Log'!AQ2</f>
        <v>40</v>
      </c>
      <c r="D450" s="63">
        <f>'[28]Staff Off Desk Summary Log'!AR2</f>
        <v>2400</v>
      </c>
      <c r="E450" s="63">
        <f>'[28]Staff Off Desk Summary Log'!AS2</f>
        <v>2080</v>
      </c>
      <c r="F450" s="63"/>
      <c r="G450" s="63"/>
      <c r="H450" s="63"/>
      <c r="I450" s="63"/>
      <c r="J450" s="63"/>
      <c r="K450" s="63"/>
      <c r="L450" s="63"/>
      <c r="M450" s="63"/>
      <c r="N450" s="63"/>
      <c r="O450" s="63"/>
      <c r="P450" s="63"/>
      <c r="Q450" s="63"/>
      <c r="R450" s="63"/>
      <c r="S450" s="63"/>
      <c r="T450" s="63"/>
      <c r="U450" s="63"/>
      <c r="V450" s="63"/>
      <c r="W450" s="63"/>
      <c r="X450" s="63"/>
      <c r="Y450" s="63"/>
      <c r="Z450" s="63"/>
      <c r="AA450" s="63"/>
      <c r="AB450" s="63"/>
      <c r="AC450" s="63"/>
      <c r="AD450" s="63"/>
    </row>
    <row r="451" spans="1:30" x14ac:dyDescent="0.25">
      <c r="A451" s="44" t="str">
        <f>'[28]Staff Off Desk Summary Log'!AO3</f>
        <v>SYL - Off Desk Log</v>
      </c>
      <c r="B451" s="63"/>
      <c r="C451" s="63" t="str">
        <f>'[28]Staff Off Desk Summary Log'!AQ3</f>
        <v>Bookdrop</v>
      </c>
      <c r="D451" s="63"/>
      <c r="E451" s="63" t="str">
        <f>'[28]Staff Off Desk Summary Log'!AS3</f>
        <v>Delivery</v>
      </c>
      <c r="F451" s="63"/>
      <c r="G451" s="63" t="str">
        <f>'[28]Staff Off Desk Summary Log'!AU3</f>
        <v xml:space="preserve">Checkin </v>
      </c>
      <c r="H451" s="63"/>
      <c r="I451" s="63" t="str">
        <f>'[28]Staff Off Desk Summary Log'!AW3</f>
        <v>Shelving</v>
      </c>
      <c r="J451" s="63"/>
      <c r="K451" s="63" t="str">
        <f>'[28]Staff Off Desk Summary Log'!AY3</f>
        <v>Circ Issues: missing and damaged items, etc.</v>
      </c>
      <c r="L451" s="63"/>
      <c r="M451" s="63" t="str">
        <f>'[28]Staff Off Desk Summary Log'!BA3</f>
        <v>Collection Management (describe activity)</v>
      </c>
      <c r="N451" s="63" t="str">
        <f>'[28]Staff Off Desk Summary Log'!BB3</f>
        <v>Picklist, ILL, LinkPLUS</v>
      </c>
      <c r="O451" s="63"/>
      <c r="P451" s="63" t="str">
        <f>'[28]Staff Off Desk Summary Log'!BD3</f>
        <v>Magazines (describe activity)</v>
      </c>
      <c r="Q451" s="63" t="str">
        <f>'[28]Staff Off Desk Summary Log'!BG3</f>
        <v>Meeting Room Bookings: new requests, review, confirm, etc.</v>
      </c>
      <c r="R451" s="63" t="str">
        <f>'[28]Staff Off Desk Summary Log'!BH3</f>
        <v>Outreach: School, Rotary, etc. (keep detailed calendar and attach to off desk log)</v>
      </c>
      <c r="S451" s="63" t="str">
        <f>'[28]Staff Off Desk Summary Log'!BI3</f>
        <v>Community Information: posting new, restocking bookmarks, program brochures, notices</v>
      </c>
      <c r="T451" s="63" t="str">
        <f>'[28]Staff Off Desk Summary Log'!BJ3</f>
        <v>By appointment with patron; 1 on 1; small group training</v>
      </c>
      <c r="U451" s="63"/>
      <c r="V451" s="63" t="str">
        <f>'[28]Staff Off Desk Summary Log'!BL3</f>
        <v>Programs (set up, delivery and tear down) Attach evanced calendar)</v>
      </c>
      <c r="W451" s="63"/>
      <c r="X451" s="63" t="str">
        <f>'[28]Staff Off Desk Summary Log'!BN3</f>
        <v>Programs (planning)</v>
      </c>
      <c r="Y451" s="63" t="str">
        <f>'[28]Staff Off Desk Summary Log'!BO3</f>
        <v xml:space="preserve">Special assignments or projects </v>
      </c>
      <c r="Z451" s="63" t="str">
        <f>'[28]Staff Off Desk Summary Log'!BP3</f>
        <v>Check email/spl@</v>
      </c>
      <c r="AA451" s="63" t="str">
        <f>'[28]Staff Off Desk Summary Log'!BQ3</f>
        <v>Cash Count</v>
      </c>
      <c r="AB451" s="63" t="str">
        <f>'[28]Staff Off Desk Summary Log'!BR3</f>
        <v>Staff Meetings</v>
      </c>
      <c r="AC451" s="63" t="str">
        <f>'[28]Staff Off Desk Summary Log'!BS3</f>
        <v>Opening/ Closing Procedures</v>
      </c>
      <c r="AD451" s="63" t="str">
        <f>'[28]Staff Off Desk Summary Log'!BT3</f>
        <v>Other (describe)</v>
      </c>
    </row>
    <row r="452" spans="1:30" x14ac:dyDescent="0.25">
      <c r="A452" s="63" t="str">
        <f>'[28]Staff Off Desk Summary Log'!AO4</f>
        <v>DAY</v>
      </c>
      <c r="B452" s="63" t="str">
        <f>'[28]Staff Off Desk Summary Log'!AP4</f>
        <v>DATE</v>
      </c>
      <c r="C452" s="63" t="str">
        <f>'[28]Staff Off Desk Summary Log'!AQ4</f>
        <v xml:space="preserve"># </v>
      </c>
      <c r="D452" s="63" t="str">
        <f>'[28]Staff Off Desk Summary Log'!AR4</f>
        <v>actual time</v>
      </c>
      <c r="E452" s="63" t="str">
        <f>'[28]Staff Off Desk Summary Log'!AS4</f>
        <v xml:space="preserve"># </v>
      </c>
      <c r="F452" s="63" t="str">
        <f>'[28]Staff Off Desk Summary Log'!AT4</f>
        <v>actual time</v>
      </c>
      <c r="G452" s="63" t="str">
        <f>'[28]Staff Off Desk Summary Log'!AU4</f>
        <v xml:space="preserve"># </v>
      </c>
      <c r="H452" s="63" t="str">
        <f>'[28]Staff Off Desk Summary Log'!AV4</f>
        <v>actual time</v>
      </c>
      <c r="I452" s="63" t="str">
        <f>'[28]Staff Off Desk Summary Log'!AW4</f>
        <v xml:space="preserve"># </v>
      </c>
      <c r="J452" s="63" t="str">
        <f>'[28]Staff Off Desk Summary Log'!AX4</f>
        <v>actual time</v>
      </c>
      <c r="K452" s="63" t="str">
        <f>'[28]Staff Off Desk Summary Log'!AY4</f>
        <v xml:space="preserve"># </v>
      </c>
      <c r="L452" s="63" t="str">
        <f>'[28]Staff Off Desk Summary Log'!AZ4</f>
        <v>actual time</v>
      </c>
      <c r="M452" s="63" t="str">
        <f>'[28]Staff Off Desk Summary Log'!BA4</f>
        <v>avg time</v>
      </c>
      <c r="N452" s="63" t="str">
        <f>'[28]Staff Off Desk Summary Log'!BB4</f>
        <v xml:space="preserve"># </v>
      </c>
      <c r="O452" s="63" t="str">
        <f>'[28]Staff Off Desk Summary Log'!BC4</f>
        <v>actual time</v>
      </c>
      <c r="P452" s="63" t="str">
        <f>'[28]Staff Off Desk Summary Log'!BD4</f>
        <v>avg time</v>
      </c>
      <c r="Q452" s="63" t="str">
        <f>'[28]Staff Off Desk Summary Log'!BG4</f>
        <v>avg time</v>
      </c>
      <c r="R452" s="63" t="str">
        <f>'[28]Staff Off Desk Summary Log'!BH4</f>
        <v>avg time</v>
      </c>
      <c r="S452" s="63" t="str">
        <f>'[28]Staff Off Desk Summary Log'!BI4</f>
        <v>avg time</v>
      </c>
      <c r="T452" s="63" t="str">
        <f>'[28]Staff Off Desk Summary Log'!BJ4</f>
        <v xml:space="preserve"># </v>
      </c>
      <c r="U452" s="63" t="str">
        <f>'[28]Staff Off Desk Summary Log'!BK4</f>
        <v>avg time</v>
      </c>
      <c r="V452" s="63" t="str">
        <f>'[28]Staff Off Desk Summary Log'!BL4</f>
        <v xml:space="preserve"># </v>
      </c>
      <c r="W452" s="63" t="str">
        <f>'[28]Staff Off Desk Summary Log'!BM4</f>
        <v>avg time</v>
      </c>
      <c r="X452" s="63" t="str">
        <f>'[28]Staff Off Desk Summary Log'!BN4</f>
        <v>actual time</v>
      </c>
      <c r="Y452" s="63" t="str">
        <f>'[28]Staff Off Desk Summary Log'!BO4</f>
        <v>actual time</v>
      </c>
      <c r="Z452" s="63" t="str">
        <f>'[28]Staff Off Desk Summary Log'!BP4</f>
        <v>avg time</v>
      </c>
      <c r="AA452" s="63" t="str">
        <f>'[28]Staff Off Desk Summary Log'!BQ4</f>
        <v>avg time</v>
      </c>
      <c r="AB452" s="63" t="str">
        <f>'[28]Staff Off Desk Summary Log'!BR4</f>
        <v>actual time</v>
      </c>
      <c r="AC452" s="63" t="str">
        <f>'[28]Staff Off Desk Summary Log'!BS4</f>
        <v>avg time</v>
      </c>
      <c r="AD452" s="63" t="str">
        <f>'[28]Staff Off Desk Summary Log'!BT4</f>
        <v>avg time</v>
      </c>
    </row>
    <row r="453" spans="1:30" x14ac:dyDescent="0.25">
      <c r="A453" s="63" t="str">
        <f>'[28]Staff Off Desk Summary Log'!AO5</f>
        <v xml:space="preserve">Tuesday </v>
      </c>
      <c r="B453" s="63"/>
      <c r="C453" s="63">
        <f>'[28]Staff Off Desk Summary Log'!AQ5</f>
        <v>2518</v>
      </c>
      <c r="D453" s="63">
        <f>'[28]Staff Off Desk Summary Log'!AR5</f>
        <v>298</v>
      </c>
      <c r="E453" s="63">
        <f>'[28]Staff Off Desk Summary Log'!AS5</f>
        <v>1228</v>
      </c>
      <c r="F453" s="63">
        <f>'[28]Staff Off Desk Summary Log'!AT5</f>
        <v>132</v>
      </c>
      <c r="G453" s="63">
        <f>'[28]Staff Off Desk Summary Log'!AU5</f>
        <v>1581</v>
      </c>
      <c r="H453" s="63">
        <f>'[28]Staff Off Desk Summary Log'!AV5</f>
        <v>500</v>
      </c>
      <c r="I453" s="63">
        <f>'[28]Staff Off Desk Summary Log'!AW5</f>
        <v>167</v>
      </c>
      <c r="J453" s="63">
        <f>'[28]Staff Off Desk Summary Log'!AX5</f>
        <v>27</v>
      </c>
      <c r="K453" s="63">
        <f>'[28]Staff Off Desk Summary Log'!AY5</f>
        <v>83</v>
      </c>
      <c r="L453" s="63">
        <f>'[28]Staff Off Desk Summary Log'!AZ5</f>
        <v>55</v>
      </c>
      <c r="M453" s="63">
        <f>'[28]Staff Off Desk Summary Log'!BA5</f>
        <v>30</v>
      </c>
      <c r="N453" s="63">
        <f>'[28]Staff Off Desk Summary Log'!BB5</f>
        <v>61</v>
      </c>
      <c r="O453" s="63">
        <f>'[28]Staff Off Desk Summary Log'!BC5</f>
        <v>115</v>
      </c>
      <c r="P453" s="63">
        <f>'[28]Staff Off Desk Summary Log'!BD5</f>
        <v>30</v>
      </c>
      <c r="Q453" s="63">
        <f>'[28]Staff Off Desk Summary Log'!BG5</f>
        <v>50</v>
      </c>
      <c r="R453" s="63">
        <f>'[28]Staff Off Desk Summary Log'!BH5</f>
        <v>10</v>
      </c>
      <c r="S453" s="63">
        <f>'[28]Staff Off Desk Summary Log'!BI5</f>
        <v>7</v>
      </c>
      <c r="T453" s="63">
        <f>'[28]Staff Off Desk Summary Log'!BJ5</f>
        <v>0</v>
      </c>
      <c r="U453" s="63">
        <f>'[28]Staff Off Desk Summary Log'!BK5</f>
        <v>0</v>
      </c>
      <c r="V453" s="63">
        <f>'[28]Staff Off Desk Summary Log'!BL5</f>
        <v>106</v>
      </c>
      <c r="W453" s="63">
        <f>'[28]Staff Off Desk Summary Log'!BM5</f>
        <v>645</v>
      </c>
      <c r="X453" s="63">
        <f>'[28]Staff Off Desk Summary Log'!BN5</f>
        <v>205</v>
      </c>
      <c r="Y453" s="63">
        <f>'[28]Staff Off Desk Summary Log'!BO5</f>
        <v>135</v>
      </c>
      <c r="Z453" s="63">
        <f>'[28]Staff Off Desk Summary Log'!BP5</f>
        <v>220</v>
      </c>
      <c r="AA453" s="63">
        <f>'[28]Staff Off Desk Summary Log'!BQ5</f>
        <v>14</v>
      </c>
      <c r="AB453" s="63">
        <f>'[28]Staff Off Desk Summary Log'!BR5</f>
        <v>75</v>
      </c>
      <c r="AC453" s="63">
        <f>'[28]Staff Off Desk Summary Log'!BS5</f>
        <v>50</v>
      </c>
      <c r="AD453" s="63">
        <f>'[28]Staff Off Desk Summary Log'!BT5</f>
        <v>360</v>
      </c>
    </row>
    <row r="454" spans="1:30" x14ac:dyDescent="0.25">
      <c r="A454" s="63" t="str">
        <f>'[28]Staff Off Desk Summary Log'!AO6</f>
        <v xml:space="preserve">Wednesday </v>
      </c>
      <c r="B454" s="63"/>
      <c r="C454" s="63">
        <f>'[28]Staff Off Desk Summary Log'!AQ6</f>
        <v>647</v>
      </c>
      <c r="D454" s="63">
        <f>'[28]Staff Off Desk Summary Log'!AR6</f>
        <v>238</v>
      </c>
      <c r="E454" s="63">
        <f>'[28]Staff Off Desk Summary Log'!AS6</f>
        <v>380</v>
      </c>
      <c r="F454" s="63">
        <f>'[28]Staff Off Desk Summary Log'!AT6</f>
        <v>50</v>
      </c>
      <c r="G454" s="63">
        <f>'[28]Staff Off Desk Summary Log'!AU6</f>
        <v>687</v>
      </c>
      <c r="H454" s="63">
        <f>'[28]Staff Off Desk Summary Log'!AV6</f>
        <v>269</v>
      </c>
      <c r="I454" s="63">
        <f>'[28]Staff Off Desk Summary Log'!AW6</f>
        <v>129</v>
      </c>
      <c r="J454" s="63">
        <f>'[28]Staff Off Desk Summary Log'!AX6</f>
        <v>45</v>
      </c>
      <c r="K454" s="63">
        <f>'[28]Staff Off Desk Summary Log'!AY6</f>
        <v>110</v>
      </c>
      <c r="L454" s="63">
        <f>'[28]Staff Off Desk Summary Log'!AZ6</f>
        <v>129</v>
      </c>
      <c r="M454" s="63">
        <f>'[28]Staff Off Desk Summary Log'!BA6</f>
        <v>0</v>
      </c>
      <c r="N454" s="63">
        <f>'[28]Staff Off Desk Summary Log'!BB6</f>
        <v>85</v>
      </c>
      <c r="O454" s="63">
        <f>'[28]Staff Off Desk Summary Log'!BC6</f>
        <v>10</v>
      </c>
      <c r="P454" s="63">
        <f>'[28]Staff Off Desk Summary Log'!BD6</f>
        <v>30</v>
      </c>
      <c r="Q454" s="63">
        <f>'[28]Staff Off Desk Summary Log'!BG6</f>
        <v>12</v>
      </c>
      <c r="R454" s="63">
        <f>'[28]Staff Off Desk Summary Log'!BH6</f>
        <v>75</v>
      </c>
      <c r="S454" s="63">
        <f>'[28]Staff Off Desk Summary Log'!BI6</f>
        <v>5</v>
      </c>
      <c r="T454" s="63">
        <f>'[28]Staff Off Desk Summary Log'!BJ6</f>
        <v>5</v>
      </c>
      <c r="U454" s="63">
        <f>'[28]Staff Off Desk Summary Log'!BK6</f>
        <v>105</v>
      </c>
      <c r="V454" s="63">
        <f>'[28]Staff Off Desk Summary Log'!BL6</f>
        <v>356</v>
      </c>
      <c r="W454" s="63">
        <f>'[28]Staff Off Desk Summary Log'!BM6</f>
        <v>210</v>
      </c>
      <c r="X454" s="63">
        <f>'[28]Staff Off Desk Summary Log'!BN6</f>
        <v>110</v>
      </c>
      <c r="Y454" s="63">
        <f>'[28]Staff Off Desk Summary Log'!BO6</f>
        <v>80</v>
      </c>
      <c r="Z454" s="63">
        <f>'[28]Staff Off Desk Summary Log'!BP6</f>
        <v>105</v>
      </c>
      <c r="AA454" s="63">
        <f>'[28]Staff Off Desk Summary Log'!BQ6</f>
        <v>65</v>
      </c>
      <c r="AB454" s="63">
        <f>'[28]Staff Off Desk Summary Log'!BR6</f>
        <v>35</v>
      </c>
      <c r="AC454" s="63">
        <f>'[28]Staff Off Desk Summary Log'!BS6</f>
        <v>50</v>
      </c>
      <c r="AD454" s="63">
        <f>'[28]Staff Off Desk Summary Log'!BT6</f>
        <v>345</v>
      </c>
    </row>
    <row r="455" spans="1:30" x14ac:dyDescent="0.25">
      <c r="A455" s="63" t="str">
        <f>'[28]Staff Off Desk Summary Log'!AO7</f>
        <v xml:space="preserve">Thursday </v>
      </c>
      <c r="B455" s="63"/>
      <c r="C455" s="63">
        <f>'[28]Staff Off Desk Summary Log'!AQ7</f>
        <v>728</v>
      </c>
      <c r="D455" s="63">
        <f>'[28]Staff Off Desk Summary Log'!AR7</f>
        <v>133</v>
      </c>
      <c r="E455" s="63">
        <f>'[28]Staff Off Desk Summary Log'!AS7</f>
        <v>880</v>
      </c>
      <c r="F455" s="63">
        <f>'[28]Staff Off Desk Summary Log'!AT7</f>
        <v>125</v>
      </c>
      <c r="G455" s="63">
        <f>'[28]Staff Off Desk Summary Log'!AU7</f>
        <v>786</v>
      </c>
      <c r="H455" s="63">
        <f>'[28]Staff Off Desk Summary Log'!AV7</f>
        <v>256.5</v>
      </c>
      <c r="I455" s="63">
        <f>'[28]Staff Off Desk Summary Log'!AW7</f>
        <v>177</v>
      </c>
      <c r="J455" s="63">
        <f>'[28]Staff Off Desk Summary Log'!AX7</f>
        <v>48</v>
      </c>
      <c r="K455" s="63">
        <f>'[28]Staff Off Desk Summary Log'!AY7</f>
        <v>2</v>
      </c>
      <c r="L455" s="63">
        <f>'[28]Staff Off Desk Summary Log'!AZ7</f>
        <v>5</v>
      </c>
      <c r="M455" s="63">
        <f>'[28]Staff Off Desk Summary Log'!BA7</f>
        <v>0</v>
      </c>
      <c r="N455" s="63">
        <f>'[28]Staff Off Desk Summary Log'!BB7</f>
        <v>20</v>
      </c>
      <c r="O455" s="63">
        <f>'[28]Staff Off Desk Summary Log'!BC7</f>
        <v>45</v>
      </c>
      <c r="P455" s="63">
        <f>'[28]Staff Off Desk Summary Log'!BD7</f>
        <v>0</v>
      </c>
      <c r="Q455" s="63">
        <f>'[28]Staff Off Desk Summary Log'!BG7</f>
        <v>10</v>
      </c>
      <c r="R455" s="63">
        <f>'[28]Staff Off Desk Summary Log'!BH7</f>
        <v>0</v>
      </c>
      <c r="S455" s="63">
        <f>'[28]Staff Off Desk Summary Log'!BI7</f>
        <v>5</v>
      </c>
      <c r="T455" s="63">
        <f>'[28]Staff Off Desk Summary Log'!BJ7</f>
        <v>2</v>
      </c>
      <c r="U455" s="63">
        <f>'[28]Staff Off Desk Summary Log'!BK7</f>
        <v>50</v>
      </c>
      <c r="V455" s="63">
        <f>'[28]Staff Off Desk Summary Log'!BL7</f>
        <v>0</v>
      </c>
      <c r="W455" s="63">
        <f>'[28]Staff Off Desk Summary Log'!BM7</f>
        <v>75</v>
      </c>
      <c r="X455" s="63">
        <f>'[28]Staff Off Desk Summary Log'!BN7</f>
        <v>180</v>
      </c>
      <c r="Y455" s="63">
        <f>'[28]Staff Off Desk Summary Log'!BO7</f>
        <v>60</v>
      </c>
      <c r="Z455" s="63">
        <f>'[28]Staff Off Desk Summary Log'!BP7</f>
        <v>85</v>
      </c>
      <c r="AA455" s="63">
        <f>'[28]Staff Off Desk Summary Log'!BQ7</f>
        <v>20</v>
      </c>
      <c r="AB455" s="63">
        <f>'[28]Staff Off Desk Summary Log'!BR7</f>
        <v>175</v>
      </c>
      <c r="AC455" s="63">
        <f>'[28]Staff Off Desk Summary Log'!BS7</f>
        <v>15</v>
      </c>
      <c r="AD455" s="63">
        <f>'[28]Staff Off Desk Summary Log'!BT7</f>
        <v>174</v>
      </c>
    </row>
    <row r="456" spans="1:30" x14ac:dyDescent="0.25">
      <c r="A456" s="63" t="str">
        <f>'[28]Staff Off Desk Summary Log'!AO8</f>
        <v xml:space="preserve">Friday </v>
      </c>
      <c r="B456" s="63"/>
      <c r="C456" s="63">
        <f>'[28]Staff Off Desk Summary Log'!AQ8</f>
        <v>413</v>
      </c>
      <c r="D456" s="63">
        <f>'[28]Staff Off Desk Summary Log'!AR8</f>
        <v>75</v>
      </c>
      <c r="E456" s="63">
        <f>'[28]Staff Off Desk Summary Log'!AS8</f>
        <v>170</v>
      </c>
      <c r="F456" s="63">
        <f>'[28]Staff Off Desk Summary Log'!AT8</f>
        <v>0</v>
      </c>
      <c r="G456" s="63">
        <f>'[28]Staff Off Desk Summary Log'!AU8</f>
        <v>713</v>
      </c>
      <c r="H456" s="63">
        <f>'[28]Staff Off Desk Summary Log'!AV8</f>
        <v>217</v>
      </c>
      <c r="I456" s="63">
        <f>'[28]Staff Off Desk Summary Log'!AW8</f>
        <v>54</v>
      </c>
      <c r="J456" s="63">
        <f>'[28]Staff Off Desk Summary Log'!AX8</f>
        <v>30</v>
      </c>
      <c r="K456" s="63">
        <f>'[28]Staff Off Desk Summary Log'!AY8</f>
        <v>3</v>
      </c>
      <c r="L456" s="63">
        <f>'[28]Staff Off Desk Summary Log'!AZ8</f>
        <v>27</v>
      </c>
      <c r="M456" s="63">
        <f>'[28]Staff Off Desk Summary Log'!BA8</f>
        <v>40</v>
      </c>
      <c r="N456" s="63">
        <f>'[28]Staff Off Desk Summary Log'!BB8</f>
        <v>1</v>
      </c>
      <c r="O456" s="63">
        <f>'[28]Staff Off Desk Summary Log'!BC8</f>
        <v>2</v>
      </c>
      <c r="P456" s="63">
        <f>'[28]Staff Off Desk Summary Log'!BD8</f>
        <v>30</v>
      </c>
      <c r="Q456" s="63">
        <f>'[28]Staff Off Desk Summary Log'!BG8</f>
        <v>0</v>
      </c>
      <c r="R456" s="63">
        <f>'[28]Staff Off Desk Summary Log'!BH8</f>
        <v>0</v>
      </c>
      <c r="S456" s="63">
        <f>'[28]Staff Off Desk Summary Log'!BI8</f>
        <v>10</v>
      </c>
      <c r="T456" s="63">
        <f>'[28]Staff Off Desk Summary Log'!BJ8</f>
        <v>0</v>
      </c>
      <c r="U456" s="63">
        <f>'[28]Staff Off Desk Summary Log'!BK8</f>
        <v>0</v>
      </c>
      <c r="V456" s="63">
        <f>'[28]Staff Off Desk Summary Log'!BL8</f>
        <v>105</v>
      </c>
      <c r="W456" s="63">
        <f>'[28]Staff Off Desk Summary Log'!BM8</f>
        <v>597</v>
      </c>
      <c r="X456" s="63">
        <f>'[28]Staff Off Desk Summary Log'!BN8</f>
        <v>105</v>
      </c>
      <c r="Y456" s="63">
        <f>'[28]Staff Off Desk Summary Log'!BO8</f>
        <v>150</v>
      </c>
      <c r="Z456" s="63">
        <f>'[28]Staff Off Desk Summary Log'!BP8</f>
        <v>95</v>
      </c>
      <c r="AA456" s="63">
        <f>'[28]Staff Off Desk Summary Log'!BQ8</f>
        <v>39</v>
      </c>
      <c r="AB456" s="63">
        <f>'[28]Staff Off Desk Summary Log'!BR8</f>
        <v>35</v>
      </c>
      <c r="AC456" s="63">
        <f>'[28]Staff Off Desk Summary Log'!BS8</f>
        <v>55</v>
      </c>
      <c r="AD456" s="63">
        <f>'[28]Staff Off Desk Summary Log'!BT8</f>
        <v>206</v>
      </c>
    </row>
    <row r="457" spans="1:30" x14ac:dyDescent="0.25">
      <c r="A457" s="63" t="str">
        <f>'[28]Staff Off Desk Summary Log'!AO9</f>
        <v>Saturday</v>
      </c>
      <c r="B457" s="63"/>
      <c r="C457" s="63">
        <f>'[28]Staff Off Desk Summary Log'!AQ9</f>
        <v>390</v>
      </c>
      <c r="D457" s="63">
        <f>'[28]Staff Off Desk Summary Log'!AR9</f>
        <v>91</v>
      </c>
      <c r="E457" s="63">
        <f>'[28]Staff Off Desk Summary Log'!AS9</f>
        <v>430</v>
      </c>
      <c r="F457" s="63">
        <f>'[28]Staff Off Desk Summary Log'!AT9</f>
        <v>35</v>
      </c>
      <c r="G457" s="63">
        <f>'[28]Staff Off Desk Summary Log'!AU9</f>
        <v>1057</v>
      </c>
      <c r="H457" s="63">
        <f>'[28]Staff Off Desk Summary Log'!AV9</f>
        <v>188</v>
      </c>
      <c r="I457" s="63">
        <f>'[28]Staff Off Desk Summary Log'!AW9</f>
        <v>76</v>
      </c>
      <c r="J457" s="63">
        <f>'[28]Staff Off Desk Summary Log'!AX9</f>
        <v>20</v>
      </c>
      <c r="K457" s="63">
        <f>'[28]Staff Off Desk Summary Log'!AY9</f>
        <v>3</v>
      </c>
      <c r="L457" s="63">
        <f>'[28]Staff Off Desk Summary Log'!AZ9</f>
        <v>15</v>
      </c>
      <c r="M457" s="63">
        <f>'[28]Staff Off Desk Summary Log'!BA9</f>
        <v>10</v>
      </c>
      <c r="N457" s="63">
        <f>'[28]Staff Off Desk Summary Log'!BB9</f>
        <v>58</v>
      </c>
      <c r="O457" s="63">
        <f>'[28]Staff Off Desk Summary Log'!BC9</f>
        <v>12</v>
      </c>
      <c r="P457" s="63">
        <f>'[28]Staff Off Desk Summary Log'!BD9</f>
        <v>0</v>
      </c>
      <c r="Q457" s="63">
        <f>'[28]Staff Off Desk Summary Log'!BG9</f>
        <v>0</v>
      </c>
      <c r="R457" s="63">
        <f>'[28]Staff Off Desk Summary Log'!BH9</f>
        <v>0</v>
      </c>
      <c r="S457" s="63">
        <f>'[28]Staff Off Desk Summary Log'!BI9</f>
        <v>0</v>
      </c>
      <c r="T457" s="63">
        <f>'[28]Staff Off Desk Summary Log'!BJ9</f>
        <v>0</v>
      </c>
      <c r="U457" s="63">
        <f>'[28]Staff Off Desk Summary Log'!BK9</f>
        <v>0</v>
      </c>
      <c r="V457" s="63">
        <f>'[28]Staff Off Desk Summary Log'!BL9</f>
        <v>0</v>
      </c>
      <c r="W457" s="63">
        <f>'[28]Staff Off Desk Summary Log'!BM9</f>
        <v>375</v>
      </c>
      <c r="X457" s="63">
        <f>'[28]Staff Off Desk Summary Log'!BN9</f>
        <v>65</v>
      </c>
      <c r="Y457" s="63">
        <f>'[28]Staff Off Desk Summary Log'!BO9</f>
        <v>172</v>
      </c>
      <c r="Z457" s="63">
        <f>'[28]Staff Off Desk Summary Log'!BP9</f>
        <v>53</v>
      </c>
      <c r="AA457" s="63">
        <f>'[28]Staff Off Desk Summary Log'!BQ9</f>
        <v>10</v>
      </c>
      <c r="AB457" s="63">
        <f>'[28]Staff Off Desk Summary Log'!BR9</f>
        <v>45</v>
      </c>
      <c r="AC457" s="63">
        <f>'[28]Staff Off Desk Summary Log'!BS9</f>
        <v>13</v>
      </c>
      <c r="AD457" s="63">
        <f>'[28]Staff Off Desk Summary Log'!BT9</f>
        <v>235</v>
      </c>
    </row>
    <row r="458" spans="1:30" x14ac:dyDescent="0.25">
      <c r="A458" s="63"/>
      <c r="B458" s="63" t="str">
        <f>'[28]Staff Off Desk Summary Log'!AP10</f>
        <v>SUM</v>
      </c>
      <c r="C458" s="63">
        <f>'[28]Staff Off Desk Summary Log'!AQ10</f>
        <v>4696</v>
      </c>
      <c r="D458" s="63">
        <f>'[28]Staff Off Desk Summary Log'!AR10</f>
        <v>835</v>
      </c>
      <c r="E458" s="63">
        <f>'[28]Staff Off Desk Summary Log'!AS10</f>
        <v>3088</v>
      </c>
      <c r="F458" s="63">
        <f>'[28]Staff Off Desk Summary Log'!AT10</f>
        <v>342</v>
      </c>
      <c r="G458" s="63">
        <f>'[28]Staff Off Desk Summary Log'!AU10</f>
        <v>4824</v>
      </c>
      <c r="H458" s="63">
        <f>'[28]Staff Off Desk Summary Log'!AV10</f>
        <v>1430.5</v>
      </c>
      <c r="I458" s="63">
        <f>'[28]Staff Off Desk Summary Log'!AW10</f>
        <v>603</v>
      </c>
      <c r="J458" s="63">
        <f>'[28]Staff Off Desk Summary Log'!AX10</f>
        <v>170</v>
      </c>
      <c r="K458" s="63">
        <f>'[28]Staff Off Desk Summary Log'!AY10</f>
        <v>201</v>
      </c>
      <c r="L458" s="63">
        <f>'[28]Staff Off Desk Summary Log'!AZ10</f>
        <v>231</v>
      </c>
      <c r="M458" s="63">
        <f>'[28]Staff Off Desk Summary Log'!BA10</f>
        <v>80</v>
      </c>
      <c r="N458" s="63">
        <f>'[28]Staff Off Desk Summary Log'!BB10</f>
        <v>225</v>
      </c>
      <c r="O458" s="63">
        <f>'[28]Staff Off Desk Summary Log'!BC10</f>
        <v>184</v>
      </c>
      <c r="P458" s="63">
        <f>'[28]Staff Off Desk Summary Log'!BD10</f>
        <v>90</v>
      </c>
      <c r="Q458" s="63">
        <f>'[28]Staff Off Desk Summary Log'!BG10</f>
        <v>72</v>
      </c>
      <c r="R458" s="63">
        <f>'[28]Staff Off Desk Summary Log'!BH10</f>
        <v>85</v>
      </c>
      <c r="S458" s="63">
        <f>'[28]Staff Off Desk Summary Log'!BI10</f>
        <v>27</v>
      </c>
      <c r="T458" s="63">
        <f>'[28]Staff Off Desk Summary Log'!BJ10</f>
        <v>7</v>
      </c>
      <c r="U458" s="63">
        <f>'[28]Staff Off Desk Summary Log'!BK10</f>
        <v>155</v>
      </c>
      <c r="V458" s="63">
        <f>'[28]Staff Off Desk Summary Log'!BL10</f>
        <v>567</v>
      </c>
      <c r="W458" s="63">
        <f>'[28]Staff Off Desk Summary Log'!BM10</f>
        <v>1902</v>
      </c>
      <c r="X458" s="63">
        <f>'[28]Staff Off Desk Summary Log'!BN10</f>
        <v>665</v>
      </c>
      <c r="Y458" s="63">
        <f>'[28]Staff Off Desk Summary Log'!BO10</f>
        <v>597</v>
      </c>
      <c r="Z458" s="63">
        <f>'[28]Staff Off Desk Summary Log'!BP10</f>
        <v>558</v>
      </c>
      <c r="AA458" s="63">
        <f>'[28]Staff Off Desk Summary Log'!BQ10</f>
        <v>148</v>
      </c>
      <c r="AB458" s="63">
        <f>'[28]Staff Off Desk Summary Log'!BR10</f>
        <v>365</v>
      </c>
      <c r="AC458" s="63">
        <f>'[28]Staff Off Desk Summary Log'!BS10</f>
        <v>183</v>
      </c>
      <c r="AD458" s="63">
        <f>'[28]Staff Off Desk Summary Log'!BT10</f>
        <v>1320</v>
      </c>
    </row>
    <row r="459" spans="1:30" x14ac:dyDescent="0.25">
      <c r="A459" s="63"/>
      <c r="B459" s="63" t="str">
        <f>'[28]Staff Off Desk Summary Log'!AP11</f>
        <v>AVG</v>
      </c>
      <c r="C459" s="63"/>
      <c r="D459" s="101">
        <f>'[28]Staff Off Desk Summary Log'!AR11</f>
        <v>0.17781090289608179</v>
      </c>
      <c r="E459" s="101"/>
      <c r="F459" s="101">
        <f>'[28]Staff Off Desk Summary Log'!AT11</f>
        <v>0.11075129533678757</v>
      </c>
      <c r="G459" s="101"/>
      <c r="H459" s="101">
        <f>'[28]Staff Off Desk Summary Log'!AV11</f>
        <v>0.29653814262023215</v>
      </c>
      <c r="I459" s="101"/>
      <c r="J459" s="101">
        <f>'[28]Staff Off Desk Summary Log'!AX11</f>
        <v>0.28192371475953565</v>
      </c>
      <c r="K459" s="101"/>
      <c r="L459" s="101">
        <f>'[28]Staff Off Desk Summary Log'!AZ11</f>
        <v>1.1492537313432836</v>
      </c>
      <c r="M459" s="101"/>
      <c r="N459" s="101"/>
      <c r="O459" s="101">
        <f>'[28]Staff Off Desk Summary Log'!BC11</f>
        <v>0.81777777777777783</v>
      </c>
      <c r="P459" s="101"/>
      <c r="Q459" s="101"/>
      <c r="R459" s="101"/>
      <c r="S459" s="101"/>
      <c r="T459" s="101"/>
      <c r="U459" s="101">
        <f>'[28]Staff Off Desk Summary Log'!BK11</f>
        <v>22.142857142857142</v>
      </c>
      <c r="V459" s="101"/>
      <c r="W459" s="101">
        <f>'[28]Staff Off Desk Summary Log'!BM11</f>
        <v>3.3544973544973544</v>
      </c>
      <c r="X459" s="101"/>
      <c r="Y459" s="101"/>
      <c r="Z459" s="101"/>
      <c r="AA459" s="101"/>
      <c r="AB459" s="101"/>
      <c r="AC459" s="101"/>
      <c r="AD459" s="101"/>
    </row>
    <row r="460" spans="1:30" ht="105" x14ac:dyDescent="0.25">
      <c r="A460" s="63"/>
      <c r="B460" s="114" t="str">
        <f>'[28]Staff Off Desk Summary Log'!AP12</f>
        <v>% Hrs per week off desk tasks</v>
      </c>
      <c r="C460" s="63"/>
      <c r="D460" s="63" t="str">
        <f>'[28]Staff Off Desk Summary Log'!AR12</f>
        <v>shelver</v>
      </c>
      <c r="E460" s="63"/>
      <c r="F460" s="63" t="str">
        <f>'[28]Staff Off Desk Summary Log'!AT12</f>
        <v>shelver</v>
      </c>
      <c r="G460" s="63"/>
      <c r="H460" s="63" t="str">
        <f>'[28]Staff Off Desk Summary Log'!AV12</f>
        <v>shelver</v>
      </c>
      <c r="I460" s="63"/>
      <c r="J460" s="63" t="str">
        <f>'[28]Staff Off Desk Summary Log'!AX12</f>
        <v>shelver</v>
      </c>
      <c r="K460" s="63"/>
      <c r="L460" s="115">
        <f>'[28]Staff Off Desk Summary Log'!AZ12</f>
        <v>9.6250000000000002E-2</v>
      </c>
      <c r="M460" s="115">
        <f>'[28]Staff Off Desk Summary Log'!BA12</f>
        <v>3.3333333333333333E-2</v>
      </c>
      <c r="N460" s="115"/>
      <c r="O460" s="115">
        <f>'[28]Staff Off Desk Summary Log'!BC12</f>
        <v>7.6666666666666661E-2</v>
      </c>
      <c r="P460" s="115">
        <f>'[28]Staff Off Desk Summary Log'!BD12</f>
        <v>3.7499999999999999E-2</v>
      </c>
      <c r="Q460" s="115">
        <f>'[28]Staff Off Desk Summary Log'!BG12</f>
        <v>0.03</v>
      </c>
      <c r="R460" s="115">
        <f>'[28]Staff Off Desk Summary Log'!BH12</f>
        <v>3.5416666666666666E-2</v>
      </c>
      <c r="S460" s="115">
        <f>'[28]Staff Off Desk Summary Log'!BI12</f>
        <v>1.125E-2</v>
      </c>
      <c r="T460" s="115"/>
      <c r="U460" s="115">
        <f>'[28]Staff Off Desk Summary Log'!BK12</f>
        <v>6.458333333333334E-2</v>
      </c>
      <c r="V460" s="115"/>
      <c r="W460" s="115">
        <f>'[28]Staff Off Desk Summary Log'!BM12</f>
        <v>0.79249999999999998</v>
      </c>
      <c r="X460" s="115">
        <f>'[28]Staff Off Desk Summary Log'!BN12</f>
        <v>0.27708333333333335</v>
      </c>
      <c r="Y460" s="115">
        <f>'[28]Staff Off Desk Summary Log'!BO12</f>
        <v>0.24875</v>
      </c>
      <c r="Z460" s="115">
        <f>'[28]Staff Off Desk Summary Log'!BP12</f>
        <v>0.23250000000000001</v>
      </c>
      <c r="AA460" s="115">
        <f>'[28]Staff Off Desk Summary Log'!BQ12</f>
        <v>6.1666666666666668E-2</v>
      </c>
      <c r="AB460" s="115">
        <f>'[28]Staff Off Desk Summary Log'!BR12</f>
        <v>0.15208333333333332</v>
      </c>
      <c r="AC460" s="115">
        <f>'[28]Staff Off Desk Summary Log'!BS12</f>
        <v>7.6249999999999998E-2</v>
      </c>
      <c r="AD460" s="115">
        <f>'[28]Staff Off Desk Summary Log'!BT12</f>
        <v>0.55000000000000004</v>
      </c>
    </row>
    <row r="463" spans="1:30" ht="150" x14ac:dyDescent="0.25">
      <c r="A463" s="63"/>
      <c r="B463" s="63"/>
      <c r="C463" s="114" t="str">
        <f>'[29]Staff Off Desk Summary Log'!AQ1</f>
        <v>Hours per week Staff Max</v>
      </c>
      <c r="D463" s="114" t="str">
        <f>'[29]Staff Off Desk Summary Log'!AR1</f>
        <v>Mins per week staff max</v>
      </c>
      <c r="E463" s="114" t="str">
        <f>'[29]Staff Off Desk Summary Log'!AS1</f>
        <v>Hours/year Staff Max</v>
      </c>
      <c r="F463" s="63"/>
      <c r="G463" s="63"/>
      <c r="H463" s="63"/>
      <c r="I463" s="63"/>
      <c r="J463" s="63"/>
      <c r="K463" s="63"/>
      <c r="L463" s="63"/>
      <c r="M463" s="63"/>
      <c r="N463" s="63"/>
      <c r="O463" s="63"/>
      <c r="P463" s="63"/>
      <c r="Q463" s="63"/>
      <c r="R463" s="63"/>
      <c r="S463" s="63"/>
      <c r="T463" s="63"/>
      <c r="U463" s="63"/>
      <c r="V463" s="63"/>
      <c r="W463" s="63"/>
      <c r="X463" s="63"/>
      <c r="Y463" s="63"/>
      <c r="Z463" s="63"/>
      <c r="AA463" s="63"/>
      <c r="AB463" s="63"/>
      <c r="AC463" s="63"/>
      <c r="AD463" s="63"/>
    </row>
    <row r="464" spans="1:30" x14ac:dyDescent="0.25">
      <c r="A464" s="63"/>
      <c r="B464" s="63"/>
      <c r="C464" s="63">
        <f>'[29]Staff Off Desk Summary Log'!AQ2</f>
        <v>40</v>
      </c>
      <c r="D464" s="63">
        <f>'[29]Staff Off Desk Summary Log'!AR2</f>
        <v>2400</v>
      </c>
      <c r="E464" s="63">
        <f>'[29]Staff Off Desk Summary Log'!AS2</f>
        <v>2080</v>
      </c>
      <c r="F464" s="63"/>
      <c r="G464" s="63"/>
      <c r="H464" s="63"/>
      <c r="I464" s="63"/>
      <c r="J464" s="63"/>
      <c r="K464" s="63"/>
      <c r="L464" s="63"/>
      <c r="M464" s="63"/>
      <c r="N464" s="63"/>
      <c r="O464" s="63"/>
      <c r="P464" s="63"/>
      <c r="Q464" s="63"/>
      <c r="R464" s="63"/>
      <c r="S464" s="63"/>
      <c r="T464" s="63"/>
      <c r="U464" s="63"/>
      <c r="V464" s="63"/>
      <c r="W464" s="63"/>
      <c r="X464" s="63"/>
      <c r="Y464" s="63"/>
      <c r="Z464" s="63"/>
      <c r="AA464" s="63"/>
      <c r="AB464" s="63"/>
      <c r="AC464" s="63"/>
      <c r="AD464" s="63"/>
    </row>
    <row r="465" spans="1:30" ht="83.25" customHeight="1" x14ac:dyDescent="0.25">
      <c r="A465" s="44" t="str">
        <f>'[29]Staff Off Desk Summary Log'!AO3</f>
        <v>VAL- Off Desk Log</v>
      </c>
      <c r="B465" s="63"/>
      <c r="C465" s="114" t="str">
        <f>'[29]Staff Off Desk Summary Log'!AQ3</f>
        <v>Bookdrop</v>
      </c>
      <c r="D465" s="114"/>
      <c r="E465" s="118" t="str">
        <f>'[29]Staff Off Desk Summary Log'!AS3</f>
        <v>Delivery</v>
      </c>
      <c r="F465" s="114"/>
      <c r="G465" s="114" t="str">
        <f>'[29]Staff Off Desk Summary Log'!AU3</f>
        <v xml:space="preserve">Checkin </v>
      </c>
      <c r="H465" s="114"/>
      <c r="I465" s="114" t="str">
        <f>'[29]Staff Off Desk Summary Log'!AW3</f>
        <v>Shelving</v>
      </c>
      <c r="J465" s="114"/>
      <c r="K465" s="114" t="str">
        <f>'[29]Staff Off Desk Summary Log'!AY3</f>
        <v>Circ Issues: missing and damaged items, etc.</v>
      </c>
      <c r="L465" s="114"/>
      <c r="M465" s="114" t="str">
        <f>'[29]Staff Off Desk Summary Log'!BA3</f>
        <v>Collection Management (describe activity)</v>
      </c>
      <c r="N465" s="114" t="str">
        <f>'[29]Staff Off Desk Summary Log'!BB3</f>
        <v>Picklist, ILL, LinkPLUS</v>
      </c>
      <c r="O465" s="114"/>
      <c r="P465" s="114" t="str">
        <f>'[29]Staff Off Desk Summary Log'!BD3</f>
        <v>Magazines (describe activity)</v>
      </c>
      <c r="Q465" s="114" t="str">
        <f>'[29]Staff Off Desk Summary Log'!BG3</f>
        <v>Meeting Room Bookings: new requests, review, confirm, etc.</v>
      </c>
      <c r="R465" s="114" t="str">
        <f>'[29]Staff Off Desk Summary Log'!BH3</f>
        <v>Outreach: School, Rotary, etc. (keep detailed calendar and attach to off desk log)</v>
      </c>
      <c r="S465" s="114" t="str">
        <f>'[29]Staff Off Desk Summary Log'!BI3</f>
        <v>Community Information: posting new, restocking bookmarks, program brochures, notices</v>
      </c>
      <c r="T465" s="114" t="str">
        <f>'[29]Staff Off Desk Summary Log'!BJ3</f>
        <v>By appointment with patron; 1 on 1; small group training</v>
      </c>
      <c r="U465" s="114"/>
      <c r="V465" s="114" t="str">
        <f>'[29]Staff Off Desk Summary Log'!BM3</f>
        <v>Programs (set up, delivery and tear down) Attach evanced calendar)</v>
      </c>
      <c r="W465" s="114"/>
      <c r="X465" s="114" t="str">
        <f>'[29]Staff Off Desk Summary Log'!BP3</f>
        <v>Programs (planning)</v>
      </c>
      <c r="Y465" s="114" t="str">
        <f>'[29]Staff Off Desk Summary Log'!BR3</f>
        <v xml:space="preserve">Special assignments or projects </v>
      </c>
      <c r="Z465" s="114" t="str">
        <f>'[29]Staff Off Desk Summary Log'!BT3</f>
        <v>Check email/spl@</v>
      </c>
      <c r="AA465" s="114" t="str">
        <f>'[29]Staff Off Desk Summary Log'!BU3</f>
        <v>Cash Count</v>
      </c>
      <c r="AB465" s="114" t="str">
        <f>'[29]Staff Off Desk Summary Log'!BV3</f>
        <v>Staff Meetings</v>
      </c>
      <c r="AC465" s="114" t="str">
        <f>'[29]Staff Off Desk Summary Log'!BX3</f>
        <v>Closing Procedures</v>
      </c>
      <c r="AD465" s="114" t="str">
        <f>'[29]Staff Off Desk Summary Log'!BY3</f>
        <v>Other (describe)</v>
      </c>
    </row>
    <row r="466" spans="1:30" x14ac:dyDescent="0.25">
      <c r="A466" s="63" t="s">
        <v>107</v>
      </c>
      <c r="B466" s="63" t="s">
        <v>108</v>
      </c>
      <c r="C466" s="63" t="s">
        <v>109</v>
      </c>
      <c r="D466" s="63" t="s">
        <v>110</v>
      </c>
      <c r="E466" s="63" t="s">
        <v>109</v>
      </c>
      <c r="F466" s="63" t="s">
        <v>110</v>
      </c>
      <c r="G466" s="63" t="s">
        <v>109</v>
      </c>
      <c r="H466" s="63" t="s">
        <v>110</v>
      </c>
      <c r="I466" s="63" t="s">
        <v>109</v>
      </c>
      <c r="J466" s="63" t="s">
        <v>110</v>
      </c>
      <c r="K466" s="63" t="s">
        <v>109</v>
      </c>
      <c r="L466" s="63" t="s">
        <v>110</v>
      </c>
      <c r="M466" s="63" t="s">
        <v>111</v>
      </c>
      <c r="N466" s="63" t="s">
        <v>109</v>
      </c>
      <c r="O466" s="63" t="s">
        <v>110</v>
      </c>
      <c r="P466" s="63" t="s">
        <v>111</v>
      </c>
      <c r="Q466" s="63" t="s">
        <v>111</v>
      </c>
      <c r="R466" s="63" t="s">
        <v>111</v>
      </c>
      <c r="S466" s="63" t="s">
        <v>111</v>
      </c>
      <c r="T466" s="63" t="s">
        <v>109</v>
      </c>
      <c r="U466" s="63" t="s">
        <v>111</v>
      </c>
      <c r="V466" s="63" t="s">
        <v>112</v>
      </c>
      <c r="W466" s="63" t="s">
        <v>111</v>
      </c>
      <c r="X466" s="63" t="s">
        <v>113</v>
      </c>
      <c r="Y466" s="63" t="s">
        <v>113</v>
      </c>
      <c r="Z466" s="63" t="s">
        <v>111</v>
      </c>
      <c r="AA466" s="63" t="s">
        <v>111</v>
      </c>
      <c r="AB466" s="63" t="s">
        <v>113</v>
      </c>
      <c r="AC466" s="63" t="s">
        <v>111</v>
      </c>
      <c r="AD466" s="63">
        <v>0</v>
      </c>
    </row>
    <row r="467" spans="1:30" x14ac:dyDescent="0.25">
      <c r="A467" s="63" t="str">
        <f>'[29]Staff Off Desk Summary Log'!AO5</f>
        <v xml:space="preserve">Tuesday </v>
      </c>
      <c r="B467" s="63"/>
      <c r="C467" s="63">
        <f>'[29]Staff Off Desk Summary Log'!AQ5</f>
        <v>655</v>
      </c>
      <c r="D467" s="63">
        <f>'[29]Staff Off Desk Summary Log'!AR5</f>
        <v>88</v>
      </c>
      <c r="E467" s="63">
        <f>'[29]Staff Off Desk Summary Log'!AS5</f>
        <v>223</v>
      </c>
      <c r="F467" s="63">
        <f>'[29]Staff Off Desk Summary Log'!AT5</f>
        <v>120</v>
      </c>
      <c r="G467" s="63">
        <f>'[29]Staff Off Desk Summary Log'!AU5</f>
        <v>1320</v>
      </c>
      <c r="H467" s="63">
        <f>'[29]Staff Off Desk Summary Log'!AV5</f>
        <v>260</v>
      </c>
      <c r="I467" s="63">
        <f>'[29]Staff Off Desk Summary Log'!AW5</f>
        <v>60</v>
      </c>
      <c r="J467" s="63">
        <f>'[29]Staff Off Desk Summary Log'!AX5</f>
        <v>15</v>
      </c>
      <c r="K467" s="63">
        <f>'[29]Staff Off Desk Summary Log'!AY5</f>
        <v>26</v>
      </c>
      <c r="L467" s="63">
        <f>'[29]Staff Off Desk Summary Log'!AZ5</f>
        <v>120</v>
      </c>
      <c r="M467" s="63">
        <f>'[29]Staff Off Desk Summary Log'!BA5</f>
        <v>47</v>
      </c>
      <c r="N467" s="63">
        <f>'[29]Staff Off Desk Summary Log'!BB5</f>
        <v>42</v>
      </c>
      <c r="O467" s="63">
        <f>'[29]Staff Off Desk Summary Log'!BC5</f>
        <v>50</v>
      </c>
      <c r="P467" s="63">
        <f>'[29]Staff Off Desk Summary Log'!BD5</f>
        <v>10</v>
      </c>
      <c r="Q467" s="63">
        <f>'[29]Staff Off Desk Summary Log'!BG5</f>
        <v>25</v>
      </c>
      <c r="R467" s="63">
        <f>'[29]Staff Off Desk Summary Log'!BH5</f>
        <v>125</v>
      </c>
      <c r="S467" s="63">
        <f>'[29]Staff Off Desk Summary Log'!BI5</f>
        <v>30</v>
      </c>
      <c r="T467" s="63">
        <f>'[29]Staff Off Desk Summary Log'!BK5</f>
        <v>2</v>
      </c>
      <c r="U467" s="63">
        <f>'[29]Staff Off Desk Summary Log'!BL5</f>
        <v>30</v>
      </c>
      <c r="V467" s="63">
        <f>'[29]Staff Off Desk Summary Log'!BN5</f>
        <v>0</v>
      </c>
      <c r="W467" s="63">
        <f>'[29]Staff Off Desk Summary Log'!BO5</f>
        <v>0</v>
      </c>
      <c r="X467" s="63">
        <f>'[29]Staff Off Desk Summary Log'!BQ5</f>
        <v>20</v>
      </c>
      <c r="Y467" s="63">
        <f>'[29]Staff Off Desk Summary Log'!BS5</f>
        <v>60</v>
      </c>
      <c r="Z467" s="63">
        <f>'[29]Staff Off Desk Summary Log'!BT5</f>
        <v>110</v>
      </c>
      <c r="AA467" s="63">
        <f>'[29]Staff Off Desk Summary Log'!BU5</f>
        <v>45</v>
      </c>
      <c r="AB467" s="63">
        <f>'[29]Staff Off Desk Summary Log'!BW5</f>
        <v>110</v>
      </c>
      <c r="AC467" s="63">
        <f>'[29]Staff Off Desk Summary Log'!BX5</f>
        <v>10</v>
      </c>
      <c r="AD467" s="63">
        <f>'[29]Staff Off Desk Summary Log'!BY5</f>
        <v>660</v>
      </c>
    </row>
    <row r="468" spans="1:30" x14ac:dyDescent="0.25">
      <c r="A468" s="63" t="str">
        <f>'[29]Staff Off Desk Summary Log'!AO6</f>
        <v xml:space="preserve">Wednesday </v>
      </c>
      <c r="B468" s="63"/>
      <c r="C468" s="63">
        <f>'[29]Staff Off Desk Summary Log'!AQ6</f>
        <v>623</v>
      </c>
      <c r="D468" s="63">
        <f>'[29]Staff Off Desk Summary Log'!AR6</f>
        <v>135</v>
      </c>
      <c r="E468" s="63">
        <f>'[29]Staff Off Desk Summary Log'!AS6</f>
        <v>320</v>
      </c>
      <c r="F468" s="63">
        <f>'[29]Staff Off Desk Summary Log'!AT6</f>
        <v>20</v>
      </c>
      <c r="G468" s="63">
        <f>'[29]Staff Off Desk Summary Log'!AU6</f>
        <v>561</v>
      </c>
      <c r="H468" s="63">
        <f>'[29]Staff Off Desk Summary Log'!AV6</f>
        <v>102</v>
      </c>
      <c r="I468" s="63">
        <f>'[29]Staff Off Desk Summary Log'!AW6</f>
        <v>257</v>
      </c>
      <c r="J468" s="63">
        <f>'[29]Staff Off Desk Summary Log'!AX6</f>
        <v>30</v>
      </c>
      <c r="K468" s="63">
        <f>'[29]Staff Off Desk Summary Log'!AY6</f>
        <v>13</v>
      </c>
      <c r="L468" s="63">
        <f>'[29]Staff Off Desk Summary Log'!AZ6</f>
        <v>24</v>
      </c>
      <c r="M468" s="63">
        <f>'[29]Staff Off Desk Summary Log'!BA6</f>
        <v>55</v>
      </c>
      <c r="N468" s="63">
        <f>'[29]Staff Off Desk Summary Log'!BB6</f>
        <v>262</v>
      </c>
      <c r="O468" s="63">
        <f>'[29]Staff Off Desk Summary Log'!BC6</f>
        <v>60</v>
      </c>
      <c r="P468" s="63">
        <f>'[29]Staff Off Desk Summary Log'!BD6</f>
        <v>35</v>
      </c>
      <c r="Q468" s="63">
        <f>'[29]Staff Off Desk Summary Log'!BG6</f>
        <v>10</v>
      </c>
      <c r="R468" s="63">
        <f>'[29]Staff Off Desk Summary Log'!BH6</f>
        <v>0</v>
      </c>
      <c r="S468" s="63">
        <f>'[29]Staff Off Desk Summary Log'!BI6</f>
        <v>15</v>
      </c>
      <c r="T468" s="63">
        <f>'[29]Staff Off Desk Summary Log'!BK6</f>
        <v>0</v>
      </c>
      <c r="U468" s="63">
        <f>'[29]Staff Off Desk Summary Log'!BL6</f>
        <v>0</v>
      </c>
      <c r="V468" s="63">
        <f>'[29]Staff Off Desk Summary Log'!BN6</f>
        <v>12</v>
      </c>
      <c r="W468" s="63">
        <f>'[29]Staff Off Desk Summary Log'!BO6</f>
        <v>210</v>
      </c>
      <c r="X468" s="63">
        <f>'[29]Staff Off Desk Summary Log'!BQ6</f>
        <v>0</v>
      </c>
      <c r="Y468" s="63">
        <f>'[29]Staff Off Desk Summary Log'!BS6</f>
        <v>0</v>
      </c>
      <c r="Z468" s="63">
        <f>'[29]Staff Off Desk Summary Log'!BT6</f>
        <v>75</v>
      </c>
      <c r="AA468" s="63">
        <f>'[29]Staff Off Desk Summary Log'!BU6</f>
        <v>20</v>
      </c>
      <c r="AB468" s="63">
        <f>'[29]Staff Off Desk Summary Log'!BW6</f>
        <v>15</v>
      </c>
      <c r="AC468" s="63">
        <f>'[29]Staff Off Desk Summary Log'!BX6</f>
        <v>10</v>
      </c>
      <c r="AD468" s="63">
        <f>'[29]Staff Off Desk Summary Log'!BY6</f>
        <v>470</v>
      </c>
    </row>
    <row r="469" spans="1:30" x14ac:dyDescent="0.25">
      <c r="A469" s="63" t="str">
        <f>'[29]Staff Off Desk Summary Log'!AO7</f>
        <v xml:space="preserve">Thursday </v>
      </c>
      <c r="B469" s="63"/>
      <c r="C469" s="63">
        <f>'[29]Staff Off Desk Summary Log'!AQ7</f>
        <v>545</v>
      </c>
      <c r="D469" s="63">
        <f>'[29]Staff Off Desk Summary Log'!AR7</f>
        <v>185</v>
      </c>
      <c r="E469" s="63">
        <f>'[29]Staff Off Desk Summary Log'!AS7</f>
        <v>623</v>
      </c>
      <c r="F469" s="63">
        <f>'[29]Staff Off Desk Summary Log'!AT7</f>
        <v>85</v>
      </c>
      <c r="G469" s="63">
        <f>'[29]Staff Off Desk Summary Log'!AU7</f>
        <v>892</v>
      </c>
      <c r="H469" s="63">
        <f>'[29]Staff Off Desk Summary Log'!AV7</f>
        <v>237</v>
      </c>
      <c r="I469" s="63">
        <f>'[29]Staff Off Desk Summary Log'!AW7</f>
        <v>247</v>
      </c>
      <c r="J469" s="63">
        <f>'[29]Staff Off Desk Summary Log'!AX7</f>
        <v>40</v>
      </c>
      <c r="K469" s="63">
        <f>'[29]Staff Off Desk Summary Log'!AY7</f>
        <v>24</v>
      </c>
      <c r="L469" s="63">
        <f>'[29]Staff Off Desk Summary Log'!AZ7</f>
        <v>57</v>
      </c>
      <c r="M469" s="63">
        <f>'[29]Staff Off Desk Summary Log'!BA7</f>
        <v>117</v>
      </c>
      <c r="N469" s="63">
        <f>'[29]Staff Off Desk Summary Log'!BB7</f>
        <v>0</v>
      </c>
      <c r="O469" s="63">
        <f>'[29]Staff Off Desk Summary Log'!BC7</f>
        <v>2</v>
      </c>
      <c r="P469" s="63">
        <f>'[29]Staff Off Desk Summary Log'!BD7</f>
        <v>27</v>
      </c>
      <c r="Q469" s="63">
        <f>'[29]Staff Off Desk Summary Log'!BG7</f>
        <v>15</v>
      </c>
      <c r="R469" s="63">
        <f>'[29]Staff Off Desk Summary Log'!BH7</f>
        <v>0</v>
      </c>
      <c r="S469" s="63">
        <f>'[29]Staff Off Desk Summary Log'!BI7</f>
        <v>26</v>
      </c>
      <c r="T469" s="63">
        <f>'[29]Staff Off Desk Summary Log'!BK7</f>
        <v>0</v>
      </c>
      <c r="U469" s="63">
        <f>'[29]Staff Off Desk Summary Log'!BL7</f>
        <v>0</v>
      </c>
      <c r="V469" s="63">
        <f>'[29]Staff Off Desk Summary Log'!BN7</f>
        <v>0</v>
      </c>
      <c r="W469" s="63">
        <f>'[29]Staff Off Desk Summary Log'!BO7</f>
        <v>0</v>
      </c>
      <c r="X469" s="63">
        <f>'[29]Staff Off Desk Summary Log'!BQ7</f>
        <v>10</v>
      </c>
      <c r="Y469" s="63">
        <f>'[29]Staff Off Desk Summary Log'!BS7</f>
        <v>60</v>
      </c>
      <c r="Z469" s="63">
        <f>'[29]Staff Off Desk Summary Log'!BT7</f>
        <v>125</v>
      </c>
      <c r="AA469" s="63">
        <f>'[29]Staff Off Desk Summary Log'!BU7</f>
        <v>45</v>
      </c>
      <c r="AB469" s="63">
        <f>'[29]Staff Off Desk Summary Log'!BW7</f>
        <v>10</v>
      </c>
      <c r="AC469" s="63">
        <f>'[29]Staff Off Desk Summary Log'!BX7</f>
        <v>25</v>
      </c>
      <c r="AD469" s="63">
        <f>'[29]Staff Off Desk Summary Log'!BY7</f>
        <v>700</v>
      </c>
    </row>
    <row r="470" spans="1:30" x14ac:dyDescent="0.25">
      <c r="A470" s="63" t="str">
        <f>'[29]Staff Off Desk Summary Log'!AO8</f>
        <v xml:space="preserve">Friday </v>
      </c>
      <c r="B470" s="63"/>
      <c r="C470" s="63">
        <f>'[29]Staff Off Desk Summary Log'!AQ8</f>
        <v>624</v>
      </c>
      <c r="D470" s="63">
        <f>'[29]Staff Off Desk Summary Log'!AR8</f>
        <v>70</v>
      </c>
      <c r="E470" s="63">
        <f>'[29]Staff Off Desk Summary Log'!AS8</f>
        <v>459</v>
      </c>
      <c r="F470" s="63">
        <f>'[29]Staff Off Desk Summary Log'!AT8</f>
        <v>0</v>
      </c>
      <c r="G470" s="63">
        <f>'[29]Staff Off Desk Summary Log'!AU8</f>
        <v>668</v>
      </c>
      <c r="H470" s="63">
        <f>'[29]Staff Off Desk Summary Log'!AV8</f>
        <v>155</v>
      </c>
      <c r="I470" s="63">
        <f>'[29]Staff Off Desk Summary Log'!AW8</f>
        <v>0</v>
      </c>
      <c r="J470" s="63">
        <f>'[29]Staff Off Desk Summary Log'!AX8</f>
        <v>0</v>
      </c>
      <c r="K470" s="63">
        <f>'[29]Staff Off Desk Summary Log'!AY8</f>
        <v>13</v>
      </c>
      <c r="L470" s="63">
        <f>'[29]Staff Off Desk Summary Log'!AZ8</f>
        <v>30</v>
      </c>
      <c r="M470" s="63">
        <f>'[29]Staff Off Desk Summary Log'!BA8</f>
        <v>45</v>
      </c>
      <c r="N470" s="63">
        <f>'[29]Staff Off Desk Summary Log'!BB8</f>
        <v>0</v>
      </c>
      <c r="O470" s="63">
        <f>'[29]Staff Off Desk Summary Log'!BC8</f>
        <v>5</v>
      </c>
      <c r="P470" s="63">
        <f>'[29]Staff Off Desk Summary Log'!BD8</f>
        <v>20</v>
      </c>
      <c r="Q470" s="63">
        <f>'[29]Staff Off Desk Summary Log'!BG8</f>
        <v>20</v>
      </c>
      <c r="R470" s="63">
        <f>'[29]Staff Off Desk Summary Log'!BH8</f>
        <v>0</v>
      </c>
      <c r="S470" s="63">
        <f>'[29]Staff Off Desk Summary Log'!BI8</f>
        <v>0</v>
      </c>
      <c r="T470" s="63">
        <f>'[29]Staff Off Desk Summary Log'!BK8</f>
        <v>0</v>
      </c>
      <c r="U470" s="63">
        <f>'[29]Staff Off Desk Summary Log'!BL8</f>
        <v>0</v>
      </c>
      <c r="V470" s="63">
        <f>'[29]Staff Off Desk Summary Log'!BN8</f>
        <v>0</v>
      </c>
      <c r="W470" s="63">
        <f>'[29]Staff Off Desk Summary Log'!BO8</f>
        <v>135</v>
      </c>
      <c r="X470" s="63">
        <f>'[29]Staff Off Desk Summary Log'!BQ8</f>
        <v>0</v>
      </c>
      <c r="Y470" s="63">
        <f>'[29]Staff Off Desk Summary Log'!BS8</f>
        <v>0</v>
      </c>
      <c r="Z470" s="63">
        <f>'[29]Staff Off Desk Summary Log'!BT8</f>
        <v>65</v>
      </c>
      <c r="AA470" s="63">
        <f>'[29]Staff Off Desk Summary Log'!BU8</f>
        <v>10</v>
      </c>
      <c r="AB470" s="63">
        <f>'[29]Staff Off Desk Summary Log'!BW8</f>
        <v>10</v>
      </c>
      <c r="AC470" s="63">
        <f>'[29]Staff Off Desk Summary Log'!BX8</f>
        <v>15</v>
      </c>
      <c r="AD470" s="63">
        <f>'[29]Staff Off Desk Summary Log'!BY8</f>
        <v>750</v>
      </c>
    </row>
    <row r="471" spans="1:30" x14ac:dyDescent="0.25">
      <c r="A471" s="63" t="str">
        <f>'[29]Staff Off Desk Summary Log'!AO9</f>
        <v xml:space="preserve">Saturday </v>
      </c>
      <c r="B471" s="63"/>
      <c r="C471" s="63">
        <f>'[29]Staff Off Desk Summary Log'!AQ9</f>
        <v>604</v>
      </c>
      <c r="D471" s="63">
        <f>'[29]Staff Off Desk Summary Log'!AR9</f>
        <v>79</v>
      </c>
      <c r="E471" s="63">
        <f>'[29]Staff Off Desk Summary Log'!AS9</f>
        <v>644</v>
      </c>
      <c r="F471" s="63">
        <f>'[29]Staff Off Desk Summary Log'!AT9</f>
        <v>112</v>
      </c>
      <c r="G471" s="63">
        <f>'[29]Staff Off Desk Summary Log'!AU9</f>
        <v>899</v>
      </c>
      <c r="H471" s="63">
        <f>'[29]Staff Off Desk Summary Log'!AV9</f>
        <v>361.5</v>
      </c>
      <c r="I471" s="63">
        <f>'[29]Staff Off Desk Summary Log'!AW9</f>
        <v>0</v>
      </c>
      <c r="J471" s="63">
        <f>'[29]Staff Off Desk Summary Log'!AX9</f>
        <v>0</v>
      </c>
      <c r="K471" s="63">
        <f>'[29]Staff Off Desk Summary Log'!AY9</f>
        <v>8</v>
      </c>
      <c r="L471" s="63">
        <f>'[29]Staff Off Desk Summary Log'!AZ9</f>
        <v>30</v>
      </c>
      <c r="M471" s="63">
        <f>'[29]Staff Off Desk Summary Log'!BA9</f>
        <v>77</v>
      </c>
      <c r="N471" s="63">
        <f>'[29]Staff Off Desk Summary Log'!BB9</f>
        <v>65</v>
      </c>
      <c r="O471" s="63">
        <f>'[29]Staff Off Desk Summary Log'!BC9</f>
        <v>32</v>
      </c>
      <c r="P471" s="63">
        <f>'[29]Staff Off Desk Summary Log'!BD9</f>
        <v>25</v>
      </c>
      <c r="Q471" s="63">
        <f>'[29]Staff Off Desk Summary Log'!BG9</f>
        <v>10</v>
      </c>
      <c r="R471" s="63">
        <f>'[29]Staff Off Desk Summary Log'!BH9</f>
        <v>0</v>
      </c>
      <c r="S471" s="63">
        <f>'[29]Staff Off Desk Summary Log'!BI9</f>
        <v>0</v>
      </c>
      <c r="T471" s="63">
        <f>'[29]Staff Off Desk Summary Log'!BK9</f>
        <v>0</v>
      </c>
      <c r="U471" s="63">
        <f>'[29]Staff Off Desk Summary Log'!BL9</f>
        <v>0</v>
      </c>
      <c r="V471" s="63">
        <f>'[29]Staff Off Desk Summary Log'!BN9</f>
        <v>0</v>
      </c>
      <c r="W471" s="63">
        <f>'[29]Staff Off Desk Summary Log'!BO9</f>
        <v>0</v>
      </c>
      <c r="X471" s="63">
        <f>'[29]Staff Off Desk Summary Log'!BQ9</f>
        <v>0</v>
      </c>
      <c r="Y471" s="63">
        <f>'[29]Staff Off Desk Summary Log'!BS9</f>
        <v>15</v>
      </c>
      <c r="Z471" s="63">
        <f>'[29]Staff Off Desk Summary Log'!BT9</f>
        <v>70</v>
      </c>
      <c r="AA471" s="63">
        <f>'[29]Staff Off Desk Summary Log'!BU9</f>
        <v>20</v>
      </c>
      <c r="AB471" s="63">
        <f>'[29]Staff Off Desk Summary Log'!BW9</f>
        <v>30</v>
      </c>
      <c r="AC471" s="63">
        <f>'[29]Staff Off Desk Summary Log'!BX9</f>
        <v>10</v>
      </c>
      <c r="AD471" s="63">
        <f>'[29]Staff Off Desk Summary Log'!BY9</f>
        <v>317</v>
      </c>
    </row>
    <row r="472" spans="1:30" x14ac:dyDescent="0.25">
      <c r="A472" s="63"/>
      <c r="B472" s="63" t="str">
        <f>'[29]Staff Off Desk Summary Log'!AP15</f>
        <v>SUM</v>
      </c>
      <c r="C472" s="63">
        <f>'[29]Staff Off Desk Summary Log'!AQ15</f>
        <v>3051</v>
      </c>
      <c r="D472" s="63">
        <f>'[29]Staff Off Desk Summary Log'!AR15</f>
        <v>557</v>
      </c>
      <c r="E472" s="63">
        <f>'[29]Staff Off Desk Summary Log'!AS15</f>
        <v>2269</v>
      </c>
      <c r="F472" s="63">
        <f>'[29]Staff Off Desk Summary Log'!AT15</f>
        <v>337</v>
      </c>
      <c r="G472" s="63">
        <f>'[29]Staff Off Desk Summary Log'!AU15</f>
        <v>4340</v>
      </c>
      <c r="H472" s="63">
        <f>'[29]Staff Off Desk Summary Log'!AV15</f>
        <v>1115.5</v>
      </c>
      <c r="I472" s="63">
        <f>'[29]Staff Off Desk Summary Log'!AW15</f>
        <v>564</v>
      </c>
      <c r="J472" s="63">
        <f>'[29]Staff Off Desk Summary Log'!AX15</f>
        <v>85</v>
      </c>
      <c r="K472" s="63">
        <f>'[29]Staff Off Desk Summary Log'!AY15</f>
        <v>84</v>
      </c>
      <c r="L472" s="63">
        <f>'[29]Staff Off Desk Summary Log'!AZ15</f>
        <v>261</v>
      </c>
      <c r="M472" s="63">
        <f>'[29]Staff Off Desk Summary Log'!BA15</f>
        <v>341</v>
      </c>
      <c r="N472" s="63">
        <f>'[29]Staff Off Desk Summary Log'!BB15</f>
        <v>369</v>
      </c>
      <c r="O472" s="63">
        <f>'[29]Staff Off Desk Summary Log'!BC15</f>
        <v>149</v>
      </c>
      <c r="P472" s="63">
        <f>'[29]Staff Off Desk Summary Log'!BD15</f>
        <v>117</v>
      </c>
      <c r="Q472" s="63">
        <f>'[29]Staff Off Desk Summary Log'!BG15</f>
        <v>80</v>
      </c>
      <c r="R472" s="63">
        <f>'[29]Staff Off Desk Summary Log'!BH15</f>
        <v>125</v>
      </c>
      <c r="S472" s="63">
        <f>'[29]Staff Off Desk Summary Log'!BI15</f>
        <v>71</v>
      </c>
      <c r="T472" s="63">
        <f>'[29]Staff Off Desk Summary Log'!BK15</f>
        <v>2</v>
      </c>
      <c r="U472" s="63">
        <f>'[29]Staff Off Desk Summary Log'!BL15</f>
        <v>30</v>
      </c>
      <c r="V472" s="63">
        <f>'[29]Staff Off Desk Summary Log'!BN15</f>
        <v>12</v>
      </c>
      <c r="W472" s="63">
        <f>'[29]Staff Off Desk Summary Log'!BO15</f>
        <v>345</v>
      </c>
      <c r="X472" s="63">
        <f>'[29]Staff Off Desk Summary Log'!BQ15</f>
        <v>30</v>
      </c>
      <c r="Y472" s="63">
        <f>'[29]Staff Off Desk Summary Log'!BS15</f>
        <v>135</v>
      </c>
      <c r="Z472" s="63">
        <f>'[29]Staff Off Desk Summary Log'!BT15</f>
        <v>445</v>
      </c>
      <c r="AA472" s="63">
        <f>'[29]Staff Off Desk Summary Log'!BU15</f>
        <v>140</v>
      </c>
      <c r="AB472" s="63">
        <f>'[29]Staff Off Desk Summary Log'!BW15</f>
        <v>175</v>
      </c>
      <c r="AC472" s="63">
        <f>'[29]Staff Off Desk Summary Log'!BX15</f>
        <v>70</v>
      </c>
      <c r="AD472" s="63">
        <f>'[29]Staff Off Desk Summary Log'!BY15</f>
        <v>2897</v>
      </c>
    </row>
    <row r="473" spans="1:30" x14ac:dyDescent="0.25">
      <c r="A473" s="63"/>
      <c r="B473" s="63" t="str">
        <f>'[29]Staff Off Desk Summary Log'!AP16</f>
        <v>AVG</v>
      </c>
      <c r="C473" s="63"/>
      <c r="D473" s="101">
        <f>'[29]Staff Off Desk Summary Log'!AR16</f>
        <v>0.18256309406751883</v>
      </c>
      <c r="E473" s="101"/>
      <c r="F473" s="101">
        <f>'[29]Staff Off Desk Summary Log'!AT16</f>
        <v>0.14852357866901719</v>
      </c>
      <c r="G473" s="101"/>
      <c r="H473" s="101">
        <f>'[29]Staff Off Desk Summary Log'!AV16</f>
        <v>0.25702764976958525</v>
      </c>
      <c r="I473" s="101"/>
      <c r="J473" s="101"/>
      <c r="K473" s="101"/>
      <c r="L473" s="101">
        <f>'[29]Staff Off Desk Summary Log'!AZ16</f>
        <v>3.1071428571428572</v>
      </c>
      <c r="M473" s="101"/>
      <c r="N473" s="101"/>
      <c r="O473" s="101">
        <f>'[29]Staff Off Desk Summary Log'!BC16</f>
        <v>0.40379403794037938</v>
      </c>
      <c r="P473" s="101"/>
      <c r="Q473" s="101"/>
      <c r="R473" s="101"/>
      <c r="S473" s="101"/>
      <c r="T473" s="101"/>
      <c r="U473" s="101">
        <f>'[29]Staff Off Desk Summary Log'!BL16</f>
        <v>15</v>
      </c>
      <c r="V473" s="101"/>
      <c r="W473" s="101">
        <f>'[29]Staff Off Desk Summary Log'!BO16</f>
        <v>28.75</v>
      </c>
      <c r="X473" s="63"/>
      <c r="Y473" s="63"/>
      <c r="Z473" s="63"/>
      <c r="AA473" s="63"/>
      <c r="AB473" s="63"/>
      <c r="AC473" s="63"/>
      <c r="AD473" s="63"/>
    </row>
    <row r="474" spans="1:30" ht="105" x14ac:dyDescent="0.25">
      <c r="A474" s="63"/>
      <c r="B474" s="114" t="str">
        <f>'[29]Staff Off Desk Summary Log'!AP17</f>
        <v>% Hrs per week off desk tasks</v>
      </c>
      <c r="C474" s="63"/>
      <c r="D474" s="63" t="str">
        <f>'[29]Staff Off Desk Summary Log'!AR17</f>
        <v>shelver</v>
      </c>
      <c r="E474" s="63"/>
      <c r="F474" s="63" t="str">
        <f>'[29]Staff Off Desk Summary Log'!AT17</f>
        <v>shelver</v>
      </c>
      <c r="G474" s="63"/>
      <c r="H474" s="63" t="str">
        <f>'[29]Staff Off Desk Summary Log'!AV17</f>
        <v>shelver</v>
      </c>
      <c r="I474" s="63"/>
      <c r="J474" s="63" t="str">
        <f>'[29]Staff Off Desk Summary Log'!AX17</f>
        <v>shelver</v>
      </c>
      <c r="K474" s="63"/>
      <c r="L474" s="115">
        <f>'[29]Staff Off Desk Summary Log'!AZ17</f>
        <v>0.10875</v>
      </c>
      <c r="M474" s="115">
        <f>'[29]Staff Off Desk Summary Log'!BA17</f>
        <v>0.14208333333333334</v>
      </c>
      <c r="N474" s="115"/>
      <c r="O474" s="115">
        <f>'[29]Staff Off Desk Summary Log'!BC17</f>
        <v>6.2083333333333331E-2</v>
      </c>
      <c r="P474" s="115">
        <f>'[29]Staff Off Desk Summary Log'!BD17</f>
        <v>4.8750000000000002E-2</v>
      </c>
      <c r="Q474" s="115">
        <f>'[29]Staff Off Desk Summary Log'!BG17</f>
        <v>3.3333333333333333E-2</v>
      </c>
      <c r="R474" s="115">
        <f>'[29]Staff Off Desk Summary Log'!BH17</f>
        <v>5.2083333333333336E-2</v>
      </c>
      <c r="S474" s="115">
        <f>'[29]Staff Off Desk Summary Log'!BI17</f>
        <v>2.9583333333333333E-2</v>
      </c>
      <c r="T474" s="115"/>
      <c r="U474" s="115">
        <f>'[29]Staff Off Desk Summary Log'!BL17</f>
        <v>1.2500000000000001E-2</v>
      </c>
      <c r="V474" s="115"/>
      <c r="W474" s="115">
        <f>'[29]Staff Off Desk Summary Log'!BO17</f>
        <v>0.14374999999999999</v>
      </c>
      <c r="X474" s="115">
        <f>'[29]Staff Off Desk Summary Log'!BQ17</f>
        <v>1.2500000000000001E-2</v>
      </c>
      <c r="Y474" s="115">
        <f>'[29]Staff Off Desk Summary Log'!BS17</f>
        <v>5.6250000000000001E-2</v>
      </c>
      <c r="Z474" s="115">
        <f>'[29]Staff Off Desk Summary Log'!BT17</f>
        <v>0.18541666666666667</v>
      </c>
      <c r="AA474" s="115">
        <f>'[29]Staff Off Desk Summary Log'!BU17</f>
        <v>5.8333333333333334E-2</v>
      </c>
      <c r="AB474" s="115">
        <f>'[29]Staff Off Desk Summary Log'!BW17</f>
        <v>7.2916666666666671E-2</v>
      </c>
      <c r="AC474" s="115">
        <f>'[29]Staff Off Desk Summary Log'!BX17</f>
        <v>2.9166666666666667E-2</v>
      </c>
      <c r="AD474" s="115">
        <f>'[29]Staff Off Desk Summary Log'!BY17</f>
        <v>1.2070833333333333</v>
      </c>
    </row>
    <row r="477" spans="1:30" ht="150" x14ac:dyDescent="0.25">
      <c r="A477" s="63"/>
      <c r="B477" s="63"/>
      <c r="C477" s="114" t="str">
        <f>'[30]Staff Off Desk Summary Log'!AO1</f>
        <v>Hours per week Staff Max</v>
      </c>
      <c r="D477" s="114" t="str">
        <f>'[30]Staff Off Desk Summary Log'!AP1</f>
        <v>Mins per week staff max</v>
      </c>
      <c r="E477" s="114" t="str">
        <f>'[30]Staff Off Desk Summary Log'!AQ1</f>
        <v>Hours/year Staff Max</v>
      </c>
      <c r="F477" s="63"/>
      <c r="G477" s="63"/>
      <c r="H477" s="63"/>
      <c r="I477" s="63"/>
      <c r="J477" s="63"/>
      <c r="K477" s="63"/>
      <c r="L477" s="63"/>
      <c r="M477" s="63"/>
      <c r="N477" s="63"/>
      <c r="O477" s="63"/>
      <c r="P477" s="63"/>
      <c r="Q477" s="63"/>
      <c r="R477" s="63"/>
      <c r="S477" s="63"/>
      <c r="T477" s="63"/>
      <c r="U477" s="63"/>
      <c r="V477" s="63"/>
      <c r="W477" s="63"/>
      <c r="X477" s="63"/>
      <c r="Y477" s="63"/>
      <c r="Z477" s="63"/>
      <c r="AA477" s="63"/>
      <c r="AB477" s="63"/>
      <c r="AC477" s="63"/>
      <c r="AD477" s="63"/>
    </row>
    <row r="478" spans="1:30" x14ac:dyDescent="0.25">
      <c r="A478" s="63"/>
      <c r="B478" s="63"/>
      <c r="C478" s="63">
        <f>'[30]Staff Off Desk Summary Log'!AO2</f>
        <v>40</v>
      </c>
      <c r="D478" s="63">
        <f>'[30]Staff Off Desk Summary Log'!AP2</f>
        <v>2400</v>
      </c>
      <c r="E478" s="63">
        <f>'[30]Staff Off Desk Summary Log'!AQ2</f>
        <v>2080</v>
      </c>
      <c r="F478" s="63"/>
      <c r="G478" s="63"/>
      <c r="H478" s="63"/>
      <c r="I478" s="63"/>
      <c r="J478" s="63"/>
      <c r="K478" s="63"/>
      <c r="L478" s="63"/>
      <c r="M478" s="63"/>
      <c r="N478" s="63"/>
      <c r="O478" s="63"/>
      <c r="P478" s="63"/>
      <c r="Q478" s="63"/>
      <c r="R478" s="63"/>
      <c r="S478" s="63"/>
      <c r="T478" s="63"/>
      <c r="U478" s="63"/>
      <c r="V478" s="63"/>
      <c r="W478" s="63"/>
      <c r="X478" s="63"/>
      <c r="Y478" s="63"/>
      <c r="Z478" s="63"/>
      <c r="AA478" s="63"/>
      <c r="AB478" s="63"/>
      <c r="AC478" s="63"/>
      <c r="AD478" s="63"/>
    </row>
    <row r="479" spans="1:30" ht="33" customHeight="1" x14ac:dyDescent="0.25">
      <c r="A479" s="44" t="str">
        <f>'[30]Staff Off Desk Summary Log'!AM3</f>
        <v>WAL - Off Desk Log</v>
      </c>
      <c r="B479" s="63"/>
      <c r="C479" s="114" t="str">
        <f>'[30]Staff Off Desk Summary Log'!AO3</f>
        <v>Bookdrop</v>
      </c>
      <c r="D479" s="114"/>
      <c r="E479" s="114" t="str">
        <f>'[30]Staff Off Desk Summary Log'!AQ3</f>
        <v>Delivery</v>
      </c>
      <c r="F479" s="114"/>
      <c r="G479" s="114" t="str">
        <f>'[30]Staff Off Desk Summary Log'!AS3</f>
        <v xml:space="preserve">Checkin </v>
      </c>
      <c r="H479" s="114"/>
      <c r="I479" s="114" t="str">
        <f>'[30]Staff Off Desk Summary Log'!AU3</f>
        <v>Shelving</v>
      </c>
      <c r="J479" s="114"/>
      <c r="K479" s="114" t="str">
        <f>'[30]Staff Off Desk Summary Log'!AW3</f>
        <v>Circ Issues: missing and damaged items, etc.</v>
      </c>
      <c r="L479" s="114"/>
      <c r="M479" s="114" t="str">
        <f>'[30]Staff Off Desk Summary Log'!AY3</f>
        <v>Collection Management (describe activity)</v>
      </c>
      <c r="N479" s="114" t="str">
        <f>'[30]Staff Off Desk Summary Log'!AZ3</f>
        <v>Picklist, ILL, LinkPLUS</v>
      </c>
      <c r="O479" s="114"/>
      <c r="P479" s="114" t="str">
        <f>'[30]Staff Off Desk Summary Log'!BB3</f>
        <v>Magazines (describe activity)</v>
      </c>
      <c r="Q479" s="114" t="str">
        <f>'[30]Staff Off Desk Summary Log'!BE3</f>
        <v>Meeting Room Bookings: new requests, review, confirm, etc.</v>
      </c>
      <c r="R479" s="114" t="str">
        <f>'[30]Staff Off Desk Summary Log'!BF3</f>
        <v>Outreach: School, Rotary, etc. (keep detailed calendar and attach to off desk log)</v>
      </c>
      <c r="S479" s="114" t="str">
        <f>'[30]Staff Off Desk Summary Log'!BG3</f>
        <v>Community Information: posting new, restocking bookmarks, program brochures, notices</v>
      </c>
      <c r="T479" s="114" t="str">
        <f>'[30]Staff Off Desk Summary Log'!BH3</f>
        <v>By appointment with patron; 1 on 1; small group training</v>
      </c>
      <c r="U479" s="114"/>
      <c r="V479" s="114" t="str">
        <f>'[30]Staff Off Desk Summary Log'!BJ3</f>
        <v>Programs (set up, delivery and tear down) Attach evanced calendar)</v>
      </c>
      <c r="W479" s="114"/>
      <c r="X479" s="114" t="str">
        <f>'[30]Staff Off Desk Summary Log'!BL3</f>
        <v>Programs (planning)</v>
      </c>
      <c r="Y479" s="114" t="str">
        <f>'[30]Staff Off Desk Summary Log'!BM3</f>
        <v xml:space="preserve">Special assignments or projects </v>
      </c>
      <c r="Z479" s="114" t="str">
        <f>'[30]Staff Off Desk Summary Log'!BN3</f>
        <v>Check email/spl@</v>
      </c>
      <c r="AA479" s="114" t="str">
        <f>'[30]Staff Off Desk Summary Log'!BO3</f>
        <v>Cash Count</v>
      </c>
      <c r="AB479" s="114" t="str">
        <f>'[30]Staff Off Desk Summary Log'!BP3</f>
        <v>Staff Meetings</v>
      </c>
      <c r="AC479" s="114" t="str">
        <f>'[30]Staff Off Desk Summary Log'!BQ3</f>
        <v>Opening/   Closing Procedures</v>
      </c>
      <c r="AD479" s="114" t="str">
        <f>'[30]Staff Off Desk Summary Log'!BR3</f>
        <v>Other (describe)</v>
      </c>
    </row>
    <row r="480" spans="1:30" x14ac:dyDescent="0.25">
      <c r="A480" s="63" t="str">
        <f>'[30]Staff Off Desk Summary Log'!AM4</f>
        <v>DAY</v>
      </c>
      <c r="B480" s="63" t="str">
        <f>'[30]Staff Off Desk Summary Log'!AN4</f>
        <v>DATE</v>
      </c>
      <c r="C480" s="63" t="str">
        <f>'[30]Staff Off Desk Summary Log'!AO4</f>
        <v xml:space="preserve"># </v>
      </c>
      <c r="D480" s="63" t="str">
        <f>'[30]Staff Off Desk Summary Log'!AP4</f>
        <v>actual time</v>
      </c>
      <c r="E480" s="63" t="str">
        <f>'[30]Staff Off Desk Summary Log'!AQ4</f>
        <v xml:space="preserve"># </v>
      </c>
      <c r="F480" s="63" t="str">
        <f>'[30]Staff Off Desk Summary Log'!AR4</f>
        <v>actual time (sorting)</v>
      </c>
      <c r="G480" s="63" t="str">
        <f>'[30]Staff Off Desk Summary Log'!AS4</f>
        <v xml:space="preserve"># </v>
      </c>
      <c r="H480" s="63" t="str">
        <f>'[30]Staff Off Desk Summary Log'!AT4</f>
        <v>actual time</v>
      </c>
      <c r="I480" s="63" t="str">
        <f>'[30]Staff Off Desk Summary Log'!AU4</f>
        <v xml:space="preserve"># </v>
      </c>
      <c r="J480" s="63" t="str">
        <f>'[30]Staff Off Desk Summary Log'!AV4</f>
        <v>actual time</v>
      </c>
      <c r="K480" s="63" t="str">
        <f>'[30]Staff Off Desk Summary Log'!AW4</f>
        <v xml:space="preserve"># </v>
      </c>
      <c r="L480" s="63" t="str">
        <f>'[30]Staff Off Desk Summary Log'!AX4</f>
        <v>actual time</v>
      </c>
      <c r="M480" s="63" t="str">
        <f>'[30]Staff Off Desk Summary Log'!AY4</f>
        <v>avg time</v>
      </c>
      <c r="N480" s="63" t="str">
        <f>'[30]Staff Off Desk Summary Log'!AZ4</f>
        <v xml:space="preserve"># </v>
      </c>
      <c r="O480" s="63" t="str">
        <f>'[30]Staff Off Desk Summary Log'!BA4</f>
        <v>actual time</v>
      </c>
      <c r="P480" s="63" t="str">
        <f>'[30]Staff Off Desk Summary Log'!BB4</f>
        <v>avg time</v>
      </c>
      <c r="Q480" s="63" t="str">
        <f>'[30]Staff Off Desk Summary Log'!BE4</f>
        <v>avg time</v>
      </c>
      <c r="R480" s="63" t="str">
        <f>'[30]Staff Off Desk Summary Log'!BF4</f>
        <v>avg time</v>
      </c>
      <c r="S480" s="63" t="str">
        <f>'[30]Staff Off Desk Summary Log'!BG4</f>
        <v>avg time</v>
      </c>
      <c r="T480" s="63" t="str">
        <f>'[30]Staff Off Desk Summary Log'!BH4</f>
        <v xml:space="preserve"># </v>
      </c>
      <c r="U480" s="63" t="str">
        <f>'[30]Staff Off Desk Summary Log'!BI4</f>
        <v>avg time</v>
      </c>
      <c r="V480" s="63" t="str">
        <f>'[30]Staff Off Desk Summary Log'!BJ4</f>
        <v xml:space="preserve"># </v>
      </c>
      <c r="W480" s="63" t="str">
        <f>'[30]Staff Off Desk Summary Log'!BK4</f>
        <v>avg time</v>
      </c>
      <c r="X480" s="63" t="str">
        <f>'[30]Staff Off Desk Summary Log'!BL4</f>
        <v>actual time</v>
      </c>
      <c r="Y480" s="63" t="str">
        <f>'[30]Staff Off Desk Summary Log'!BM4</f>
        <v>actual time</v>
      </c>
      <c r="Z480" s="63" t="str">
        <f>'[30]Staff Off Desk Summary Log'!BN4</f>
        <v>avg time</v>
      </c>
      <c r="AA480" s="63" t="str">
        <f>'[30]Staff Off Desk Summary Log'!BO4</f>
        <v>avg time</v>
      </c>
      <c r="AB480" s="63" t="str">
        <f>'[30]Staff Off Desk Summary Log'!BP4</f>
        <v>actual time</v>
      </c>
      <c r="AC480" s="63" t="str">
        <f>'[30]Staff Off Desk Summary Log'!BQ4</f>
        <v>avg time</v>
      </c>
      <c r="AD480" s="63" t="str">
        <f>'[30]Staff Off Desk Summary Log'!BR4</f>
        <v>avg time</v>
      </c>
    </row>
    <row r="481" spans="1:30" x14ac:dyDescent="0.25">
      <c r="A481" s="63" t="str">
        <f>'[30]Staff Off Desk Summary Log'!AM5</f>
        <v>Tuesday</v>
      </c>
      <c r="B481" s="63"/>
      <c r="C481" s="63">
        <f>'[30]Staff Off Desk Summary Log'!AO5</f>
        <v>16</v>
      </c>
      <c r="D481" s="63">
        <f>'[30]Staff Off Desk Summary Log'!AP5</f>
        <v>1</v>
      </c>
      <c r="E481" s="63">
        <f>'[30]Staff Off Desk Summary Log'!AQ5</f>
        <v>0</v>
      </c>
      <c r="F481" s="63">
        <f>'[30]Staff Off Desk Summary Log'!AR5</f>
        <v>45</v>
      </c>
      <c r="G481" s="63">
        <f>'[30]Staff Off Desk Summary Log'!AS5</f>
        <v>3</v>
      </c>
      <c r="H481" s="63">
        <f>'[30]Staff Off Desk Summary Log'!AT5</f>
        <v>1</v>
      </c>
      <c r="I481" s="63">
        <f>'[30]Staff Off Desk Summary Log'!AU5</f>
        <v>0</v>
      </c>
      <c r="J481" s="63">
        <f>'[30]Staff Off Desk Summary Log'!AV5</f>
        <v>15</v>
      </c>
      <c r="K481" s="63">
        <f>'[30]Staff Off Desk Summary Log'!AW5</f>
        <v>6</v>
      </c>
      <c r="L481" s="63">
        <f>'[30]Staff Off Desk Summary Log'!AX5</f>
        <v>8</v>
      </c>
      <c r="M481" s="63">
        <f>'[30]Staff Off Desk Summary Log'!AY5</f>
        <v>30</v>
      </c>
      <c r="N481" s="63">
        <f>'[30]Staff Off Desk Summary Log'!AZ5</f>
        <v>46</v>
      </c>
      <c r="O481" s="63">
        <f>'[30]Staff Off Desk Summary Log'!BA5</f>
        <v>25</v>
      </c>
      <c r="P481" s="63">
        <f>'[30]Staff Off Desk Summary Log'!BB5</f>
        <v>5</v>
      </c>
      <c r="Q481" s="63">
        <f>'[30]Staff Off Desk Summary Log'!BE5</f>
        <v>5</v>
      </c>
      <c r="R481" s="63">
        <f>'[30]Staff Off Desk Summary Log'!BF5</f>
        <v>15</v>
      </c>
      <c r="S481" s="63">
        <f>'[30]Staff Off Desk Summary Log'!BG5</f>
        <v>10</v>
      </c>
      <c r="T481" s="63">
        <f>'[30]Staff Off Desk Summary Log'!BH5</f>
        <v>0</v>
      </c>
      <c r="U481" s="63">
        <f>'[30]Staff Off Desk Summary Log'!BI5</f>
        <v>0</v>
      </c>
      <c r="V481" s="63">
        <f>'[30]Staff Off Desk Summary Log'!BJ5</f>
        <v>0</v>
      </c>
      <c r="W481" s="63">
        <f>'[30]Staff Off Desk Summary Log'!BK5</f>
        <v>60</v>
      </c>
      <c r="X481" s="63">
        <f>'[30]Staff Off Desk Summary Log'!BL5</f>
        <v>0</v>
      </c>
      <c r="Y481" s="63">
        <f>'[30]Staff Off Desk Summary Log'!BM5</f>
        <v>0</v>
      </c>
      <c r="Z481" s="63">
        <f>'[30]Staff Off Desk Summary Log'!BN5</f>
        <v>121</v>
      </c>
      <c r="AA481" s="63">
        <f>'[30]Staff Off Desk Summary Log'!BO5</f>
        <v>0</v>
      </c>
      <c r="AB481" s="63">
        <f>'[30]Staff Off Desk Summary Log'!BP5</f>
        <v>66</v>
      </c>
      <c r="AC481" s="63">
        <f>'[30]Staff Off Desk Summary Log'!BQ5</f>
        <v>0</v>
      </c>
      <c r="AD481" s="63">
        <f>'[30]Staff Off Desk Summary Log'!BR5</f>
        <v>187</v>
      </c>
    </row>
    <row r="482" spans="1:30" x14ac:dyDescent="0.25">
      <c r="A482" s="63" t="str">
        <f>'[30]Staff Off Desk Summary Log'!AM6</f>
        <v>Wednesday</v>
      </c>
      <c r="B482" s="63"/>
      <c r="C482" s="63">
        <f>'[30]Staff Off Desk Summary Log'!AO6</f>
        <v>0</v>
      </c>
      <c r="D482" s="63">
        <f>'[30]Staff Off Desk Summary Log'!AP6</f>
        <v>0</v>
      </c>
      <c r="E482" s="63">
        <f>'[30]Staff Off Desk Summary Log'!AQ6</f>
        <v>0</v>
      </c>
      <c r="F482" s="63">
        <f>'[30]Staff Off Desk Summary Log'!AR6</f>
        <v>0</v>
      </c>
      <c r="G482" s="63">
        <f>'[30]Staff Off Desk Summary Log'!AS6</f>
        <v>5</v>
      </c>
      <c r="H482" s="63">
        <f>'[30]Staff Off Desk Summary Log'!AT6</f>
        <v>2.5</v>
      </c>
      <c r="I482" s="63">
        <f>'[30]Staff Off Desk Summary Log'!AU6</f>
        <v>0</v>
      </c>
      <c r="J482" s="63">
        <f>'[30]Staff Off Desk Summary Log'!AV6</f>
        <v>0</v>
      </c>
      <c r="K482" s="63">
        <f>'[30]Staff Off Desk Summary Log'!AW6</f>
        <v>0</v>
      </c>
      <c r="L482" s="63">
        <f>'[30]Staff Off Desk Summary Log'!AX6</f>
        <v>0</v>
      </c>
      <c r="M482" s="63">
        <f>'[30]Staff Off Desk Summary Log'!AY6</f>
        <v>0</v>
      </c>
      <c r="N482" s="63">
        <f>'[30]Staff Off Desk Summary Log'!AZ6</f>
        <v>0</v>
      </c>
      <c r="O482" s="63">
        <f>'[30]Staff Off Desk Summary Log'!BA6</f>
        <v>0</v>
      </c>
      <c r="P482" s="63">
        <f>'[30]Staff Off Desk Summary Log'!BB6</f>
        <v>0</v>
      </c>
      <c r="Q482" s="63">
        <f>'[30]Staff Off Desk Summary Log'!BE6</f>
        <v>0</v>
      </c>
      <c r="R482" s="63">
        <f>'[30]Staff Off Desk Summary Log'!BF6</f>
        <v>60</v>
      </c>
      <c r="S482" s="63">
        <f>'[30]Staff Off Desk Summary Log'!BG6</f>
        <v>0</v>
      </c>
      <c r="T482" s="63">
        <f>'[30]Staff Off Desk Summary Log'!BH6</f>
        <v>0</v>
      </c>
      <c r="U482" s="63">
        <f>'[30]Staff Off Desk Summary Log'!BI6</f>
        <v>0</v>
      </c>
      <c r="V482" s="63">
        <f>'[30]Staff Off Desk Summary Log'!BJ6</f>
        <v>0</v>
      </c>
      <c r="W482" s="63">
        <f>'[30]Staff Off Desk Summary Log'!BK6</f>
        <v>0</v>
      </c>
      <c r="X482" s="63">
        <f>'[30]Staff Off Desk Summary Log'!BL6</f>
        <v>0</v>
      </c>
      <c r="Y482" s="63">
        <f>'[30]Staff Off Desk Summary Log'!BM6</f>
        <v>0</v>
      </c>
      <c r="Z482" s="63">
        <f>'[30]Staff Off Desk Summary Log'!BN6</f>
        <v>20</v>
      </c>
      <c r="AA482" s="63">
        <f>'[30]Staff Off Desk Summary Log'!BO6</f>
        <v>0</v>
      </c>
      <c r="AB482" s="63">
        <f>'[30]Staff Off Desk Summary Log'!BP6</f>
        <v>50</v>
      </c>
      <c r="AC482" s="63">
        <f>'[30]Staff Off Desk Summary Log'!BQ6</f>
        <v>10</v>
      </c>
      <c r="AD482" s="63">
        <f>'[30]Staff Off Desk Summary Log'!BR6</f>
        <v>60</v>
      </c>
    </row>
    <row r="483" spans="1:30" x14ac:dyDescent="0.25">
      <c r="A483" s="63" t="str">
        <f>'[30]Staff Off Desk Summary Log'!AM7</f>
        <v>Thursday</v>
      </c>
      <c r="B483" s="63"/>
      <c r="C483" s="63">
        <f>'[30]Staff Off Desk Summary Log'!AO7</f>
        <v>8</v>
      </c>
      <c r="D483" s="63">
        <f>'[30]Staff Off Desk Summary Log'!AP7</f>
        <v>0</v>
      </c>
      <c r="E483" s="63">
        <f>'[30]Staff Off Desk Summary Log'!AQ7</f>
        <v>0</v>
      </c>
      <c r="F483" s="63">
        <f>'[30]Staff Off Desk Summary Log'!AR7</f>
        <v>0</v>
      </c>
      <c r="G483" s="63">
        <f>'[30]Staff Off Desk Summary Log'!AS7</f>
        <v>11</v>
      </c>
      <c r="H483" s="63">
        <f>'[30]Staff Off Desk Summary Log'!AT7</f>
        <v>1</v>
      </c>
      <c r="I483" s="63">
        <f>'[30]Staff Off Desk Summary Log'!AU7</f>
        <v>0</v>
      </c>
      <c r="J483" s="63">
        <f>'[30]Staff Off Desk Summary Log'!AV7</f>
        <v>0</v>
      </c>
      <c r="K483" s="63">
        <f>'[30]Staff Off Desk Summary Log'!AW7</f>
        <v>1</v>
      </c>
      <c r="L483" s="63">
        <f>'[30]Staff Off Desk Summary Log'!AX7</f>
        <v>0</v>
      </c>
      <c r="M483" s="63">
        <f>'[30]Staff Off Desk Summary Log'!AY7</f>
        <v>135</v>
      </c>
      <c r="N483" s="63">
        <f>'[30]Staff Off Desk Summary Log'!AZ7</f>
        <v>6</v>
      </c>
      <c r="O483" s="63">
        <f>'[30]Staff Off Desk Summary Log'!BA7</f>
        <v>15</v>
      </c>
      <c r="P483" s="63">
        <f>'[30]Staff Off Desk Summary Log'!BB7</f>
        <v>0</v>
      </c>
      <c r="Q483" s="63">
        <f>'[30]Staff Off Desk Summary Log'!BE7</f>
        <v>10</v>
      </c>
      <c r="R483" s="63">
        <f>'[30]Staff Off Desk Summary Log'!BF7</f>
        <v>0</v>
      </c>
      <c r="S483" s="63">
        <f>'[30]Staff Off Desk Summary Log'!BG7</f>
        <v>0</v>
      </c>
      <c r="T483" s="63">
        <f>'[30]Staff Off Desk Summary Log'!BH7</f>
        <v>0</v>
      </c>
      <c r="U483" s="63">
        <f>'[30]Staff Off Desk Summary Log'!BI7</f>
        <v>0</v>
      </c>
      <c r="V483" s="63">
        <f>'[30]Staff Off Desk Summary Log'!BJ7</f>
        <v>0</v>
      </c>
      <c r="W483" s="63">
        <f>'[30]Staff Off Desk Summary Log'!BK7</f>
        <v>60</v>
      </c>
      <c r="X483" s="63">
        <f>'[30]Staff Off Desk Summary Log'!BL7</f>
        <v>0</v>
      </c>
      <c r="Y483" s="63">
        <f>'[30]Staff Off Desk Summary Log'!BM7</f>
        <v>30</v>
      </c>
      <c r="Z483" s="63">
        <f>'[30]Staff Off Desk Summary Log'!BN7</f>
        <v>190</v>
      </c>
      <c r="AA483" s="63">
        <f>'[30]Staff Off Desk Summary Log'!BO7</f>
        <v>0</v>
      </c>
      <c r="AB483" s="63">
        <f>'[30]Staff Off Desk Summary Log'!BP7</f>
        <v>25</v>
      </c>
      <c r="AC483" s="63">
        <f>'[30]Staff Off Desk Summary Log'!BQ7</f>
        <v>10</v>
      </c>
      <c r="AD483" s="63">
        <f>'[30]Staff Off Desk Summary Log'!BR7</f>
        <v>162</v>
      </c>
    </row>
    <row r="484" spans="1:30" x14ac:dyDescent="0.25">
      <c r="A484" s="63" t="str">
        <f>'[30]Staff Off Desk Summary Log'!AM8</f>
        <v>Friday</v>
      </c>
      <c r="B484" s="63"/>
      <c r="C484" s="63">
        <f>'[30]Staff Off Desk Summary Log'!AO8</f>
        <v>0</v>
      </c>
      <c r="D484" s="63">
        <f>'[30]Staff Off Desk Summary Log'!AP8</f>
        <v>0</v>
      </c>
      <c r="E484" s="63">
        <f>'[30]Staff Off Desk Summary Log'!AQ8</f>
        <v>0</v>
      </c>
      <c r="F484" s="63">
        <f>'[30]Staff Off Desk Summary Log'!AR8</f>
        <v>0</v>
      </c>
      <c r="G484" s="63">
        <f>'[30]Staff Off Desk Summary Log'!AS8</f>
        <v>0</v>
      </c>
      <c r="H484" s="63">
        <f>'[30]Staff Off Desk Summary Log'!AT8</f>
        <v>0</v>
      </c>
      <c r="I484" s="63">
        <f>'[30]Staff Off Desk Summary Log'!AU8</f>
        <v>0</v>
      </c>
      <c r="J484" s="63">
        <f>'[30]Staff Off Desk Summary Log'!AV8</f>
        <v>0</v>
      </c>
      <c r="K484" s="63">
        <f>'[30]Staff Off Desk Summary Log'!AW8</f>
        <v>0</v>
      </c>
      <c r="L484" s="63">
        <f>'[30]Staff Off Desk Summary Log'!AX8</f>
        <v>0</v>
      </c>
      <c r="M484" s="63">
        <f>'[30]Staff Off Desk Summary Log'!AY8</f>
        <v>0</v>
      </c>
      <c r="N484" s="63">
        <f>'[30]Staff Off Desk Summary Log'!AZ8</f>
        <v>0</v>
      </c>
      <c r="O484" s="63">
        <f>'[30]Staff Off Desk Summary Log'!BA8</f>
        <v>0</v>
      </c>
      <c r="P484" s="63">
        <f>'[30]Staff Off Desk Summary Log'!BB8</f>
        <v>0</v>
      </c>
      <c r="Q484" s="63">
        <f>'[30]Staff Off Desk Summary Log'!BE8</f>
        <v>0</v>
      </c>
      <c r="R484" s="63">
        <f>'[30]Staff Off Desk Summary Log'!BF8</f>
        <v>0</v>
      </c>
      <c r="S484" s="63">
        <f>'[30]Staff Off Desk Summary Log'!BG8</f>
        <v>0</v>
      </c>
      <c r="T484" s="63">
        <f>'[30]Staff Off Desk Summary Log'!BH8</f>
        <v>0</v>
      </c>
      <c r="U484" s="63">
        <f>'[30]Staff Off Desk Summary Log'!BI8</f>
        <v>0</v>
      </c>
      <c r="V484" s="63">
        <f>'[30]Staff Off Desk Summary Log'!BJ8</f>
        <v>0</v>
      </c>
      <c r="W484" s="63">
        <f>'[30]Staff Off Desk Summary Log'!BK8</f>
        <v>0</v>
      </c>
      <c r="X484" s="63">
        <f>'[30]Staff Off Desk Summary Log'!BL8</f>
        <v>0</v>
      </c>
      <c r="Y484" s="63">
        <f>'[30]Staff Off Desk Summary Log'!BM8</f>
        <v>0</v>
      </c>
      <c r="Z484" s="63">
        <f>'[30]Staff Off Desk Summary Log'!BN8</f>
        <v>10</v>
      </c>
      <c r="AA484" s="63">
        <f>'[30]Staff Off Desk Summary Log'!BO8</f>
        <v>0</v>
      </c>
      <c r="AB484" s="63">
        <f>'[30]Staff Off Desk Summary Log'!BP8</f>
        <v>0</v>
      </c>
      <c r="AC484" s="63">
        <f>'[30]Staff Off Desk Summary Log'!BQ8</f>
        <v>0</v>
      </c>
      <c r="AD484" s="63">
        <f>'[30]Staff Off Desk Summary Log'!BR8</f>
        <v>60</v>
      </c>
    </row>
    <row r="485" spans="1:30" x14ac:dyDescent="0.25">
      <c r="A485" s="63" t="str">
        <f>'[30]Staff Off Desk Summary Log'!AM9</f>
        <v>Saturday</v>
      </c>
      <c r="B485" s="63"/>
      <c r="C485" s="63">
        <f>'[30]Staff Off Desk Summary Log'!AO9</f>
        <v>5</v>
      </c>
      <c r="D485" s="63">
        <f>'[30]Staff Off Desk Summary Log'!AP9</f>
        <v>2</v>
      </c>
      <c r="E485" s="63">
        <f>'[30]Staff Off Desk Summary Log'!AQ9</f>
        <v>0</v>
      </c>
      <c r="F485" s="63">
        <f>'[30]Staff Off Desk Summary Log'!AR9</f>
        <v>0</v>
      </c>
      <c r="G485" s="63">
        <f>'[30]Staff Off Desk Summary Log'!AS9</f>
        <v>4</v>
      </c>
      <c r="H485" s="63">
        <f>'[30]Staff Off Desk Summary Log'!AT9</f>
        <v>1</v>
      </c>
      <c r="I485" s="63">
        <f>'[30]Staff Off Desk Summary Log'!AU9</f>
        <v>0</v>
      </c>
      <c r="J485" s="63">
        <f>'[30]Staff Off Desk Summary Log'!AV9</f>
        <v>0</v>
      </c>
      <c r="K485" s="63">
        <f>'[30]Staff Off Desk Summary Log'!AW9</f>
        <v>0</v>
      </c>
      <c r="L485" s="63">
        <f>'[30]Staff Off Desk Summary Log'!AX9</f>
        <v>11</v>
      </c>
      <c r="M485" s="63">
        <f>'[30]Staff Off Desk Summary Log'!AY9</f>
        <v>0</v>
      </c>
      <c r="N485" s="63">
        <f>'[30]Staff Off Desk Summary Log'!AZ9</f>
        <v>0</v>
      </c>
      <c r="O485" s="63">
        <f>'[30]Staff Off Desk Summary Log'!BA9</f>
        <v>15</v>
      </c>
      <c r="P485" s="63">
        <f>'[30]Staff Off Desk Summary Log'!BB9</f>
        <v>0</v>
      </c>
      <c r="Q485" s="63">
        <f>'[30]Staff Off Desk Summary Log'!BE9</f>
        <v>5</v>
      </c>
      <c r="R485" s="63">
        <f>'[30]Staff Off Desk Summary Log'!BF9</f>
        <v>0</v>
      </c>
      <c r="S485" s="63">
        <f>'[30]Staff Off Desk Summary Log'!BG9</f>
        <v>30</v>
      </c>
      <c r="T485" s="63">
        <f>'[30]Staff Off Desk Summary Log'!BH9</f>
        <v>0</v>
      </c>
      <c r="U485" s="63">
        <f>'[30]Staff Off Desk Summary Log'!BI9</f>
        <v>0</v>
      </c>
      <c r="V485" s="63">
        <f>'[30]Staff Off Desk Summary Log'!BJ9</f>
        <v>0</v>
      </c>
      <c r="W485" s="63">
        <f>'[30]Staff Off Desk Summary Log'!BK9</f>
        <v>0</v>
      </c>
      <c r="X485" s="63">
        <f>'[30]Staff Off Desk Summary Log'!BL9</f>
        <v>46</v>
      </c>
      <c r="Y485" s="63">
        <f>'[30]Staff Off Desk Summary Log'!BM9</f>
        <v>0</v>
      </c>
      <c r="Z485" s="63">
        <f>'[30]Staff Off Desk Summary Log'!BN9</f>
        <v>25</v>
      </c>
      <c r="AA485" s="63">
        <f>'[30]Staff Off Desk Summary Log'!BO9</f>
        <v>15</v>
      </c>
      <c r="AB485" s="63">
        <f>'[30]Staff Off Desk Summary Log'!BP9</f>
        <v>0</v>
      </c>
      <c r="AC485" s="63">
        <f>'[30]Staff Off Desk Summary Log'!BQ9</f>
        <v>15</v>
      </c>
      <c r="AD485" s="63">
        <f>'[30]Staff Off Desk Summary Log'!BR9</f>
        <v>60</v>
      </c>
    </row>
    <row r="486" spans="1:30" x14ac:dyDescent="0.25">
      <c r="A486" s="63"/>
      <c r="B486" s="63" t="str">
        <f>'[30]Staff Off Desk Summary Log'!AN10</f>
        <v>SUM</v>
      </c>
      <c r="C486" s="63">
        <f>'[30]Staff Off Desk Summary Log'!AO10</f>
        <v>29</v>
      </c>
      <c r="D486" s="63">
        <f>'[30]Staff Off Desk Summary Log'!AP10</f>
        <v>3</v>
      </c>
      <c r="E486" s="63">
        <f>'[30]Staff Off Desk Summary Log'!AQ10</f>
        <v>0</v>
      </c>
      <c r="F486" s="63">
        <f>'[30]Staff Off Desk Summary Log'!AR10</f>
        <v>45</v>
      </c>
      <c r="G486" s="63">
        <f>'[30]Staff Off Desk Summary Log'!AS10</f>
        <v>23</v>
      </c>
      <c r="H486" s="63">
        <f>'[30]Staff Off Desk Summary Log'!AT10</f>
        <v>5.5</v>
      </c>
      <c r="I486" s="63">
        <f>'[30]Staff Off Desk Summary Log'!AU10</f>
        <v>0</v>
      </c>
      <c r="J486" s="63">
        <f>'[30]Staff Off Desk Summary Log'!AV10</f>
        <v>15</v>
      </c>
      <c r="K486" s="63">
        <f>'[30]Staff Off Desk Summary Log'!AW10</f>
        <v>7</v>
      </c>
      <c r="L486" s="63">
        <f>'[30]Staff Off Desk Summary Log'!AX10</f>
        <v>19</v>
      </c>
      <c r="M486" s="63">
        <f>'[30]Staff Off Desk Summary Log'!AY10</f>
        <v>165</v>
      </c>
      <c r="N486" s="63">
        <f>'[30]Staff Off Desk Summary Log'!AZ10</f>
        <v>52</v>
      </c>
      <c r="O486" s="63">
        <f>'[30]Staff Off Desk Summary Log'!BA10</f>
        <v>55</v>
      </c>
      <c r="P486" s="63">
        <f>'[30]Staff Off Desk Summary Log'!BB10</f>
        <v>5</v>
      </c>
      <c r="Q486" s="63">
        <f>'[30]Staff Off Desk Summary Log'!BE10</f>
        <v>20</v>
      </c>
      <c r="R486" s="63">
        <f>'[30]Staff Off Desk Summary Log'!BF10</f>
        <v>75</v>
      </c>
      <c r="S486" s="63">
        <f>'[30]Staff Off Desk Summary Log'!BG10</f>
        <v>40</v>
      </c>
      <c r="T486" s="63">
        <f>'[30]Staff Off Desk Summary Log'!BH10</f>
        <v>0</v>
      </c>
      <c r="U486" s="63">
        <f>'[30]Staff Off Desk Summary Log'!BI10</f>
        <v>0</v>
      </c>
      <c r="V486" s="63">
        <f>'[30]Staff Off Desk Summary Log'!BJ10</f>
        <v>0</v>
      </c>
      <c r="W486" s="63">
        <f>'[30]Staff Off Desk Summary Log'!BK10</f>
        <v>120</v>
      </c>
      <c r="X486" s="63">
        <f>'[30]Staff Off Desk Summary Log'!BL10</f>
        <v>46</v>
      </c>
      <c r="Y486" s="63">
        <f>'[30]Staff Off Desk Summary Log'!BM10</f>
        <v>30</v>
      </c>
      <c r="Z486" s="63">
        <f>'[30]Staff Off Desk Summary Log'!BN10</f>
        <v>366</v>
      </c>
      <c r="AA486" s="63">
        <f>'[30]Staff Off Desk Summary Log'!BO10</f>
        <v>15</v>
      </c>
      <c r="AB486" s="63">
        <f>'[30]Staff Off Desk Summary Log'!BP10</f>
        <v>141</v>
      </c>
      <c r="AC486" s="63">
        <f>'[30]Staff Off Desk Summary Log'!BQ10</f>
        <v>35</v>
      </c>
      <c r="AD486" s="63">
        <f>'[30]Staff Off Desk Summary Log'!BR10</f>
        <v>529</v>
      </c>
    </row>
    <row r="487" spans="1:30" x14ac:dyDescent="0.25">
      <c r="A487" s="63"/>
      <c r="B487" s="63" t="str">
        <f>'[30]Staff Off Desk Summary Log'!AN11</f>
        <v>AVG</v>
      </c>
      <c r="C487" s="63"/>
      <c r="D487" s="101">
        <f>'[30]Staff Off Desk Summary Log'!AP11</f>
        <v>0.10344827586206896</v>
      </c>
      <c r="E487" s="101"/>
      <c r="F487" s="101" t="str">
        <f>'[30]Staff Off Desk Summary Log'!AR11</f>
        <v xml:space="preserve"> </v>
      </c>
      <c r="G487" s="101"/>
      <c r="H487" s="101">
        <f>'[30]Staff Off Desk Summary Log'!AT11</f>
        <v>0.2391304347826087</v>
      </c>
      <c r="I487" s="101"/>
      <c r="J487" s="101" t="str">
        <f>'[30]Staff Off Desk Summary Log'!AV11</f>
        <v xml:space="preserve"> </v>
      </c>
      <c r="K487" s="101"/>
      <c r="L487" s="101">
        <f>'[30]Staff Off Desk Summary Log'!AX11</f>
        <v>2.7142857142857144</v>
      </c>
      <c r="M487" s="101"/>
      <c r="N487" s="101"/>
      <c r="O487" s="101">
        <f>'[30]Staff Off Desk Summary Log'!BA11</f>
        <v>1.0576923076923077</v>
      </c>
      <c r="P487" s="63"/>
      <c r="Q487" s="63"/>
      <c r="R487" s="63"/>
      <c r="S487" s="63"/>
      <c r="T487" s="63"/>
      <c r="U487" s="63"/>
      <c r="V487" s="63"/>
      <c r="W487" s="63"/>
      <c r="X487" s="63"/>
      <c r="Y487" s="63"/>
      <c r="Z487" s="63"/>
      <c r="AA487" s="63"/>
      <c r="AB487" s="63"/>
      <c r="AC487" s="63"/>
      <c r="AD487" s="63"/>
    </row>
    <row r="488" spans="1:30" ht="105" x14ac:dyDescent="0.25">
      <c r="A488" s="63"/>
      <c r="B488" s="114" t="str">
        <f>'[30]Staff Off Desk Summary Log'!AN12</f>
        <v>% Hrs per week off desk tasks</v>
      </c>
      <c r="C488" s="63"/>
      <c r="D488" s="63" t="str">
        <f>'[30]Staff Off Desk Summary Log'!AP12</f>
        <v>shelver</v>
      </c>
      <c r="E488" s="63"/>
      <c r="F488" s="63" t="str">
        <f>'[30]Staff Off Desk Summary Log'!AR12</f>
        <v>shelver</v>
      </c>
      <c r="G488" s="63"/>
      <c r="H488" s="63" t="str">
        <f>'[30]Staff Off Desk Summary Log'!AT12</f>
        <v>shelver</v>
      </c>
      <c r="I488" s="63"/>
      <c r="J488" s="63" t="str">
        <f>'[30]Staff Off Desk Summary Log'!AV12</f>
        <v>shelver</v>
      </c>
      <c r="K488" s="63"/>
      <c r="L488" s="115">
        <f>'[30]Staff Off Desk Summary Log'!AX12</f>
        <v>7.9166666666666673E-3</v>
      </c>
      <c r="M488" s="115">
        <f>'[30]Staff Off Desk Summary Log'!AY12</f>
        <v>6.8750000000000006E-2</v>
      </c>
      <c r="N488" s="115"/>
      <c r="O488" s="115">
        <f>'[30]Staff Off Desk Summary Log'!BA12</f>
        <v>2.2916666666666665E-2</v>
      </c>
      <c r="P488" s="115">
        <f>'[30]Staff Off Desk Summary Log'!BB12</f>
        <v>2.0833333333333333E-3</v>
      </c>
      <c r="Q488" s="115">
        <f>'[30]Staff Off Desk Summary Log'!BE12</f>
        <v>8.3333333333333332E-3</v>
      </c>
      <c r="R488" s="115">
        <f>'[30]Staff Off Desk Summary Log'!BF12</f>
        <v>3.125E-2</v>
      </c>
      <c r="S488" s="115">
        <f>'[30]Staff Off Desk Summary Log'!BG12</f>
        <v>1.6666666666666666E-2</v>
      </c>
      <c r="T488" s="115"/>
      <c r="U488" s="115"/>
      <c r="V488" s="115"/>
      <c r="W488" s="115">
        <f>'[30]Staff Off Desk Summary Log'!BK12</f>
        <v>0.05</v>
      </c>
      <c r="X488" s="115">
        <f>'[30]Staff Off Desk Summary Log'!BL12</f>
        <v>1.9166666666666665E-2</v>
      </c>
      <c r="Y488" s="115">
        <f>'[30]Staff Off Desk Summary Log'!BM12</f>
        <v>1.2500000000000001E-2</v>
      </c>
      <c r="Z488" s="115">
        <f>'[30]Staff Off Desk Summary Log'!BN12</f>
        <v>0.1525</v>
      </c>
      <c r="AA488" s="115">
        <f>'[30]Staff Off Desk Summary Log'!BO12</f>
        <v>6.2500000000000003E-3</v>
      </c>
      <c r="AB488" s="115">
        <f>'[30]Staff Off Desk Summary Log'!BP12</f>
        <v>5.8749999999999997E-2</v>
      </c>
      <c r="AC488" s="115">
        <f>'[30]Staff Off Desk Summary Log'!BQ12</f>
        <v>1.4583333333333334E-2</v>
      </c>
      <c r="AD488" s="115">
        <f>'[30]Staff Off Desk Summary Log'!BR12</f>
        <v>0.22041666666666668</v>
      </c>
    </row>
  </sheetData>
  <mergeCells count="1">
    <mergeCell ref="B1:AC1"/>
  </mergeCells>
  <pageMargins left="0.7" right="0.7" top="0.75" bottom="0.75" header="0.3" footer="0.3"/>
  <pageSetup paperSize="5"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zoomScaleNormal="100" workbookViewId="0">
      <selection activeCell="W2" sqref="W2"/>
    </sheetView>
  </sheetViews>
  <sheetFormatPr defaultRowHeight="15" x14ac:dyDescent="0.25"/>
  <cols>
    <col min="1" max="1" width="4.5703125" customWidth="1"/>
    <col min="2" max="2" width="14.5703125" bestFit="1" customWidth="1"/>
    <col min="3" max="3" width="2.85546875" customWidth="1"/>
    <col min="5" max="5" width="10.28515625" customWidth="1"/>
    <col min="6" max="6" width="2.85546875" customWidth="1"/>
    <col min="12" max="12" width="3.28515625" customWidth="1"/>
    <col min="14" max="14" width="3.28515625" customWidth="1"/>
    <col min="23" max="23" width="11.85546875" customWidth="1"/>
  </cols>
  <sheetData>
    <row r="1" spans="1:23" x14ac:dyDescent="0.25">
      <c r="C1" s="26" t="s">
        <v>171</v>
      </c>
      <c r="W1" t="s">
        <v>197</v>
      </c>
    </row>
    <row r="2" spans="1:23" ht="210" x14ac:dyDescent="0.25">
      <c r="B2" s="26"/>
      <c r="C2" s="26"/>
      <c r="D2" s="27" t="s">
        <v>155</v>
      </c>
      <c r="E2" s="27" t="s">
        <v>156</v>
      </c>
      <c r="F2" s="27"/>
      <c r="G2" s="27" t="s">
        <v>157</v>
      </c>
      <c r="H2" s="27" t="s">
        <v>158</v>
      </c>
      <c r="I2" s="27" t="s">
        <v>159</v>
      </c>
      <c r="J2" s="27" t="s">
        <v>160</v>
      </c>
      <c r="K2" s="27" t="s">
        <v>161</v>
      </c>
      <c r="L2" s="27"/>
      <c r="M2" s="27" t="s">
        <v>162</v>
      </c>
      <c r="N2" s="27"/>
      <c r="O2" s="27" t="s">
        <v>163</v>
      </c>
      <c r="P2" s="27" t="s">
        <v>164</v>
      </c>
      <c r="Q2" s="27" t="s">
        <v>165</v>
      </c>
      <c r="R2" s="27" t="s">
        <v>166</v>
      </c>
      <c r="S2" s="27" t="s">
        <v>167</v>
      </c>
      <c r="T2" s="27" t="s">
        <v>168</v>
      </c>
      <c r="U2" s="27" t="s">
        <v>169</v>
      </c>
      <c r="V2" s="27" t="s">
        <v>170</v>
      </c>
      <c r="W2" s="27" t="s">
        <v>5</v>
      </c>
    </row>
    <row r="3" spans="1:23" x14ac:dyDescent="0.25">
      <c r="B3" s="26" t="s">
        <v>117</v>
      </c>
      <c r="C3" s="26"/>
      <c r="D3" s="26"/>
      <c r="E3" s="26"/>
      <c r="F3" s="26"/>
      <c r="G3" s="26"/>
      <c r="H3" s="26"/>
      <c r="I3" s="26"/>
      <c r="J3" s="26"/>
      <c r="K3" s="26"/>
      <c r="L3" s="26"/>
      <c r="M3" s="26"/>
      <c r="N3" s="26"/>
      <c r="O3" s="26"/>
      <c r="P3" s="26"/>
      <c r="Q3" s="26"/>
      <c r="R3" s="26"/>
      <c r="S3" s="26"/>
      <c r="T3" s="26"/>
      <c r="U3" s="26"/>
      <c r="V3" s="26"/>
      <c r="W3" s="26"/>
    </row>
    <row r="4" spans="1:23" x14ac:dyDescent="0.25">
      <c r="A4" s="214" t="s">
        <v>193</v>
      </c>
      <c r="B4" s="182" t="s">
        <v>123</v>
      </c>
      <c r="C4" s="182"/>
      <c r="D4" s="183">
        <v>2.7916666666666666E-2</v>
      </c>
      <c r="E4" s="183">
        <v>2.6666666666666668E-2</v>
      </c>
      <c r="F4" s="183"/>
      <c r="G4" s="183">
        <v>1.8749999999999999E-2</v>
      </c>
      <c r="H4" s="183">
        <v>4.1666666666666666E-3</v>
      </c>
      <c r="I4" s="183"/>
      <c r="J4" s="183">
        <v>5.8333333333333334E-2</v>
      </c>
      <c r="K4" s="183">
        <v>2.0833333333333333E-3</v>
      </c>
      <c r="L4" s="183"/>
      <c r="M4" s="183">
        <v>0</v>
      </c>
      <c r="N4" s="183"/>
      <c r="O4" s="183">
        <v>6.25E-2</v>
      </c>
      <c r="P4" s="183">
        <v>0.10333333333333333</v>
      </c>
      <c r="Q4" s="183"/>
      <c r="R4" s="183">
        <v>0.14458333333333334</v>
      </c>
      <c r="S4" s="183">
        <v>3.5416666666666666E-2</v>
      </c>
      <c r="T4" s="183">
        <v>3.3750000000000002E-2</v>
      </c>
      <c r="U4" s="183">
        <v>5.8333333333333336E-3</v>
      </c>
      <c r="V4" s="183">
        <v>0.11041666666666666</v>
      </c>
      <c r="W4" s="184">
        <v>20259</v>
      </c>
    </row>
    <row r="5" spans="1:23" x14ac:dyDescent="0.25">
      <c r="A5" s="214"/>
      <c r="B5" s="182" t="s">
        <v>143</v>
      </c>
      <c r="C5" s="182"/>
      <c r="D5" s="183">
        <v>7.9166666666666673E-3</v>
      </c>
      <c r="E5" s="183">
        <v>6.8750000000000006E-2</v>
      </c>
      <c r="F5" s="183"/>
      <c r="G5" s="183">
        <v>2.2916666666666665E-2</v>
      </c>
      <c r="H5" s="183">
        <v>2.0833333333333333E-3</v>
      </c>
      <c r="I5" s="183">
        <v>8.3333333333333332E-3</v>
      </c>
      <c r="J5" s="183">
        <v>3.125E-2</v>
      </c>
      <c r="K5" s="183">
        <v>1.6666666666666666E-2</v>
      </c>
      <c r="L5" s="183"/>
      <c r="M5" s="183"/>
      <c r="N5" s="183"/>
      <c r="O5" s="183">
        <v>0.05</v>
      </c>
      <c r="P5" s="183">
        <v>1.9166666666666665E-2</v>
      </c>
      <c r="Q5" s="183">
        <v>1.2500000000000001E-2</v>
      </c>
      <c r="R5" s="183">
        <v>0.1525</v>
      </c>
      <c r="S5" s="183">
        <v>6.2500000000000003E-3</v>
      </c>
      <c r="T5" s="183">
        <v>5.8749999999999997E-2</v>
      </c>
      <c r="U5" s="183">
        <v>1.4583333333333334E-2</v>
      </c>
      <c r="V5" s="183">
        <v>0.22041666666666668</v>
      </c>
      <c r="W5" s="185">
        <v>22735</v>
      </c>
    </row>
    <row r="6" spans="1:23" x14ac:dyDescent="0.25">
      <c r="A6" s="214"/>
      <c r="B6" s="182" t="s">
        <v>129</v>
      </c>
      <c r="C6" s="182"/>
      <c r="D6" s="183">
        <v>6.6666666666666671E-3</v>
      </c>
      <c r="E6" s="183">
        <v>6.145833333333333E-2</v>
      </c>
      <c r="F6" s="183"/>
      <c r="G6" s="183">
        <v>1.7083333333333332E-2</v>
      </c>
      <c r="H6" s="183"/>
      <c r="I6" s="183"/>
      <c r="J6" s="183">
        <v>4.1666666666666666E-3</v>
      </c>
      <c r="K6" s="183">
        <v>2.5000000000000001E-2</v>
      </c>
      <c r="L6" s="183"/>
      <c r="M6" s="183">
        <v>1.2500000000000001E-2</v>
      </c>
      <c r="N6" s="183"/>
      <c r="O6" s="183">
        <v>0.29375000000000001</v>
      </c>
      <c r="P6" s="183">
        <v>3.125E-2</v>
      </c>
      <c r="Q6" s="183">
        <v>5.2083333333333336E-2</v>
      </c>
      <c r="R6" s="183">
        <v>7.2916666666666671E-2</v>
      </c>
      <c r="S6" s="183">
        <v>1.8749999999999999E-2</v>
      </c>
      <c r="T6" s="183">
        <v>0.10416666666666667</v>
      </c>
      <c r="U6" s="183"/>
      <c r="V6" s="183">
        <v>0.26666666666666666</v>
      </c>
      <c r="W6" s="184">
        <v>28325</v>
      </c>
    </row>
    <row r="7" spans="1:23" x14ac:dyDescent="0.25">
      <c r="A7" s="214"/>
      <c r="B7" s="182" t="s">
        <v>138</v>
      </c>
      <c r="C7" s="182"/>
      <c r="D7" s="183">
        <v>1.8749999999999999E-2</v>
      </c>
      <c r="E7" s="183">
        <v>9.7916666666666666E-2</v>
      </c>
      <c r="F7" s="183"/>
      <c r="G7" s="183">
        <v>1.2500000000000001E-2</v>
      </c>
      <c r="H7" s="183">
        <v>1.2500000000000001E-2</v>
      </c>
      <c r="I7" s="183"/>
      <c r="J7" s="183">
        <v>7.0833333333333331E-2</v>
      </c>
      <c r="K7" s="183">
        <v>3.3333333333333333E-2</v>
      </c>
      <c r="L7" s="183"/>
      <c r="M7" s="183"/>
      <c r="N7" s="183"/>
      <c r="O7" s="183">
        <v>0.27916666666666667</v>
      </c>
      <c r="P7" s="183">
        <v>0.11666666666666667</v>
      </c>
      <c r="Q7" s="183">
        <v>0.16875000000000001</v>
      </c>
      <c r="R7" s="183">
        <v>0.12708333333333333</v>
      </c>
      <c r="S7" s="183">
        <v>0.17083333333333334</v>
      </c>
      <c r="T7" s="183">
        <v>0.24416666666666667</v>
      </c>
      <c r="U7" s="183">
        <v>5.4166666666666669E-2</v>
      </c>
      <c r="V7" s="183">
        <v>0.15625</v>
      </c>
      <c r="W7" s="184">
        <v>45080</v>
      </c>
    </row>
    <row r="8" spans="1:23" x14ac:dyDescent="0.25">
      <c r="A8" s="214"/>
      <c r="B8" s="182" t="s">
        <v>124</v>
      </c>
      <c r="C8" s="182"/>
      <c r="D8" s="183">
        <v>2.9166666666666667E-2</v>
      </c>
      <c r="E8" s="183">
        <v>1.4583333333333334E-2</v>
      </c>
      <c r="F8" s="183"/>
      <c r="G8" s="183">
        <v>5.7083333333333333E-2</v>
      </c>
      <c r="H8" s="183">
        <v>5.0000000000000001E-3</v>
      </c>
      <c r="I8" s="183">
        <v>4.1666666666666669E-4</v>
      </c>
      <c r="J8" s="183">
        <v>6.2500000000000003E-3</v>
      </c>
      <c r="K8" s="183">
        <v>2.9166666666666668E-3</v>
      </c>
      <c r="L8" s="183"/>
      <c r="M8" s="183"/>
      <c r="N8" s="183"/>
      <c r="O8" s="183">
        <v>0.44083333333333335</v>
      </c>
      <c r="P8" s="183">
        <v>7.9583333333333339E-2</v>
      </c>
      <c r="Q8" s="183">
        <v>5.4166666666666669E-2</v>
      </c>
      <c r="R8" s="183">
        <v>0.10916666666666666</v>
      </c>
      <c r="S8" s="183">
        <v>7.2916666666666671E-2</v>
      </c>
      <c r="T8" s="183">
        <v>2.9166666666666667E-2</v>
      </c>
      <c r="U8" s="183">
        <v>4.9166666666666664E-2</v>
      </c>
      <c r="V8" s="183">
        <v>0.56999999999999995</v>
      </c>
      <c r="W8" s="184">
        <v>48007</v>
      </c>
    </row>
    <row r="9" spans="1:23" x14ac:dyDescent="0.25">
      <c r="A9" s="214"/>
      <c r="B9" s="182" t="s">
        <v>135</v>
      </c>
      <c r="C9" s="182"/>
      <c r="D9" s="183">
        <v>4.1666666666666666E-3</v>
      </c>
      <c r="E9" s="183">
        <v>6.0416666666666667E-2</v>
      </c>
      <c r="F9" s="183"/>
      <c r="G9" s="183">
        <v>3.2083333333333332E-2</v>
      </c>
      <c r="H9" s="183">
        <v>0.02</v>
      </c>
      <c r="I9" s="183"/>
      <c r="J9" s="183"/>
      <c r="K9" s="183">
        <v>8.3333333333333332E-3</v>
      </c>
      <c r="L9" s="183"/>
      <c r="M9" s="183"/>
      <c r="N9" s="183"/>
      <c r="O9" s="183">
        <v>5.2083333333333336E-2</v>
      </c>
      <c r="P9" s="183">
        <v>0.12291666666666666</v>
      </c>
      <c r="Q9" s="183">
        <v>1.0416666666666666E-2</v>
      </c>
      <c r="R9" s="183">
        <v>0.15416666666666667</v>
      </c>
      <c r="S9" s="183">
        <v>4.583333333333333E-2</v>
      </c>
      <c r="T9" s="183"/>
      <c r="U9" s="183">
        <v>0.11375</v>
      </c>
      <c r="V9" s="183">
        <v>0.63041666666666663</v>
      </c>
      <c r="W9" s="184">
        <v>60912</v>
      </c>
    </row>
    <row r="10" spans="1:23" x14ac:dyDescent="0.25">
      <c r="A10" s="214"/>
      <c r="B10" s="182" t="s">
        <v>131</v>
      </c>
      <c r="C10" s="182"/>
      <c r="D10" s="183">
        <v>3.6666666666666667E-2</v>
      </c>
      <c r="E10" s="183">
        <v>5.6250000000000001E-2</v>
      </c>
      <c r="F10" s="183"/>
      <c r="G10" s="183">
        <v>9.583333333333334E-2</v>
      </c>
      <c r="H10" s="183">
        <v>0.13958333333333334</v>
      </c>
      <c r="I10" s="183">
        <v>6.0416666666666667E-2</v>
      </c>
      <c r="J10" s="183"/>
      <c r="K10" s="183">
        <v>3.125E-2</v>
      </c>
      <c r="L10" s="183"/>
      <c r="M10" s="183">
        <v>0</v>
      </c>
      <c r="N10" s="183"/>
      <c r="O10" s="183">
        <v>6.2916666666666662E-2</v>
      </c>
      <c r="P10" s="183">
        <v>9.375E-2</v>
      </c>
      <c r="Q10" s="183">
        <v>8.9583333333333334E-2</v>
      </c>
      <c r="R10" s="183">
        <v>0.23125000000000001</v>
      </c>
      <c r="S10" s="183">
        <v>7.7083333333333337E-2</v>
      </c>
      <c r="T10" s="183">
        <v>0.14583333333333334</v>
      </c>
      <c r="U10" s="183">
        <v>7.5833333333333336E-2</v>
      </c>
      <c r="V10" s="183">
        <v>0.56416666666666671</v>
      </c>
      <c r="W10" s="184">
        <v>88685</v>
      </c>
    </row>
    <row r="11" spans="1:23" x14ac:dyDescent="0.25">
      <c r="A11" s="214" t="s">
        <v>194</v>
      </c>
      <c r="B11" s="186" t="s">
        <v>136</v>
      </c>
      <c r="C11" s="186"/>
      <c r="D11" s="175">
        <v>1.8749999999999999E-2</v>
      </c>
      <c r="E11" s="175">
        <v>0.315</v>
      </c>
      <c r="F11" s="175"/>
      <c r="G11" s="175">
        <v>5.4583333333333331E-2</v>
      </c>
      <c r="H11" s="175">
        <v>1.2708333333333334E-2</v>
      </c>
      <c r="I11" s="175"/>
      <c r="J11" s="175"/>
      <c r="K11" s="175">
        <v>3.5416666666666666E-2</v>
      </c>
      <c r="L11" s="175"/>
      <c r="M11" s="175">
        <v>2.2916666666666665E-2</v>
      </c>
      <c r="N11" s="175"/>
      <c r="O11" s="175">
        <v>3.125E-2</v>
      </c>
      <c r="P11" s="175">
        <v>2.2916666666666665E-2</v>
      </c>
      <c r="Q11" s="175">
        <v>1.4583333333333334E-2</v>
      </c>
      <c r="R11" s="175">
        <v>0.16250000000000001</v>
      </c>
      <c r="S11" s="175">
        <v>4.3749999999999997E-2</v>
      </c>
      <c r="T11" s="175">
        <v>0.13125000000000001</v>
      </c>
      <c r="U11" s="175">
        <v>0.125</v>
      </c>
      <c r="V11" s="175">
        <v>0.26458333333333334</v>
      </c>
      <c r="W11" s="176">
        <v>101994</v>
      </c>
    </row>
    <row r="12" spans="1:23" x14ac:dyDescent="0.25">
      <c r="A12" s="214"/>
      <c r="B12" s="186" t="s">
        <v>130</v>
      </c>
      <c r="C12" s="186"/>
      <c r="D12" s="175">
        <v>5.1666666666666666E-2</v>
      </c>
      <c r="E12" s="175">
        <v>1.5416666666666667E-2</v>
      </c>
      <c r="F12" s="175"/>
      <c r="G12" s="175">
        <v>2.6666666666666668E-2</v>
      </c>
      <c r="H12" s="175">
        <v>0.01</v>
      </c>
      <c r="I12" s="175">
        <v>2.0833333333333333E-3</v>
      </c>
      <c r="J12" s="175">
        <v>0.21249999999999999</v>
      </c>
      <c r="K12" s="175">
        <v>7.2083333333333333E-2</v>
      </c>
      <c r="L12" s="175"/>
      <c r="M12" s="175">
        <v>0</v>
      </c>
      <c r="N12" s="175"/>
      <c r="O12" s="175">
        <v>0.21083333333333334</v>
      </c>
      <c r="P12" s="175">
        <v>0.11458333333333333</v>
      </c>
      <c r="Q12" s="175">
        <v>0.14791666666666667</v>
      </c>
      <c r="R12" s="175">
        <v>0.15083333333333335</v>
      </c>
      <c r="S12" s="175">
        <v>5.2916666666666667E-2</v>
      </c>
      <c r="T12" s="175">
        <v>0.18</v>
      </c>
      <c r="U12" s="175">
        <v>8.9583333333333334E-2</v>
      </c>
      <c r="V12" s="175">
        <v>1.5145833333333334</v>
      </c>
      <c r="W12" s="176">
        <v>103775</v>
      </c>
    </row>
    <row r="13" spans="1:23" x14ac:dyDescent="0.25">
      <c r="A13" s="214"/>
      <c r="B13" s="186" t="s">
        <v>128</v>
      </c>
      <c r="C13" s="186"/>
      <c r="D13" s="175">
        <v>2.0833333333333333E-3</v>
      </c>
      <c r="E13" s="175">
        <v>7.4999999999999997E-2</v>
      </c>
      <c r="F13" s="175"/>
      <c r="G13" s="175">
        <v>4.6249999999999999E-2</v>
      </c>
      <c r="H13" s="175">
        <v>9.1666666666666667E-3</v>
      </c>
      <c r="I13" s="175"/>
      <c r="J13" s="175"/>
      <c r="K13" s="175"/>
      <c r="L13" s="175"/>
      <c r="M13" s="175"/>
      <c r="N13" s="175"/>
      <c r="O13" s="175">
        <v>8.3333333333333332E-3</v>
      </c>
      <c r="P13" s="175">
        <v>0.28749999999999998</v>
      </c>
      <c r="Q13" s="175"/>
      <c r="R13" s="175">
        <v>4.583333333333333E-2</v>
      </c>
      <c r="S13" s="175">
        <v>6.0416666666666667E-2</v>
      </c>
      <c r="T13" s="175"/>
      <c r="U13" s="175">
        <v>2.9166666666666667E-2</v>
      </c>
      <c r="V13" s="175">
        <v>6.7916666666666667E-2</v>
      </c>
      <c r="W13" s="176">
        <v>129119</v>
      </c>
    </row>
    <row r="14" spans="1:23" x14ac:dyDescent="0.25">
      <c r="A14" s="214"/>
      <c r="B14" s="186" t="s">
        <v>132</v>
      </c>
      <c r="C14" s="186"/>
      <c r="D14" s="175">
        <v>8.3333333333333332E-3</v>
      </c>
      <c r="E14" s="175">
        <v>0.22166666666666668</v>
      </c>
      <c r="F14" s="175"/>
      <c r="G14" s="175">
        <v>6.0416666666666667E-2</v>
      </c>
      <c r="H14" s="175">
        <v>1.4583333333333334E-2</v>
      </c>
      <c r="I14" s="175"/>
      <c r="J14" s="175"/>
      <c r="K14" s="175"/>
      <c r="L14" s="175"/>
      <c r="M14" s="175"/>
      <c r="N14" s="175"/>
      <c r="O14" s="175">
        <v>0.125</v>
      </c>
      <c r="P14" s="175">
        <v>0.19833333333333333</v>
      </c>
      <c r="Q14" s="175">
        <v>0.10833333333333334</v>
      </c>
      <c r="R14" s="175">
        <v>0.12833333333333333</v>
      </c>
      <c r="S14" s="175">
        <v>4.791666666666667E-2</v>
      </c>
      <c r="T14" s="175">
        <v>9.166666666666666E-2</v>
      </c>
      <c r="U14" s="175">
        <v>5.4166666666666669E-2</v>
      </c>
      <c r="V14" s="175">
        <v>0.62791666666666668</v>
      </c>
      <c r="W14" s="176">
        <v>139979</v>
      </c>
    </row>
    <row r="15" spans="1:23" x14ac:dyDescent="0.25">
      <c r="A15" s="214"/>
      <c r="B15" s="186" t="s">
        <v>144</v>
      </c>
      <c r="C15" s="186"/>
      <c r="D15" s="175">
        <v>6.458333333333334E-2</v>
      </c>
      <c r="E15" s="175">
        <v>6.2083333333333331E-2</v>
      </c>
      <c r="F15" s="175"/>
      <c r="G15" s="175">
        <v>0.05</v>
      </c>
      <c r="H15" s="175">
        <v>1.9791666666666666E-2</v>
      </c>
      <c r="I15" s="175">
        <v>1.2916666666666667E-2</v>
      </c>
      <c r="J15" s="175">
        <v>1.2500000000000001E-2</v>
      </c>
      <c r="K15" s="175">
        <v>6.2500000000000003E-3</v>
      </c>
      <c r="L15" s="175"/>
      <c r="M15" s="175">
        <v>3.7499999999999999E-2</v>
      </c>
      <c r="N15" s="175"/>
      <c r="O15" s="175">
        <v>0.11874999999999999</v>
      </c>
      <c r="P15" s="175">
        <v>0.125</v>
      </c>
      <c r="Q15" s="175">
        <v>0.1925</v>
      </c>
      <c r="R15" s="175">
        <v>0.13750000000000001</v>
      </c>
      <c r="S15" s="175">
        <v>5.8333333333333334E-2</v>
      </c>
      <c r="T15" s="175">
        <v>0.53125</v>
      </c>
      <c r="U15" s="175">
        <v>5.3333333333333337E-2</v>
      </c>
      <c r="V15" s="175">
        <v>0.49270833333333336</v>
      </c>
      <c r="W15" s="176">
        <v>154278</v>
      </c>
    </row>
    <row r="16" spans="1:23" x14ac:dyDescent="0.25">
      <c r="A16" s="214"/>
      <c r="B16" s="186" t="s">
        <v>121</v>
      </c>
      <c r="C16" s="186"/>
      <c r="D16" s="175">
        <v>3.5416666666666666E-2</v>
      </c>
      <c r="E16" s="175">
        <v>0.13</v>
      </c>
      <c r="F16" s="175"/>
      <c r="G16" s="175"/>
      <c r="H16" s="175"/>
      <c r="I16" s="175">
        <v>9.5833333333333326E-3</v>
      </c>
      <c r="J16" s="175"/>
      <c r="K16" s="175">
        <v>6.6666666666666666E-2</v>
      </c>
      <c r="L16" s="175"/>
      <c r="M16" s="175">
        <v>4.3749999999999997E-2</v>
      </c>
      <c r="N16" s="175"/>
      <c r="O16" s="175">
        <v>0.33166666666666667</v>
      </c>
      <c r="P16" s="175">
        <v>0.22791666666666666</v>
      </c>
      <c r="Q16" s="175">
        <v>0.25833333333333336</v>
      </c>
      <c r="R16" s="175">
        <v>0.20916666666666667</v>
      </c>
      <c r="S16" s="175">
        <v>0.05</v>
      </c>
      <c r="T16" s="175">
        <v>0.24374999999999999</v>
      </c>
      <c r="U16" s="175">
        <v>2.75E-2</v>
      </c>
      <c r="V16" s="175">
        <v>0.62666666666666671</v>
      </c>
      <c r="W16" s="176">
        <v>160811</v>
      </c>
    </row>
    <row r="17" spans="1:23" x14ac:dyDescent="0.25">
      <c r="A17" s="214"/>
      <c r="B17" s="186" t="s">
        <v>118</v>
      </c>
      <c r="C17" s="186"/>
      <c r="D17" s="175">
        <v>2.0833333333333332E-2</v>
      </c>
      <c r="E17" s="175">
        <v>0.125</v>
      </c>
      <c r="F17" s="175"/>
      <c r="G17" s="175">
        <v>5.5833333333333332E-2</v>
      </c>
      <c r="H17" s="175">
        <v>8.7499999999999994E-2</v>
      </c>
      <c r="I17" s="175">
        <v>6.2500000000000003E-3</v>
      </c>
      <c r="J17" s="175">
        <v>0</v>
      </c>
      <c r="K17" s="175">
        <v>6.2500000000000003E-3</v>
      </c>
      <c r="L17" s="175"/>
      <c r="M17" s="175">
        <v>2.5000000000000001E-2</v>
      </c>
      <c r="N17" s="175"/>
      <c r="O17" s="175">
        <v>3.7499999999999999E-2</v>
      </c>
      <c r="P17" s="175">
        <v>0.12833333333333333</v>
      </c>
      <c r="Q17" s="175">
        <v>0.10291666666666667</v>
      </c>
      <c r="R17" s="175">
        <v>9.7916666666666666E-2</v>
      </c>
      <c r="S17" s="175">
        <v>8.5416666666666669E-2</v>
      </c>
      <c r="T17" s="175">
        <v>1.2500000000000001E-2</v>
      </c>
      <c r="U17" s="175">
        <v>7.4583333333333335E-2</v>
      </c>
      <c r="V17" s="175">
        <v>0.57916666666666672</v>
      </c>
      <c r="W17" s="176">
        <v>171157</v>
      </c>
    </row>
    <row r="18" spans="1:23" x14ac:dyDescent="0.25">
      <c r="A18" s="214"/>
      <c r="B18" s="186" t="s">
        <v>140</v>
      </c>
      <c r="C18" s="186"/>
      <c r="D18" s="175">
        <v>3.0833333333333334E-2</v>
      </c>
      <c r="E18" s="175">
        <v>1.6666666666666666E-2</v>
      </c>
      <c r="F18" s="175"/>
      <c r="G18" s="175">
        <v>0.02</v>
      </c>
      <c r="H18" s="175">
        <v>1.0416666666666666E-2</v>
      </c>
      <c r="I18" s="175">
        <v>2.9166666666666668E-3</v>
      </c>
      <c r="J18" s="175">
        <v>3.125E-2</v>
      </c>
      <c r="K18" s="175">
        <v>1.4583333333333334E-2</v>
      </c>
      <c r="L18" s="175"/>
      <c r="M18" s="175">
        <v>3.7499999999999999E-3</v>
      </c>
      <c r="N18" s="175"/>
      <c r="O18" s="175">
        <v>0.1525</v>
      </c>
      <c r="P18" s="175">
        <v>4.0416666666666663E-2</v>
      </c>
      <c r="Q18" s="175">
        <v>0.21041666666666667</v>
      </c>
      <c r="R18" s="175">
        <v>0.12</v>
      </c>
      <c r="S18" s="175">
        <v>7.2916666666666671E-2</v>
      </c>
      <c r="T18" s="175">
        <v>0.20499999999999999</v>
      </c>
      <c r="U18" s="175">
        <v>0.125</v>
      </c>
      <c r="V18" s="175">
        <v>0.67625000000000002</v>
      </c>
      <c r="W18" s="176">
        <v>174971</v>
      </c>
    </row>
    <row r="19" spans="1:23" x14ac:dyDescent="0.25">
      <c r="A19" s="214"/>
      <c r="B19" s="186" t="s">
        <v>139</v>
      </c>
      <c r="C19" s="186"/>
      <c r="D19" s="175">
        <v>3.833333333333333E-2</v>
      </c>
      <c r="E19" s="175">
        <v>0.20749999999999999</v>
      </c>
      <c r="F19" s="175"/>
      <c r="G19" s="175">
        <v>2.3333333333333334E-2</v>
      </c>
      <c r="H19" s="175">
        <v>3.5416666666666666E-2</v>
      </c>
      <c r="I19" s="175">
        <v>2.7916666666666666E-2</v>
      </c>
      <c r="J19" s="175"/>
      <c r="K19" s="175">
        <v>1.125E-2</v>
      </c>
      <c r="L19" s="175"/>
      <c r="M19" s="175">
        <v>5.8333333333333334E-2</v>
      </c>
      <c r="N19" s="175"/>
      <c r="O19" s="175">
        <v>0.44500000000000001</v>
      </c>
      <c r="P19" s="175">
        <v>0.24958333333333332</v>
      </c>
      <c r="Q19" s="175">
        <v>7.6249999999999998E-2</v>
      </c>
      <c r="R19" s="175">
        <v>0.25166666666666665</v>
      </c>
      <c r="S19" s="175">
        <v>4.4166666666666667E-2</v>
      </c>
      <c r="T19" s="175">
        <v>3.2083333333333332E-2</v>
      </c>
      <c r="U19" s="175">
        <v>8.1250000000000003E-2</v>
      </c>
      <c r="V19" s="175">
        <v>1.2166666666666666</v>
      </c>
      <c r="W19" s="176">
        <v>179392</v>
      </c>
    </row>
    <row r="20" spans="1:23" x14ac:dyDescent="0.25">
      <c r="A20" s="214" t="s">
        <v>195</v>
      </c>
      <c r="B20" s="187" t="s">
        <v>134</v>
      </c>
      <c r="C20" s="187"/>
      <c r="D20" s="172">
        <v>6.2916666666666662E-2</v>
      </c>
      <c r="E20" s="172">
        <v>0.11791666666666667</v>
      </c>
      <c r="F20" s="172"/>
      <c r="G20" s="172">
        <v>9.5416666666666664E-2</v>
      </c>
      <c r="H20" s="172">
        <v>5.2916666666666667E-2</v>
      </c>
      <c r="I20" s="172">
        <v>2.0833333333333332E-2</v>
      </c>
      <c r="J20" s="172">
        <v>0.11208333333333333</v>
      </c>
      <c r="K20" s="172">
        <v>2.5000000000000001E-2</v>
      </c>
      <c r="L20" s="172"/>
      <c r="M20" s="172"/>
      <c r="N20" s="172"/>
      <c r="O20" s="172">
        <v>0.26874999999999999</v>
      </c>
      <c r="P20" s="172">
        <v>0.1875</v>
      </c>
      <c r="Q20" s="172">
        <v>0.17249999999999999</v>
      </c>
      <c r="R20" s="172">
        <v>0.18291666666666667</v>
      </c>
      <c r="S20" s="172">
        <v>3.6249999999999998E-2</v>
      </c>
      <c r="T20" s="172">
        <v>0.30708333333333332</v>
      </c>
      <c r="U20" s="172">
        <v>0.10833333333333334</v>
      </c>
      <c r="V20" s="172">
        <v>0.96083333333333332</v>
      </c>
      <c r="W20" s="173">
        <v>225245</v>
      </c>
    </row>
    <row r="21" spans="1:23" x14ac:dyDescent="0.25">
      <c r="A21" s="214"/>
      <c r="B21" s="187" t="s">
        <v>126</v>
      </c>
      <c r="C21" s="187"/>
      <c r="D21" s="172">
        <v>2.0833333333333333E-3</v>
      </c>
      <c r="E21" s="172">
        <v>0.14166666666666666</v>
      </c>
      <c r="F21" s="172"/>
      <c r="G21" s="172">
        <v>1.0416666666666666E-2</v>
      </c>
      <c r="H21" s="172">
        <v>6.6666666666666666E-2</v>
      </c>
      <c r="I21" s="172">
        <v>1.6666666666666666E-2</v>
      </c>
      <c r="J21" s="172">
        <v>8.3333333333333332E-3</v>
      </c>
      <c r="K21" s="172">
        <v>6.2500000000000003E-3</v>
      </c>
      <c r="L21" s="172"/>
      <c r="M21" s="172"/>
      <c r="N21" s="172"/>
      <c r="O21" s="172">
        <v>0.26458333333333334</v>
      </c>
      <c r="P21" s="172">
        <v>8.7499999999999994E-2</v>
      </c>
      <c r="Q21" s="172">
        <v>9.166666666666666E-2</v>
      </c>
      <c r="R21" s="172">
        <v>0.18333333333333332</v>
      </c>
      <c r="S21" s="172">
        <v>6.25E-2</v>
      </c>
      <c r="T21" s="172">
        <v>0.17291666666666666</v>
      </c>
      <c r="U21" s="172">
        <v>9.583333333333334E-2</v>
      </c>
      <c r="V21" s="172">
        <v>0.34749999999999998</v>
      </c>
      <c r="W21" s="173">
        <v>246166</v>
      </c>
    </row>
    <row r="22" spans="1:23" x14ac:dyDescent="0.25">
      <c r="A22" s="214"/>
      <c r="B22" s="187" t="s">
        <v>133</v>
      </c>
      <c r="C22" s="187"/>
      <c r="D22" s="172">
        <v>2.5000000000000001E-2</v>
      </c>
      <c r="E22" s="172">
        <v>0.12708333333333333</v>
      </c>
      <c r="F22" s="172"/>
      <c r="G22" s="172">
        <v>3.5416666666666666E-2</v>
      </c>
      <c r="H22" s="172"/>
      <c r="I22" s="172">
        <v>6.2500000000000003E-3</v>
      </c>
      <c r="J22" s="172">
        <v>0.13125000000000001</v>
      </c>
      <c r="K22" s="172">
        <v>7.166666666666667E-2</v>
      </c>
      <c r="L22" s="172"/>
      <c r="M22" s="172">
        <v>1.0416666666666666E-2</v>
      </c>
      <c r="N22" s="172"/>
      <c r="O22" s="172">
        <v>0.40416666666666667</v>
      </c>
      <c r="P22" s="172">
        <v>0.20208333333333334</v>
      </c>
      <c r="Q22" s="172">
        <v>0.17916666666666667</v>
      </c>
      <c r="R22" s="172">
        <v>0.22416666666666665</v>
      </c>
      <c r="S22" s="172">
        <v>7.7083333333333337E-2</v>
      </c>
      <c r="T22" s="172">
        <v>5.2083333333333336E-2</v>
      </c>
      <c r="U22" s="172">
        <v>6.0416666666666667E-2</v>
      </c>
      <c r="V22" s="172">
        <v>1.2320833333333334</v>
      </c>
      <c r="W22" s="173">
        <v>247578</v>
      </c>
    </row>
    <row r="23" spans="1:23" x14ac:dyDescent="0.25">
      <c r="A23" s="214"/>
      <c r="B23" s="187" t="s">
        <v>141</v>
      </c>
      <c r="C23" s="187"/>
      <c r="D23" s="172">
        <v>9.6250000000000002E-2</v>
      </c>
      <c r="E23" s="172">
        <v>3.3333333333333333E-2</v>
      </c>
      <c r="F23" s="172"/>
      <c r="G23" s="172">
        <v>7.6666666666666661E-2</v>
      </c>
      <c r="H23" s="172">
        <v>3.7499999999999999E-2</v>
      </c>
      <c r="I23" s="172">
        <v>0.03</v>
      </c>
      <c r="J23" s="172">
        <v>3.5416666666666666E-2</v>
      </c>
      <c r="K23" s="172">
        <v>1.125E-2</v>
      </c>
      <c r="L23" s="172"/>
      <c r="M23" s="172">
        <v>6.458333333333334E-2</v>
      </c>
      <c r="N23" s="172"/>
      <c r="O23" s="172">
        <v>0.79249999999999998</v>
      </c>
      <c r="P23" s="172">
        <v>0.27708333333333335</v>
      </c>
      <c r="Q23" s="172">
        <v>0.24875</v>
      </c>
      <c r="R23" s="172">
        <v>0.23250000000000001</v>
      </c>
      <c r="S23" s="172">
        <v>6.1666666666666668E-2</v>
      </c>
      <c r="T23" s="172">
        <v>0.15208333333333332</v>
      </c>
      <c r="U23" s="172">
        <v>7.6249999999999998E-2</v>
      </c>
      <c r="V23" s="172">
        <v>0.55000000000000004</v>
      </c>
      <c r="W23" s="173">
        <v>270500</v>
      </c>
    </row>
    <row r="24" spans="1:23" x14ac:dyDescent="0.25">
      <c r="A24" s="214"/>
      <c r="B24" s="187" t="s">
        <v>122</v>
      </c>
      <c r="C24" s="187"/>
      <c r="D24" s="172">
        <v>7.5833333333333336E-2</v>
      </c>
      <c r="E24" s="172">
        <v>6.458333333333334E-2</v>
      </c>
      <c r="F24" s="172"/>
      <c r="G24" s="172">
        <v>4.583333333333333E-2</v>
      </c>
      <c r="H24" s="172">
        <v>4.1666666666666666E-3</v>
      </c>
      <c r="I24" s="172">
        <v>3.5416666666666666E-2</v>
      </c>
      <c r="J24" s="172"/>
      <c r="K24" s="172">
        <v>1.8749999999999999E-2</v>
      </c>
      <c r="L24" s="172"/>
      <c r="M24" s="172">
        <v>2.5000000000000001E-2</v>
      </c>
      <c r="N24" s="172"/>
      <c r="O24" s="172">
        <v>0.18333333333333332</v>
      </c>
      <c r="P24" s="172">
        <v>0.14708333333333334</v>
      </c>
      <c r="Q24" s="172">
        <v>0.16583333333333333</v>
      </c>
      <c r="R24" s="172">
        <v>0.22708333333333333</v>
      </c>
      <c r="S24" s="172">
        <v>8.1250000000000003E-2</v>
      </c>
      <c r="T24" s="172">
        <v>0.30833333333333335</v>
      </c>
      <c r="U24" s="172">
        <v>6.2916666666666662E-2</v>
      </c>
      <c r="V24" s="172">
        <v>1.1200000000000001</v>
      </c>
      <c r="W24" s="173">
        <v>279126</v>
      </c>
    </row>
    <row r="25" spans="1:23" x14ac:dyDescent="0.25">
      <c r="A25" s="214"/>
      <c r="B25" s="187" t="s">
        <v>125</v>
      </c>
      <c r="C25" s="187"/>
      <c r="D25" s="172">
        <v>3.3333333333333333E-2</v>
      </c>
      <c r="E25" s="172">
        <v>6.8750000000000006E-2</v>
      </c>
      <c r="F25" s="172"/>
      <c r="G25" s="172">
        <v>4.4166666666666667E-2</v>
      </c>
      <c r="H25" s="172">
        <v>3.0416666666666668E-2</v>
      </c>
      <c r="I25" s="172">
        <v>1.8749999999999999E-2</v>
      </c>
      <c r="J25" s="172"/>
      <c r="K25" s="172">
        <v>2.0833333333333332E-2</v>
      </c>
      <c r="L25" s="172"/>
      <c r="M25" s="172">
        <v>3.3333333333333333E-2</v>
      </c>
      <c r="N25" s="172"/>
      <c r="O25" s="172">
        <v>0.22291666666666668</v>
      </c>
      <c r="P25" s="172">
        <v>0.25208333333333333</v>
      </c>
      <c r="Q25" s="172">
        <v>0.17291666666666666</v>
      </c>
      <c r="R25" s="172">
        <v>0.14208333333333334</v>
      </c>
      <c r="S25" s="172">
        <v>4.583333333333333E-2</v>
      </c>
      <c r="T25" s="172">
        <v>0.15291666666666667</v>
      </c>
      <c r="U25" s="172">
        <v>0.13958333333333334</v>
      </c>
      <c r="V25" s="172">
        <v>1.2054166666666666</v>
      </c>
      <c r="W25" s="173">
        <v>282531</v>
      </c>
    </row>
    <row r="26" spans="1:23" x14ac:dyDescent="0.25">
      <c r="A26" s="214"/>
      <c r="B26" s="187" t="s">
        <v>142</v>
      </c>
      <c r="C26" s="187"/>
      <c r="D26" s="172">
        <v>0.10875</v>
      </c>
      <c r="E26" s="172">
        <v>0.14208333333333334</v>
      </c>
      <c r="F26" s="172"/>
      <c r="G26" s="172">
        <v>6.2083333333333331E-2</v>
      </c>
      <c r="H26" s="172">
        <v>4.8750000000000002E-2</v>
      </c>
      <c r="I26" s="172">
        <v>3.3333333333333333E-2</v>
      </c>
      <c r="J26" s="172">
        <v>5.2083333333333336E-2</v>
      </c>
      <c r="K26" s="172">
        <v>2.9583333333333333E-2</v>
      </c>
      <c r="L26" s="172"/>
      <c r="M26" s="172">
        <v>1.2500000000000001E-2</v>
      </c>
      <c r="N26" s="172"/>
      <c r="O26" s="172">
        <v>0.14374999999999999</v>
      </c>
      <c r="P26" s="172">
        <v>1.2500000000000001E-2</v>
      </c>
      <c r="Q26" s="172">
        <v>5.6250000000000001E-2</v>
      </c>
      <c r="R26" s="172">
        <v>0.18541666666666667</v>
      </c>
      <c r="S26" s="172">
        <v>5.8333333333333334E-2</v>
      </c>
      <c r="T26" s="172">
        <v>7.2916666666666671E-2</v>
      </c>
      <c r="U26" s="172">
        <v>2.9166666666666667E-2</v>
      </c>
      <c r="V26" s="172">
        <v>1.2070833333333333</v>
      </c>
      <c r="W26" s="188">
        <v>286167</v>
      </c>
    </row>
    <row r="27" spans="1:23" x14ac:dyDescent="0.25">
      <c r="A27" s="214"/>
      <c r="B27" s="187" t="s">
        <v>137</v>
      </c>
      <c r="C27" s="187"/>
      <c r="D27" s="172">
        <v>0.12770833333333334</v>
      </c>
      <c r="E27" s="172">
        <v>0.18583333333333332</v>
      </c>
      <c r="F27" s="172"/>
      <c r="G27" s="172">
        <v>7.8750000000000001E-2</v>
      </c>
      <c r="H27" s="172">
        <v>1.5833333333333335E-2</v>
      </c>
      <c r="I27" s="172">
        <v>1.375E-2</v>
      </c>
      <c r="J27" s="172">
        <v>0.10625</v>
      </c>
      <c r="K27" s="172">
        <v>3.3333333333333333E-2</v>
      </c>
      <c r="L27" s="172"/>
      <c r="M27" s="172">
        <v>8.7499999999999994E-2</v>
      </c>
      <c r="N27" s="172"/>
      <c r="O27" s="172">
        <v>0.32500000000000001</v>
      </c>
      <c r="P27" s="172">
        <v>0.16375000000000001</v>
      </c>
      <c r="Q27" s="172">
        <v>0.12666666666666668</v>
      </c>
      <c r="R27" s="172">
        <v>0.29375000000000001</v>
      </c>
      <c r="S27" s="172">
        <v>6.3750000000000001E-2</v>
      </c>
      <c r="T27" s="172">
        <v>0.11416666666666667</v>
      </c>
      <c r="U27" s="172">
        <v>0.10083333333333333</v>
      </c>
      <c r="V27" s="172">
        <v>0.79125000000000001</v>
      </c>
      <c r="W27" s="173">
        <v>289211</v>
      </c>
    </row>
    <row r="28" spans="1:23" x14ac:dyDescent="0.25">
      <c r="A28" s="214" t="s">
        <v>196</v>
      </c>
      <c r="B28" s="189" t="s">
        <v>119</v>
      </c>
      <c r="C28" s="189"/>
      <c r="D28" s="180">
        <v>7.8333333333333338E-2</v>
      </c>
      <c r="E28" s="180">
        <v>6.6666666666666666E-2</v>
      </c>
      <c r="F28" s="180"/>
      <c r="G28" s="180">
        <v>9.9166666666666667E-2</v>
      </c>
      <c r="H28" s="180">
        <v>6.5416666666666665E-2</v>
      </c>
      <c r="I28" s="180">
        <v>2.9166666666666667E-2</v>
      </c>
      <c r="J28" s="180">
        <v>9.375E-2</v>
      </c>
      <c r="K28" s="180">
        <v>5.6250000000000001E-2</v>
      </c>
      <c r="L28" s="180"/>
      <c r="M28" s="180">
        <v>5.4166666666666669E-2</v>
      </c>
      <c r="N28" s="180"/>
      <c r="O28" s="180">
        <v>0.23541666666666666</v>
      </c>
      <c r="P28" s="180">
        <v>9.583333333333334E-2</v>
      </c>
      <c r="Q28" s="180">
        <v>0.18541666666666667</v>
      </c>
      <c r="R28" s="180">
        <v>0.34833333333333333</v>
      </c>
      <c r="S28" s="180">
        <v>6.0416666666666667E-2</v>
      </c>
      <c r="T28" s="180">
        <v>0.296875</v>
      </c>
      <c r="U28" s="180">
        <v>0.1275</v>
      </c>
      <c r="V28" s="180">
        <v>0.93270833333333336</v>
      </c>
      <c r="W28" s="181">
        <v>297690</v>
      </c>
    </row>
    <row r="29" spans="1:23" x14ac:dyDescent="0.25">
      <c r="A29" s="214"/>
      <c r="B29" s="189" t="s">
        <v>145</v>
      </c>
      <c r="C29" s="189"/>
      <c r="D29" s="180">
        <v>0.11416666666666667</v>
      </c>
      <c r="E29" s="180">
        <v>0.76500000000000001</v>
      </c>
      <c r="F29" s="180"/>
      <c r="G29" s="180">
        <v>0.43791666666666668</v>
      </c>
      <c r="H29" s="180">
        <v>5.9166666666666673E-2</v>
      </c>
      <c r="I29" s="180">
        <v>2.283333333333333E-2</v>
      </c>
      <c r="J29" s="180">
        <v>2.5000000000000001E-2</v>
      </c>
      <c r="K29" s="180">
        <v>2.283333333333333E-2</v>
      </c>
      <c r="L29" s="180"/>
      <c r="M29" s="180">
        <v>1.0416666666666666E-2</v>
      </c>
      <c r="N29" s="180"/>
      <c r="O29" s="180">
        <v>0.16625000000000001</v>
      </c>
      <c r="P29" s="180"/>
      <c r="Q29" s="180">
        <v>0.18541666666666667</v>
      </c>
      <c r="R29" s="180">
        <v>0.94</v>
      </c>
      <c r="S29" s="180">
        <v>0.84083333333333332</v>
      </c>
      <c r="T29" s="180">
        <v>1.7079166666666667</v>
      </c>
      <c r="U29" s="180">
        <v>0.15</v>
      </c>
      <c r="V29" s="180">
        <v>1.6458333333333333</v>
      </c>
      <c r="W29" s="181">
        <v>304535</v>
      </c>
    </row>
    <row r="30" spans="1:23" x14ac:dyDescent="0.25">
      <c r="A30" s="214"/>
      <c r="B30" s="189" t="s">
        <v>127</v>
      </c>
      <c r="C30" s="189"/>
      <c r="D30" s="180">
        <v>5.7083333333333333E-2</v>
      </c>
      <c r="E30" s="180">
        <v>2.8750000000000001E-2</v>
      </c>
      <c r="F30" s="180"/>
      <c r="G30" s="180">
        <v>5.3749999999999999E-2</v>
      </c>
      <c r="H30" s="180">
        <v>8.3333333333333332E-3</v>
      </c>
      <c r="I30" s="180">
        <v>4.1666666666666666E-3</v>
      </c>
      <c r="J30" s="180"/>
      <c r="K30" s="180">
        <v>1.7500000000000002E-2</v>
      </c>
      <c r="L30" s="180"/>
      <c r="M30" s="180">
        <v>1.2500000000000001E-2</v>
      </c>
      <c r="N30" s="180"/>
      <c r="O30" s="180">
        <v>0.11874999999999999</v>
      </c>
      <c r="P30" s="180">
        <v>9.2499999999999999E-2</v>
      </c>
      <c r="Q30" s="180">
        <v>8.2500000000000004E-2</v>
      </c>
      <c r="R30" s="180">
        <v>0.24541666666666667</v>
      </c>
      <c r="S30" s="180">
        <v>4.7083333333333331E-2</v>
      </c>
      <c r="T30" s="180">
        <v>0.25124999999999997</v>
      </c>
      <c r="U30" s="180">
        <v>4.2916666666666665E-2</v>
      </c>
      <c r="V30" s="180">
        <v>0.59125000000000005</v>
      </c>
      <c r="W30" s="181">
        <v>308830</v>
      </c>
    </row>
    <row r="31" spans="1:23" x14ac:dyDescent="0.25">
      <c r="A31" s="214"/>
      <c r="B31" s="189" t="s">
        <v>120</v>
      </c>
      <c r="C31" s="189"/>
      <c r="D31" s="180">
        <v>0.12666666666666668</v>
      </c>
      <c r="E31" s="180">
        <v>0.34229166666666666</v>
      </c>
      <c r="F31" s="180"/>
      <c r="G31" s="180">
        <v>0.21416666666666667</v>
      </c>
      <c r="H31" s="180">
        <v>8.3333333333333329E-2</v>
      </c>
      <c r="I31" s="180">
        <v>6.2500000000000003E-3</v>
      </c>
      <c r="J31" s="180"/>
      <c r="K31" s="180">
        <v>4.1666666666666664E-2</v>
      </c>
      <c r="L31" s="180"/>
      <c r="M31" s="180">
        <v>1.2500000000000001E-2</v>
      </c>
      <c r="N31" s="180"/>
      <c r="O31" s="180">
        <v>0.21833333333333332</v>
      </c>
      <c r="P31" s="180">
        <v>0.13458333333333333</v>
      </c>
      <c r="Q31" s="180">
        <v>0.34250000000000003</v>
      </c>
      <c r="R31" s="180">
        <v>0.27625</v>
      </c>
      <c r="S31" s="180">
        <v>7.7083333333333337E-2</v>
      </c>
      <c r="T31" s="180">
        <v>0.22916666666666666</v>
      </c>
      <c r="U31" s="180">
        <v>0.24041666666666667</v>
      </c>
      <c r="V31" s="180">
        <v>1.3216666666666668</v>
      </c>
      <c r="W31" s="181">
        <v>396789</v>
      </c>
    </row>
    <row r="32" spans="1:23" x14ac:dyDescent="0.25">
      <c r="D32" s="120"/>
      <c r="E32" s="120"/>
      <c r="F32" s="120"/>
      <c r="G32" s="120"/>
      <c r="H32" s="120"/>
      <c r="I32" s="120"/>
      <c r="J32" s="120"/>
      <c r="K32" s="120"/>
      <c r="L32" s="120"/>
      <c r="M32" s="120"/>
      <c r="N32" s="120"/>
      <c r="O32" s="120"/>
      <c r="P32" s="120"/>
      <c r="Q32" s="120"/>
      <c r="R32" s="120"/>
      <c r="S32" s="120"/>
      <c r="T32" s="120"/>
      <c r="U32" s="120"/>
      <c r="V32" s="120"/>
    </row>
    <row r="33" spans="2:23" x14ac:dyDescent="0.25">
      <c r="B33" s="170" t="s">
        <v>188</v>
      </c>
      <c r="C33" s="170"/>
      <c r="D33" s="193"/>
      <c r="E33" s="193"/>
      <c r="F33" s="193"/>
      <c r="G33" s="193"/>
      <c r="H33" s="193"/>
      <c r="I33" s="193"/>
      <c r="J33" s="193"/>
      <c r="K33" s="193"/>
      <c r="L33" s="193"/>
      <c r="M33" s="193"/>
      <c r="N33" s="193"/>
      <c r="O33" s="193"/>
      <c r="P33" s="193"/>
      <c r="Q33" s="193"/>
      <c r="R33" s="193"/>
      <c r="S33" s="193"/>
      <c r="T33" s="193"/>
      <c r="U33" s="193"/>
      <c r="V33" s="193"/>
      <c r="W33" s="170"/>
    </row>
    <row r="34" spans="2:23" x14ac:dyDescent="0.25">
      <c r="B34" s="121" t="s">
        <v>58</v>
      </c>
      <c r="D34" s="167">
        <v>2.0833333333333333E-3</v>
      </c>
      <c r="E34" s="167">
        <v>1.4583333333333334E-2</v>
      </c>
      <c r="F34" s="167"/>
      <c r="G34" s="167">
        <v>1.0416666666666666E-2</v>
      </c>
      <c r="H34" s="167">
        <v>2.0833333333333333E-3</v>
      </c>
      <c r="I34" s="167">
        <v>4.1666666666666669E-4</v>
      </c>
      <c r="J34" s="167">
        <v>0</v>
      </c>
      <c r="K34" s="167">
        <v>2.0833333333333333E-3</v>
      </c>
      <c r="L34" s="167"/>
      <c r="M34" s="167">
        <v>0</v>
      </c>
      <c r="N34" s="167"/>
      <c r="O34" s="167">
        <v>8.3333333333333332E-3</v>
      </c>
      <c r="P34" s="167">
        <v>1.2500000000000001E-2</v>
      </c>
      <c r="Q34" s="167">
        <v>1.0416666666666666E-2</v>
      </c>
      <c r="R34" s="167">
        <v>4.583333333333333E-2</v>
      </c>
      <c r="S34" s="167">
        <v>6.2500000000000003E-3</v>
      </c>
      <c r="T34" s="167">
        <v>1.2500000000000001E-2</v>
      </c>
      <c r="U34" s="167">
        <v>5.8333333333333336E-3</v>
      </c>
      <c r="V34" s="167">
        <v>6.7916666666666667E-2</v>
      </c>
      <c r="W34" s="190">
        <f t="shared" ref="W34" si="0">MIN(W4:W31)</f>
        <v>20259</v>
      </c>
    </row>
    <row r="35" spans="2:23" x14ac:dyDescent="0.25">
      <c r="B35" s="121" t="s">
        <v>59</v>
      </c>
      <c r="D35" s="167">
        <v>4.6793154761904758E-2</v>
      </c>
      <c r="E35" s="167">
        <v>0.12994047619047619</v>
      </c>
      <c r="F35" s="167"/>
      <c r="G35" s="167">
        <v>6.8410493827160496E-2</v>
      </c>
      <c r="H35" s="167">
        <v>3.4216666666666652E-2</v>
      </c>
      <c r="I35" s="167">
        <v>1.7535714285714286E-2</v>
      </c>
      <c r="J35" s="167">
        <v>5.8308823529411753E-2</v>
      </c>
      <c r="K35" s="167">
        <v>2.6423076923076921E-2</v>
      </c>
      <c r="L35" s="167"/>
      <c r="M35" s="167">
        <v>2.633333333333333E-2</v>
      </c>
      <c r="N35" s="167"/>
      <c r="O35" s="167">
        <v>0.21592261904761909</v>
      </c>
      <c r="P35" s="167">
        <v>0.1338425925925926</v>
      </c>
      <c r="Q35" s="167">
        <v>0.13493589743589743</v>
      </c>
      <c r="R35" s="167">
        <v>0.20630952380952383</v>
      </c>
      <c r="S35" s="167">
        <v>8.7678571428571425E-2</v>
      </c>
      <c r="T35" s="167">
        <v>0.22542467948717945</v>
      </c>
      <c r="U35" s="167">
        <v>8.1743827160493832E-2</v>
      </c>
      <c r="V35" s="167">
        <v>0.73180059523809526</v>
      </c>
      <c r="W35" s="191">
        <f t="shared" ref="W35" si="1">AVERAGE(W4:W31)</f>
        <v>180851.67857142858</v>
      </c>
    </row>
    <row r="36" spans="2:23" x14ac:dyDescent="0.25">
      <c r="B36" s="121" t="s">
        <v>60</v>
      </c>
      <c r="D36" s="167">
        <v>0.12770833333333334</v>
      </c>
      <c r="E36" s="167">
        <v>0.76500000000000001</v>
      </c>
      <c r="F36" s="167"/>
      <c r="G36" s="167">
        <v>0.43791666666666668</v>
      </c>
      <c r="H36" s="167">
        <v>0.13958333333333334</v>
      </c>
      <c r="I36" s="167">
        <v>6.0416666666666667E-2</v>
      </c>
      <c r="J36" s="167">
        <v>0.21249999999999999</v>
      </c>
      <c r="K36" s="167">
        <v>7.2083333333333333E-2</v>
      </c>
      <c r="L36" s="167"/>
      <c r="M36" s="167">
        <v>8.7499999999999994E-2</v>
      </c>
      <c r="N36" s="167"/>
      <c r="O36" s="167">
        <v>0.79249999999999998</v>
      </c>
      <c r="P36" s="167">
        <v>0.28749999999999998</v>
      </c>
      <c r="Q36" s="167">
        <v>0.34250000000000003</v>
      </c>
      <c r="R36" s="167">
        <v>0.94</v>
      </c>
      <c r="S36" s="167">
        <v>0.84083333333333332</v>
      </c>
      <c r="T36" s="167">
        <v>1.7079166666666667</v>
      </c>
      <c r="U36" s="167">
        <v>0.24041666666666667</v>
      </c>
      <c r="V36" s="167">
        <v>1.6458333333333333</v>
      </c>
      <c r="W36" s="190">
        <f t="shared" ref="W36" si="2">MAX(W4:W31)</f>
        <v>396789</v>
      </c>
    </row>
    <row r="37" spans="2:23" x14ac:dyDescent="0.25">
      <c r="B37" s="121" t="s">
        <v>61</v>
      </c>
      <c r="D37" s="167">
        <v>3.4375000000000003E-2</v>
      </c>
      <c r="E37" s="167">
        <v>7.1874999999999994E-2</v>
      </c>
      <c r="F37" s="167"/>
      <c r="G37" s="167">
        <v>0.05</v>
      </c>
      <c r="H37" s="167">
        <v>1.9791666666666666E-2</v>
      </c>
      <c r="I37" s="167">
        <v>1.375E-2</v>
      </c>
      <c r="J37" s="167">
        <v>3.5416666666666666E-2</v>
      </c>
      <c r="K37" s="167">
        <v>2.183333333333333E-2</v>
      </c>
      <c r="L37" s="167"/>
      <c r="M37" s="167">
        <v>1.7708333333333333E-2</v>
      </c>
      <c r="N37" s="167"/>
      <c r="O37" s="167">
        <v>0.19708333333333333</v>
      </c>
      <c r="P37" s="167">
        <v>0.12291666666666666</v>
      </c>
      <c r="Q37" s="167">
        <v>0.13729166666666667</v>
      </c>
      <c r="R37" s="167">
        <v>0.17270833333333335</v>
      </c>
      <c r="S37" s="167">
        <v>5.9374999999999997E-2</v>
      </c>
      <c r="T37" s="167">
        <v>0.1525</v>
      </c>
      <c r="U37" s="167">
        <v>7.5833333333333336E-2</v>
      </c>
      <c r="V37" s="167">
        <v>0.62729166666666669</v>
      </c>
      <c r="W37" s="190">
        <f t="shared" ref="W37" si="3">MEDIAN(W4:W31)</f>
        <v>173064</v>
      </c>
    </row>
    <row r="40" spans="2:23" x14ac:dyDescent="0.25">
      <c r="B40" s="121" t="s">
        <v>189</v>
      </c>
      <c r="D40" s="167">
        <f>AVERAGE(D4:D10)</f>
        <v>1.8749999999999999E-2</v>
      </c>
      <c r="E40" s="167">
        <f>AVERAGE(E4:E10)</f>
        <v>5.514880952380953E-2</v>
      </c>
      <c r="G40" s="167">
        <f>AVERAGE(G4:G10)</f>
        <v>3.6607142857142852E-2</v>
      </c>
      <c r="H40" s="167">
        <f>AVERAGE(H4:H10)</f>
        <v>3.0555555555555558E-2</v>
      </c>
      <c r="I40" s="167">
        <f>AVERAGE(I4:I10)</f>
        <v>2.3055555555555555E-2</v>
      </c>
      <c r="J40" s="167">
        <f>AVERAGE(J4:J10)</f>
        <v>3.4166666666666665E-2</v>
      </c>
      <c r="K40" s="167">
        <f>AVERAGE(K4:K10)</f>
        <v>1.7083333333333332E-2</v>
      </c>
      <c r="M40" s="167">
        <f>AVERAGE(M4:M10)</f>
        <v>4.1666666666666666E-3</v>
      </c>
      <c r="O40" s="167">
        <f t="shared" ref="O40:W40" si="4">AVERAGE(O4:O10)</f>
        <v>0.17732142857142857</v>
      </c>
      <c r="P40" s="167">
        <f t="shared" si="4"/>
        <v>8.0952380952380956E-2</v>
      </c>
      <c r="Q40" s="167">
        <f t="shared" si="4"/>
        <v>6.458333333333334E-2</v>
      </c>
      <c r="R40" s="167">
        <f t="shared" si="4"/>
        <v>0.14166666666666666</v>
      </c>
      <c r="S40" s="167">
        <f t="shared" si="4"/>
        <v>6.1011904761904767E-2</v>
      </c>
      <c r="T40" s="167">
        <f t="shared" si="4"/>
        <v>0.10263888888888889</v>
      </c>
      <c r="U40" s="167">
        <f t="shared" si="4"/>
        <v>5.2222222222222225E-2</v>
      </c>
      <c r="V40" s="167">
        <f t="shared" si="4"/>
        <v>0.35976190476190478</v>
      </c>
      <c r="W40" s="190">
        <f t="shared" si="4"/>
        <v>44857.571428571428</v>
      </c>
    </row>
    <row r="41" spans="2:23" x14ac:dyDescent="0.25">
      <c r="B41" s="121" t="s">
        <v>190</v>
      </c>
      <c r="D41" s="167">
        <f>AVERAGE(D11:D19)</f>
        <v>3.0092592592592598E-2</v>
      </c>
      <c r="E41" s="167">
        <f>AVERAGE(E11:E19)</f>
        <v>0.12981481481481483</v>
      </c>
      <c r="G41" s="167">
        <f>AVERAGE(G11:G19)</f>
        <v>4.2135416666666668E-2</v>
      </c>
      <c r="H41" s="167">
        <f>AVERAGE(H11:H19)</f>
        <v>2.4947916666666667E-2</v>
      </c>
      <c r="I41" s="167">
        <f>AVERAGE(I11:I19)</f>
        <v>1.0277777777777776E-2</v>
      </c>
      <c r="J41" s="167">
        <f>AVERAGE(J11:J19)</f>
        <v>6.4062499999999994E-2</v>
      </c>
      <c r="K41" s="167">
        <f>AVERAGE(K11:K19)</f>
        <v>3.035714285714286E-2</v>
      </c>
      <c r="M41" s="167">
        <f>AVERAGE(M11:M19)</f>
        <v>2.7321428571428569E-2</v>
      </c>
      <c r="O41" s="167">
        <f t="shared" ref="O41:W41" si="5">AVERAGE(O11:O19)</f>
        <v>0.16231481481481483</v>
      </c>
      <c r="P41" s="167">
        <f t="shared" si="5"/>
        <v>0.1549537037037037</v>
      </c>
      <c r="Q41" s="167">
        <f t="shared" si="5"/>
        <v>0.13890624999999998</v>
      </c>
      <c r="R41" s="167">
        <f t="shared" si="5"/>
        <v>0.14486111111111113</v>
      </c>
      <c r="S41" s="167">
        <f t="shared" si="5"/>
        <v>5.7314814814814805E-2</v>
      </c>
      <c r="T41" s="167">
        <f t="shared" si="5"/>
        <v>0.1784375</v>
      </c>
      <c r="U41" s="167">
        <f t="shared" si="5"/>
        <v>7.3287037037037039E-2</v>
      </c>
      <c r="V41" s="167">
        <f t="shared" si="5"/>
        <v>0.67405092592592597</v>
      </c>
      <c r="W41" s="190">
        <f t="shared" si="5"/>
        <v>146164</v>
      </c>
    </row>
    <row r="42" spans="2:23" x14ac:dyDescent="0.25">
      <c r="B42" s="121" t="s">
        <v>191</v>
      </c>
      <c r="D42" s="167">
        <f>AVERAGE(D20:D27)</f>
        <v>6.6484374999999998E-2</v>
      </c>
      <c r="E42" s="167">
        <f>AVERAGE(E20:E27)</f>
        <v>0.11015625</v>
      </c>
      <c r="G42" s="167">
        <f>AVERAGE(G20:G27)</f>
        <v>5.6093749999999998E-2</v>
      </c>
      <c r="H42" s="167">
        <f>AVERAGE(H20:H27)</f>
        <v>3.6607142857142852E-2</v>
      </c>
      <c r="I42" s="167">
        <f>AVERAGE(I20:I27)</f>
        <v>2.1874999999999999E-2</v>
      </c>
      <c r="J42" s="167">
        <f>AVERAGE(J20:J27)</f>
        <v>7.42361111111111E-2</v>
      </c>
      <c r="K42" s="167">
        <f>AVERAGE(K20:K27)</f>
        <v>2.7083333333333331E-2</v>
      </c>
      <c r="M42" s="167">
        <f>AVERAGE(M20:M27)</f>
        <v>3.888888888888889E-2</v>
      </c>
      <c r="O42" s="167">
        <f t="shared" ref="O42:W42" si="6">AVERAGE(O20:O27)</f>
        <v>0.325625</v>
      </c>
      <c r="P42" s="167">
        <f t="shared" si="6"/>
        <v>0.16619791666666667</v>
      </c>
      <c r="Q42" s="167">
        <f t="shared" si="6"/>
        <v>0.15171874999999999</v>
      </c>
      <c r="R42" s="167">
        <f t="shared" si="6"/>
        <v>0.20890624999999999</v>
      </c>
      <c r="S42" s="167">
        <f t="shared" si="6"/>
        <v>6.0833333333333336E-2</v>
      </c>
      <c r="T42" s="167">
        <f t="shared" si="6"/>
        <v>0.16656250000000003</v>
      </c>
      <c r="U42" s="167">
        <f t="shared" si="6"/>
        <v>8.4166666666666667E-2</v>
      </c>
      <c r="V42" s="167">
        <f t="shared" si="6"/>
        <v>0.92677083333333332</v>
      </c>
      <c r="W42" s="190">
        <f t="shared" si="6"/>
        <v>265815.5</v>
      </c>
    </row>
    <row r="43" spans="2:23" x14ac:dyDescent="0.25">
      <c r="B43" s="121" t="s">
        <v>192</v>
      </c>
      <c r="D43" s="167">
        <f>AVERAGE(D28:D31)</f>
        <v>9.4062499999999993E-2</v>
      </c>
      <c r="E43" s="167">
        <f>AVERAGE(E28:E31)</f>
        <v>0.30067708333333332</v>
      </c>
      <c r="G43" s="167">
        <f>AVERAGE(G28:G31)</f>
        <v>0.20124999999999998</v>
      </c>
      <c r="H43" s="167">
        <f>AVERAGE(H28:H31)</f>
        <v>5.4062499999999999E-2</v>
      </c>
      <c r="I43" s="167">
        <f>AVERAGE(I28:I31)</f>
        <v>1.5604166666666665E-2</v>
      </c>
      <c r="J43" s="167">
        <f>AVERAGE(J28:J31)</f>
        <v>5.9374999999999997E-2</v>
      </c>
      <c r="K43" s="167">
        <f>AVERAGE(K28:K31)</f>
        <v>3.4562500000000003E-2</v>
      </c>
      <c r="M43" s="167">
        <f>AVERAGE(M28:M31)</f>
        <v>2.2395833333333334E-2</v>
      </c>
      <c r="O43" s="167">
        <f t="shared" ref="O43:W43" si="7">AVERAGE(O28:O31)</f>
        <v>0.1846875</v>
      </c>
      <c r="P43" s="167">
        <f t="shared" si="7"/>
        <v>0.1076388888888889</v>
      </c>
      <c r="Q43" s="167">
        <f t="shared" si="7"/>
        <v>0.19895833333333335</v>
      </c>
      <c r="R43" s="167">
        <f t="shared" si="7"/>
        <v>0.45250000000000001</v>
      </c>
      <c r="S43" s="167">
        <f t="shared" si="7"/>
        <v>0.25635416666666666</v>
      </c>
      <c r="T43" s="167">
        <f t="shared" si="7"/>
        <v>0.62130208333333325</v>
      </c>
      <c r="U43" s="167">
        <f t="shared" si="7"/>
        <v>0.14020833333333332</v>
      </c>
      <c r="V43" s="167">
        <f t="shared" si="7"/>
        <v>1.1228645833333335</v>
      </c>
      <c r="W43" s="190">
        <f t="shared" si="7"/>
        <v>326961</v>
      </c>
    </row>
  </sheetData>
  <sortState ref="B4:AE31">
    <sortCondition ref="W4:W31"/>
  </sortState>
  <mergeCells count="4">
    <mergeCell ref="A4:A10"/>
    <mergeCell ref="A11:A19"/>
    <mergeCell ref="A20:A27"/>
    <mergeCell ref="A28:A31"/>
  </mergeCells>
  <pageMargins left="0.7" right="0.7" top="0.75" bottom="0.75" header="0.3" footer="0.3"/>
  <pageSetup paperSize="3" scale="83"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693"/>
  <sheetViews>
    <sheetView topLeftCell="A1525" zoomScale="120" zoomScaleNormal="120" workbookViewId="0">
      <selection sqref="A1:A1551"/>
    </sheetView>
  </sheetViews>
  <sheetFormatPr defaultRowHeight="15" x14ac:dyDescent="0.25"/>
  <cols>
    <col min="1" max="1" width="85" style="196" customWidth="1"/>
    <col min="2" max="2" width="3.5703125" style="196" customWidth="1"/>
    <col min="3" max="3" width="38.7109375" style="196" bestFit="1" customWidth="1"/>
    <col min="4" max="5" width="9.140625" style="194"/>
    <col min="6" max="6" width="50" style="194" bestFit="1" customWidth="1"/>
    <col min="7" max="16384" width="9.140625" style="194"/>
  </cols>
  <sheetData>
    <row r="1" spans="1:2" ht="15" customHeight="1" x14ac:dyDescent="0.25">
      <c r="A1" s="196" t="s">
        <v>2548</v>
      </c>
    </row>
    <row r="2" spans="1:2" ht="15" customHeight="1" x14ac:dyDescent="0.25">
      <c r="A2" s="196" t="s">
        <v>2549</v>
      </c>
    </row>
    <row r="3" spans="1:2" ht="15" customHeight="1" x14ac:dyDescent="0.25">
      <c r="A3" s="195" t="s">
        <v>2938</v>
      </c>
    </row>
    <row r="4" spans="1:2" ht="15" customHeight="1" x14ac:dyDescent="0.25">
      <c r="A4" s="195" t="s">
        <v>2939</v>
      </c>
    </row>
    <row r="5" spans="1:2" ht="15" customHeight="1" x14ac:dyDescent="0.25">
      <c r="A5" s="196" t="s">
        <v>2940</v>
      </c>
    </row>
    <row r="6" spans="1:2" ht="15" customHeight="1" x14ac:dyDescent="0.25">
      <c r="A6" s="196" t="s">
        <v>2941</v>
      </c>
    </row>
    <row r="7" spans="1:2" ht="15" customHeight="1" x14ac:dyDescent="0.25">
      <c r="A7" s="196" t="s">
        <v>2544</v>
      </c>
    </row>
    <row r="8" spans="1:2" ht="15" customHeight="1" x14ac:dyDescent="0.25">
      <c r="A8" s="195" t="s">
        <v>2942</v>
      </c>
      <c r="B8" s="195"/>
    </row>
    <row r="9" spans="1:2" ht="15" customHeight="1" x14ac:dyDescent="0.25">
      <c r="A9" s="195" t="s">
        <v>2545</v>
      </c>
      <c r="B9" s="195"/>
    </row>
    <row r="10" spans="1:2" ht="15" customHeight="1" x14ac:dyDescent="0.25">
      <c r="A10" s="195" t="s">
        <v>2631</v>
      </c>
      <c r="B10" s="195"/>
    </row>
    <row r="11" spans="1:2" ht="15" customHeight="1" x14ac:dyDescent="0.25">
      <c r="A11" s="195" t="s">
        <v>2943</v>
      </c>
      <c r="B11" s="195"/>
    </row>
    <row r="12" spans="1:2" ht="15" customHeight="1" x14ac:dyDescent="0.25">
      <c r="A12" s="196" t="s">
        <v>2632</v>
      </c>
    </row>
    <row r="13" spans="1:2" ht="15" customHeight="1" x14ac:dyDescent="0.25">
      <c r="A13" s="195" t="s">
        <v>2633</v>
      </c>
    </row>
    <row r="14" spans="1:2" ht="15" customHeight="1" x14ac:dyDescent="0.25">
      <c r="A14" s="196" t="s">
        <v>2634</v>
      </c>
    </row>
    <row r="15" spans="1:2" ht="15" customHeight="1" x14ac:dyDescent="0.25">
      <c r="A15" s="196" t="s">
        <v>2635</v>
      </c>
    </row>
    <row r="16" spans="1:2" ht="15" customHeight="1" x14ac:dyDescent="0.25">
      <c r="A16" s="196" t="s">
        <v>2636</v>
      </c>
    </row>
    <row r="17" spans="1:3" x14ac:dyDescent="0.25">
      <c r="A17" s="196" t="s">
        <v>2637</v>
      </c>
    </row>
    <row r="18" spans="1:3" ht="15" customHeight="1" x14ac:dyDescent="0.25">
      <c r="A18" s="196" t="s">
        <v>2638</v>
      </c>
    </row>
    <row r="19" spans="1:3" ht="15" customHeight="1" x14ac:dyDescent="0.25">
      <c r="A19" s="195" t="s">
        <v>2639</v>
      </c>
      <c r="B19" s="195"/>
      <c r="C19" s="195"/>
    </row>
    <row r="20" spans="1:3" ht="15" customHeight="1" x14ac:dyDescent="0.25">
      <c r="A20" s="196" t="s">
        <v>2640</v>
      </c>
    </row>
    <row r="21" spans="1:3" ht="15" customHeight="1" x14ac:dyDescent="0.25">
      <c r="A21" s="196" t="s">
        <v>2641</v>
      </c>
    </row>
    <row r="22" spans="1:3" ht="15" customHeight="1" x14ac:dyDescent="0.25">
      <c r="A22" s="196" t="s">
        <v>2642</v>
      </c>
    </row>
    <row r="23" spans="1:3" ht="15" customHeight="1" x14ac:dyDescent="0.25">
      <c r="A23" s="196" t="s">
        <v>2643</v>
      </c>
    </row>
    <row r="24" spans="1:3" ht="15" customHeight="1" x14ac:dyDescent="0.25">
      <c r="A24" s="196" t="s">
        <v>2644</v>
      </c>
    </row>
    <row r="25" spans="1:3" ht="15" customHeight="1" x14ac:dyDescent="0.25">
      <c r="A25" s="196" t="s">
        <v>2645</v>
      </c>
    </row>
    <row r="26" spans="1:3" ht="15" customHeight="1" x14ac:dyDescent="0.25">
      <c r="A26" s="196" t="s">
        <v>2646</v>
      </c>
    </row>
    <row r="27" spans="1:3" ht="15" customHeight="1" x14ac:dyDescent="0.25">
      <c r="A27" s="196" t="s">
        <v>2647</v>
      </c>
    </row>
    <row r="28" spans="1:3" ht="15" customHeight="1" x14ac:dyDescent="0.25">
      <c r="A28" s="196" t="s">
        <v>2648</v>
      </c>
    </row>
    <row r="29" spans="1:3" ht="15" customHeight="1" x14ac:dyDescent="0.25">
      <c r="A29" s="196" t="s">
        <v>2649</v>
      </c>
    </row>
    <row r="30" spans="1:3" ht="15" customHeight="1" x14ac:dyDescent="0.25">
      <c r="A30" s="195" t="s">
        <v>2650</v>
      </c>
      <c r="B30" s="195"/>
      <c r="C30" s="195"/>
    </row>
    <row r="31" spans="1:3" ht="15" customHeight="1" x14ac:dyDescent="0.25">
      <c r="A31" s="195" t="s">
        <v>2651</v>
      </c>
    </row>
    <row r="32" spans="1:3" ht="15" customHeight="1" x14ac:dyDescent="0.25">
      <c r="A32" s="195" t="s">
        <v>2652</v>
      </c>
    </row>
    <row r="33" spans="1:3" ht="15" customHeight="1" x14ac:dyDescent="0.25">
      <c r="A33" s="195" t="s">
        <v>2944</v>
      </c>
    </row>
    <row r="34" spans="1:3" ht="15" customHeight="1" x14ac:dyDescent="0.25">
      <c r="A34" s="195" t="s">
        <v>2653</v>
      </c>
    </row>
    <row r="35" spans="1:3" ht="15" customHeight="1" x14ac:dyDescent="0.25">
      <c r="A35" s="195" t="s">
        <v>3271</v>
      </c>
    </row>
    <row r="36" spans="1:3" ht="15" customHeight="1" x14ac:dyDescent="0.25">
      <c r="A36" s="196" t="s">
        <v>2654</v>
      </c>
    </row>
    <row r="37" spans="1:3" ht="15" customHeight="1" x14ac:dyDescent="0.25">
      <c r="A37" s="195" t="s">
        <v>2655</v>
      </c>
    </row>
    <row r="38" spans="1:3" ht="15" customHeight="1" x14ac:dyDescent="0.25">
      <c r="A38" s="195" t="s">
        <v>2656</v>
      </c>
    </row>
    <row r="39" spans="1:3" ht="15" customHeight="1" x14ac:dyDescent="0.25">
      <c r="A39" s="195" t="s">
        <v>2657</v>
      </c>
    </row>
    <row r="40" spans="1:3" ht="15" customHeight="1" x14ac:dyDescent="0.25">
      <c r="A40" s="196" t="s">
        <v>2658</v>
      </c>
    </row>
    <row r="41" spans="1:3" ht="15" customHeight="1" x14ac:dyDescent="0.25">
      <c r="A41" s="196" t="s">
        <v>2659</v>
      </c>
    </row>
    <row r="42" spans="1:3" ht="15" customHeight="1" x14ac:dyDescent="0.25">
      <c r="A42" s="195" t="s">
        <v>2660</v>
      </c>
    </row>
    <row r="43" spans="1:3" ht="15" customHeight="1" x14ac:dyDescent="0.25">
      <c r="A43" s="195" t="s">
        <v>2661</v>
      </c>
    </row>
    <row r="44" spans="1:3" ht="15" customHeight="1" x14ac:dyDescent="0.25">
      <c r="A44" s="195" t="s">
        <v>2662</v>
      </c>
      <c r="B44" s="195"/>
      <c r="C44" s="195"/>
    </row>
    <row r="45" spans="1:3" ht="15" customHeight="1" x14ac:dyDescent="0.25">
      <c r="A45" s="195" t="s">
        <v>2663</v>
      </c>
      <c r="B45" s="195"/>
      <c r="C45" s="195"/>
    </row>
    <row r="46" spans="1:3" ht="15" customHeight="1" x14ac:dyDescent="0.25">
      <c r="A46" s="195" t="s">
        <v>2664</v>
      </c>
    </row>
    <row r="47" spans="1:3" ht="15" customHeight="1" x14ac:dyDescent="0.25">
      <c r="A47" s="196" t="s">
        <v>2665</v>
      </c>
    </row>
    <row r="48" spans="1:3" ht="15" customHeight="1" x14ac:dyDescent="0.25">
      <c r="A48" s="196" t="s">
        <v>3272</v>
      </c>
    </row>
    <row r="49" spans="1:7" ht="15" customHeight="1" x14ac:dyDescent="0.25">
      <c r="A49" s="195" t="s">
        <v>2666</v>
      </c>
    </row>
    <row r="50" spans="1:7" ht="15" customHeight="1" x14ac:dyDescent="0.25">
      <c r="A50" s="195" t="s">
        <v>2667</v>
      </c>
    </row>
    <row r="51" spans="1:7" ht="15" customHeight="1" x14ac:dyDescent="0.25">
      <c r="A51" s="196" t="s">
        <v>2668</v>
      </c>
    </row>
    <row r="52" spans="1:7" ht="15" customHeight="1" x14ac:dyDescent="0.25">
      <c r="A52" s="196" t="s">
        <v>2669</v>
      </c>
    </row>
    <row r="53" spans="1:7" ht="15" customHeight="1" x14ac:dyDescent="0.25">
      <c r="A53" s="196" t="s">
        <v>2670</v>
      </c>
      <c r="B53" s="195"/>
    </row>
    <row r="54" spans="1:7" ht="15" customHeight="1" x14ac:dyDescent="0.25">
      <c r="A54" s="195" t="s">
        <v>2671</v>
      </c>
      <c r="B54" s="195"/>
      <c r="C54" s="195"/>
    </row>
    <row r="55" spans="1:7" ht="15" customHeight="1" x14ac:dyDescent="0.25">
      <c r="A55" s="195" t="s">
        <v>2672</v>
      </c>
      <c r="F55"/>
      <c r="G55"/>
    </row>
    <row r="56" spans="1:7" ht="15" customHeight="1" x14ac:dyDescent="0.25">
      <c r="A56" s="195" t="s">
        <v>2945</v>
      </c>
      <c r="B56" s="195"/>
      <c r="C56" s="195"/>
    </row>
    <row r="57" spans="1:7" x14ac:dyDescent="0.25">
      <c r="A57" s="195" t="s">
        <v>3273</v>
      </c>
    </row>
    <row r="58" spans="1:7" x14ac:dyDescent="0.25">
      <c r="A58" s="195" t="s">
        <v>2673</v>
      </c>
      <c r="B58" s="195"/>
      <c r="C58" s="195"/>
    </row>
    <row r="59" spans="1:7" ht="15" customHeight="1" x14ac:dyDescent="0.25">
      <c r="A59" s="195" t="s">
        <v>2546</v>
      </c>
      <c r="B59" s="195"/>
      <c r="C59" s="195"/>
    </row>
    <row r="60" spans="1:7" ht="15" customHeight="1" x14ac:dyDescent="0.25">
      <c r="A60" s="196" t="s">
        <v>3274</v>
      </c>
    </row>
    <row r="61" spans="1:7" ht="15" customHeight="1" x14ac:dyDescent="0.25">
      <c r="A61" s="196" t="s">
        <v>3275</v>
      </c>
    </row>
    <row r="62" spans="1:7" ht="15" customHeight="1" x14ac:dyDescent="0.25">
      <c r="A62" s="195" t="s">
        <v>3276</v>
      </c>
    </row>
    <row r="63" spans="1:7" ht="15" customHeight="1" x14ac:dyDescent="0.25">
      <c r="A63" s="195" t="s">
        <v>3277</v>
      </c>
      <c r="B63" s="195"/>
    </row>
    <row r="64" spans="1:7" ht="15" customHeight="1" x14ac:dyDescent="0.25">
      <c r="A64" s="196" t="s">
        <v>3278</v>
      </c>
    </row>
    <row r="65" spans="1:1" ht="15" customHeight="1" x14ac:dyDescent="0.25">
      <c r="A65" s="195" t="s">
        <v>3279</v>
      </c>
    </row>
    <row r="66" spans="1:1" ht="15" customHeight="1" x14ac:dyDescent="0.25">
      <c r="A66" s="195" t="s">
        <v>3280</v>
      </c>
    </row>
    <row r="67" spans="1:1" ht="15" customHeight="1" x14ac:dyDescent="0.25">
      <c r="A67" s="195" t="s">
        <v>3281</v>
      </c>
    </row>
    <row r="68" spans="1:1" ht="15" customHeight="1" x14ac:dyDescent="0.25">
      <c r="A68" s="196" t="s">
        <v>3282</v>
      </c>
    </row>
    <row r="69" spans="1:1" ht="15" customHeight="1" x14ac:dyDescent="0.25">
      <c r="A69" s="195" t="s">
        <v>3283</v>
      </c>
    </row>
    <row r="70" spans="1:1" ht="15" customHeight="1" x14ac:dyDescent="0.25">
      <c r="A70" s="196" t="s">
        <v>3284</v>
      </c>
    </row>
    <row r="71" spans="1:1" ht="15" customHeight="1" x14ac:dyDescent="0.25">
      <c r="A71" s="195" t="s">
        <v>3285</v>
      </c>
    </row>
    <row r="72" spans="1:1" ht="15" customHeight="1" x14ac:dyDescent="0.25">
      <c r="A72" s="195" t="s">
        <v>3286</v>
      </c>
    </row>
    <row r="73" spans="1:1" ht="15" customHeight="1" x14ac:dyDescent="0.25">
      <c r="A73" s="195" t="s">
        <v>3287</v>
      </c>
    </row>
    <row r="74" spans="1:1" ht="15" customHeight="1" x14ac:dyDescent="0.25">
      <c r="A74" s="195" t="s">
        <v>3288</v>
      </c>
    </row>
    <row r="75" spans="1:1" ht="15" customHeight="1" x14ac:dyDescent="0.25">
      <c r="A75" s="195" t="s">
        <v>3289</v>
      </c>
    </row>
    <row r="76" spans="1:1" ht="15" customHeight="1" x14ac:dyDescent="0.25">
      <c r="A76" s="196" t="s">
        <v>3290</v>
      </c>
    </row>
    <row r="77" spans="1:1" ht="15" customHeight="1" x14ac:dyDescent="0.25">
      <c r="A77" s="196" t="s">
        <v>3291</v>
      </c>
    </row>
    <row r="78" spans="1:1" ht="15" customHeight="1" x14ac:dyDescent="0.25">
      <c r="A78" s="196" t="s">
        <v>3292</v>
      </c>
    </row>
    <row r="79" spans="1:1" ht="15" customHeight="1" x14ac:dyDescent="0.25">
      <c r="A79" s="196" t="s">
        <v>3293</v>
      </c>
    </row>
    <row r="80" spans="1:1" ht="15" customHeight="1" x14ac:dyDescent="0.25">
      <c r="A80" s="196" t="s">
        <v>3294</v>
      </c>
    </row>
    <row r="81" spans="1:3" ht="15" customHeight="1" x14ac:dyDescent="0.25">
      <c r="A81" s="195" t="s">
        <v>2674</v>
      </c>
      <c r="B81" s="195"/>
    </row>
    <row r="82" spans="1:3" ht="15" customHeight="1" x14ac:dyDescent="0.25">
      <c r="A82" s="195" t="s">
        <v>3295</v>
      </c>
    </row>
    <row r="83" spans="1:3" ht="15" customHeight="1" x14ac:dyDescent="0.25">
      <c r="A83" s="195" t="s">
        <v>3296</v>
      </c>
    </row>
    <row r="84" spans="1:3" ht="15" customHeight="1" x14ac:dyDescent="0.25">
      <c r="A84" s="195" t="s">
        <v>3297</v>
      </c>
    </row>
    <row r="85" spans="1:3" ht="15" customHeight="1" x14ac:dyDescent="0.25">
      <c r="A85" s="195" t="s">
        <v>3298</v>
      </c>
    </row>
    <row r="86" spans="1:3" ht="15" customHeight="1" x14ac:dyDescent="0.25">
      <c r="A86" s="195" t="s">
        <v>3299</v>
      </c>
    </row>
    <row r="87" spans="1:3" ht="15" customHeight="1" x14ac:dyDescent="0.25">
      <c r="A87" s="196" t="s">
        <v>3300</v>
      </c>
    </row>
    <row r="88" spans="1:3" ht="15" customHeight="1" x14ac:dyDescent="0.25">
      <c r="A88" s="196" t="s">
        <v>3301</v>
      </c>
    </row>
    <row r="89" spans="1:3" ht="15" customHeight="1" x14ac:dyDescent="0.25">
      <c r="A89" s="195" t="s">
        <v>3302</v>
      </c>
    </row>
    <row r="90" spans="1:3" ht="15" customHeight="1" x14ac:dyDescent="0.25">
      <c r="A90" s="196" t="s">
        <v>3303</v>
      </c>
    </row>
    <row r="91" spans="1:3" ht="15" customHeight="1" x14ac:dyDescent="0.25">
      <c r="A91" s="195" t="s">
        <v>3304</v>
      </c>
      <c r="B91" s="195"/>
      <c r="C91" s="195"/>
    </row>
    <row r="92" spans="1:3" x14ac:dyDescent="0.25">
      <c r="A92" s="196" t="s">
        <v>3305</v>
      </c>
    </row>
    <row r="93" spans="1:3" ht="15" customHeight="1" x14ac:dyDescent="0.25">
      <c r="A93" s="195" t="s">
        <v>3306</v>
      </c>
      <c r="B93" s="195"/>
      <c r="C93" s="195"/>
    </row>
    <row r="94" spans="1:3" ht="15" customHeight="1" x14ac:dyDescent="0.25">
      <c r="A94" s="197" t="s">
        <v>2946</v>
      </c>
      <c r="B94" s="197"/>
    </row>
    <row r="95" spans="1:3" ht="15" customHeight="1" x14ac:dyDescent="0.25">
      <c r="A95" s="195" t="s">
        <v>636</v>
      </c>
      <c r="B95" s="195"/>
    </row>
    <row r="96" spans="1:3" ht="15" customHeight="1" x14ac:dyDescent="0.25">
      <c r="A96" s="195" t="s">
        <v>2675</v>
      </c>
    </row>
    <row r="97" spans="1:2" ht="15" customHeight="1" x14ac:dyDescent="0.25">
      <c r="A97" s="195" t="s">
        <v>2676</v>
      </c>
    </row>
    <row r="98" spans="1:2" ht="15" customHeight="1" x14ac:dyDescent="0.25">
      <c r="A98" s="196" t="s">
        <v>300</v>
      </c>
    </row>
    <row r="99" spans="1:2" ht="15" customHeight="1" x14ac:dyDescent="0.25">
      <c r="A99" s="196" t="s">
        <v>2947</v>
      </c>
    </row>
    <row r="100" spans="1:2" ht="15" customHeight="1" x14ac:dyDescent="0.25">
      <c r="A100" s="196" t="s">
        <v>514</v>
      </c>
    </row>
    <row r="101" spans="1:2" ht="15" customHeight="1" x14ac:dyDescent="0.25">
      <c r="A101" s="196" t="s">
        <v>515</v>
      </c>
    </row>
    <row r="102" spans="1:2" ht="15" customHeight="1" x14ac:dyDescent="0.25">
      <c r="A102" s="196" t="s">
        <v>2677</v>
      </c>
    </row>
    <row r="103" spans="1:2" ht="15" customHeight="1" x14ac:dyDescent="0.25">
      <c r="A103" s="195" t="s">
        <v>382</v>
      </c>
    </row>
    <row r="104" spans="1:2" ht="15" customHeight="1" x14ac:dyDescent="0.25">
      <c r="A104" s="195" t="s">
        <v>2678</v>
      </c>
    </row>
    <row r="105" spans="1:2" ht="15" customHeight="1" x14ac:dyDescent="0.25">
      <c r="A105" s="195" t="s">
        <v>2948</v>
      </c>
      <c r="B105" s="195"/>
    </row>
    <row r="106" spans="1:2" ht="15" customHeight="1" x14ac:dyDescent="0.25">
      <c r="A106" s="196" t="s">
        <v>2550</v>
      </c>
    </row>
    <row r="107" spans="1:2" ht="15" customHeight="1" x14ac:dyDescent="0.25">
      <c r="A107" s="195" t="s">
        <v>2949</v>
      </c>
      <c r="B107" s="195"/>
    </row>
    <row r="108" spans="1:2" ht="15" customHeight="1" x14ac:dyDescent="0.25">
      <c r="A108" s="195" t="s">
        <v>374</v>
      </c>
    </row>
    <row r="109" spans="1:2" ht="15" customHeight="1" x14ac:dyDescent="0.25">
      <c r="A109" s="195" t="s">
        <v>374</v>
      </c>
    </row>
    <row r="110" spans="1:2" ht="15" customHeight="1" x14ac:dyDescent="0.25">
      <c r="A110" s="196" t="s">
        <v>2679</v>
      </c>
    </row>
    <row r="111" spans="1:2" ht="15" customHeight="1" x14ac:dyDescent="0.25">
      <c r="A111" s="196" t="s">
        <v>450</v>
      </c>
    </row>
    <row r="112" spans="1:2" ht="15" customHeight="1" x14ac:dyDescent="0.25">
      <c r="A112" s="195" t="s">
        <v>386</v>
      </c>
    </row>
    <row r="113" spans="1:2" ht="15" customHeight="1" x14ac:dyDescent="0.25">
      <c r="A113" s="195" t="s">
        <v>259</v>
      </c>
      <c r="B113" s="195"/>
    </row>
    <row r="114" spans="1:2" ht="15" customHeight="1" x14ac:dyDescent="0.25">
      <c r="A114" s="195" t="s">
        <v>341</v>
      </c>
    </row>
    <row r="115" spans="1:2" ht="15" customHeight="1" x14ac:dyDescent="0.25">
      <c r="A115" s="195" t="s">
        <v>2680</v>
      </c>
    </row>
    <row r="116" spans="1:2" ht="15" customHeight="1" x14ac:dyDescent="0.25">
      <c r="A116" s="195" t="s">
        <v>2950</v>
      </c>
      <c r="B116" s="195"/>
    </row>
    <row r="117" spans="1:2" ht="15" customHeight="1" x14ac:dyDescent="0.25">
      <c r="A117" s="196" t="s">
        <v>473</v>
      </c>
    </row>
    <row r="118" spans="1:2" ht="15" customHeight="1" x14ac:dyDescent="0.25">
      <c r="A118" s="196" t="s">
        <v>473</v>
      </c>
    </row>
    <row r="119" spans="1:2" ht="15" customHeight="1" x14ac:dyDescent="0.25">
      <c r="A119" s="196" t="s">
        <v>473</v>
      </c>
    </row>
    <row r="120" spans="1:2" ht="15" customHeight="1" x14ac:dyDescent="0.25">
      <c r="A120" s="196" t="s">
        <v>473</v>
      </c>
    </row>
    <row r="121" spans="1:2" ht="15" customHeight="1" x14ac:dyDescent="0.25">
      <c r="A121" s="196" t="s">
        <v>437</v>
      </c>
      <c r="B121" s="195"/>
    </row>
    <row r="122" spans="1:2" ht="15" customHeight="1" x14ac:dyDescent="0.25">
      <c r="A122" s="195" t="s">
        <v>379</v>
      </c>
    </row>
    <row r="123" spans="1:2" ht="15" customHeight="1" x14ac:dyDescent="0.25">
      <c r="A123" s="195" t="s">
        <v>2551</v>
      </c>
      <c r="B123" s="195"/>
    </row>
    <row r="124" spans="1:2" ht="15" customHeight="1" x14ac:dyDescent="0.25">
      <c r="A124" s="196" t="s">
        <v>325</v>
      </c>
    </row>
    <row r="125" spans="1:2" ht="15" customHeight="1" x14ac:dyDescent="0.25">
      <c r="A125" s="196" t="s">
        <v>322</v>
      </c>
    </row>
    <row r="126" spans="1:2" ht="15" customHeight="1" x14ac:dyDescent="0.25">
      <c r="A126" s="195" t="s">
        <v>2681</v>
      </c>
      <c r="B126" s="195"/>
    </row>
    <row r="127" spans="1:2" ht="15" customHeight="1" x14ac:dyDescent="0.25">
      <c r="A127" s="195" t="s">
        <v>2951</v>
      </c>
    </row>
    <row r="128" spans="1:2" ht="15" customHeight="1" x14ac:dyDescent="0.25">
      <c r="A128" s="195" t="s">
        <v>2682</v>
      </c>
    </row>
    <row r="129" spans="1:7" ht="15" customHeight="1" x14ac:dyDescent="0.25">
      <c r="A129" s="196" t="s">
        <v>2683</v>
      </c>
    </row>
    <row r="130" spans="1:7" ht="15" customHeight="1" x14ac:dyDescent="0.25">
      <c r="A130" s="195" t="s">
        <v>2952</v>
      </c>
      <c r="B130" s="195"/>
    </row>
    <row r="131" spans="1:7" ht="15" customHeight="1" x14ac:dyDescent="0.25">
      <c r="A131" s="195" t="s">
        <v>645</v>
      </c>
      <c r="B131" s="195"/>
    </row>
    <row r="132" spans="1:7" ht="15" customHeight="1" x14ac:dyDescent="0.25">
      <c r="A132" s="195" t="s">
        <v>2953</v>
      </c>
      <c r="B132" s="195"/>
    </row>
    <row r="133" spans="1:7" ht="15" customHeight="1" x14ac:dyDescent="0.25">
      <c r="A133" s="195" t="s">
        <v>2684</v>
      </c>
      <c r="B133" s="195"/>
    </row>
    <row r="134" spans="1:7" ht="15" customHeight="1" x14ac:dyDescent="0.25">
      <c r="A134" s="195" t="s">
        <v>357</v>
      </c>
      <c r="B134" s="195"/>
    </row>
    <row r="135" spans="1:7" x14ac:dyDescent="0.25">
      <c r="A135" s="195" t="s">
        <v>2685</v>
      </c>
      <c r="B135" s="195"/>
    </row>
    <row r="136" spans="1:7" ht="15" customHeight="1" x14ac:dyDescent="0.25">
      <c r="A136" s="196" t="s">
        <v>2686</v>
      </c>
    </row>
    <row r="137" spans="1:7" ht="15" customHeight="1" x14ac:dyDescent="0.25">
      <c r="A137" s="195" t="s">
        <v>2954</v>
      </c>
      <c r="B137" s="195"/>
    </row>
    <row r="138" spans="1:7" ht="15" customHeight="1" x14ac:dyDescent="0.25">
      <c r="A138" s="195" t="s">
        <v>2955</v>
      </c>
    </row>
    <row r="139" spans="1:7" ht="15" customHeight="1" x14ac:dyDescent="0.25">
      <c r="A139" s="196" t="s">
        <v>2956</v>
      </c>
    </row>
    <row r="140" spans="1:7" ht="15" customHeight="1" x14ac:dyDescent="0.25">
      <c r="A140" s="196" t="s">
        <v>318</v>
      </c>
      <c r="F140"/>
      <c r="G140"/>
    </row>
    <row r="141" spans="1:7" ht="38.25" x14ac:dyDescent="0.25">
      <c r="A141" s="195" t="s">
        <v>2687</v>
      </c>
    </row>
    <row r="142" spans="1:7" ht="15" customHeight="1" x14ac:dyDescent="0.25">
      <c r="A142" s="195" t="s">
        <v>2957</v>
      </c>
      <c r="B142" s="195"/>
    </row>
    <row r="143" spans="1:7" ht="15" customHeight="1" x14ac:dyDescent="0.25">
      <c r="A143" s="195" t="s">
        <v>2958</v>
      </c>
      <c r="B143" s="195"/>
    </row>
    <row r="144" spans="1:7" ht="15" customHeight="1" x14ac:dyDescent="0.25">
      <c r="A144" s="196" t="s">
        <v>616</v>
      </c>
      <c r="F144"/>
      <c r="G144"/>
    </row>
    <row r="145" spans="1:7" ht="15" customHeight="1" x14ac:dyDescent="0.25">
      <c r="A145" s="196" t="s">
        <v>618</v>
      </c>
      <c r="F145"/>
      <c r="G145"/>
    </row>
    <row r="146" spans="1:7" ht="15" customHeight="1" x14ac:dyDescent="0.25">
      <c r="A146" s="196" t="s">
        <v>3307</v>
      </c>
      <c r="F146"/>
      <c r="G146"/>
    </row>
    <row r="147" spans="1:7" ht="15" customHeight="1" x14ac:dyDescent="0.25">
      <c r="A147" s="195" t="s">
        <v>3308</v>
      </c>
      <c r="B147" s="195"/>
      <c r="C147" s="195"/>
      <c r="F147"/>
      <c r="G147"/>
    </row>
    <row r="148" spans="1:7" ht="15" customHeight="1" x14ac:dyDescent="0.25">
      <c r="A148" s="196" t="s">
        <v>570</v>
      </c>
      <c r="F148"/>
      <c r="G148"/>
    </row>
    <row r="149" spans="1:7" ht="15" customHeight="1" x14ac:dyDescent="0.25">
      <c r="A149" s="196" t="s">
        <v>475</v>
      </c>
      <c r="F149"/>
      <c r="G149"/>
    </row>
    <row r="150" spans="1:7" ht="15" customHeight="1" x14ac:dyDescent="0.25">
      <c r="A150" s="196" t="s">
        <v>476</v>
      </c>
    </row>
    <row r="151" spans="1:7" ht="15" customHeight="1" x14ac:dyDescent="0.25">
      <c r="A151" s="195" t="s">
        <v>335</v>
      </c>
    </row>
    <row r="152" spans="1:7" ht="15" customHeight="1" x14ac:dyDescent="0.25">
      <c r="A152" s="196" t="s">
        <v>612</v>
      </c>
    </row>
    <row r="153" spans="1:7" ht="15" customHeight="1" x14ac:dyDescent="0.25">
      <c r="A153" s="196" t="s">
        <v>612</v>
      </c>
    </row>
    <row r="154" spans="1:7" ht="15" customHeight="1" x14ac:dyDescent="0.25">
      <c r="A154" s="195" t="s">
        <v>587</v>
      </c>
      <c r="B154" s="195"/>
    </row>
    <row r="155" spans="1:7" ht="15" customHeight="1" x14ac:dyDescent="0.25">
      <c r="A155" s="196" t="s">
        <v>587</v>
      </c>
    </row>
    <row r="156" spans="1:7" ht="15" customHeight="1" x14ac:dyDescent="0.25">
      <c r="A156" s="196" t="s">
        <v>2959</v>
      </c>
    </row>
    <row r="157" spans="1:7" ht="15" customHeight="1" x14ac:dyDescent="0.25">
      <c r="A157" s="196" t="s">
        <v>317</v>
      </c>
    </row>
    <row r="158" spans="1:7" ht="15" customHeight="1" x14ac:dyDescent="0.25">
      <c r="A158" s="195" t="s">
        <v>578</v>
      </c>
      <c r="B158" s="195"/>
    </row>
    <row r="159" spans="1:7" x14ac:dyDescent="0.25">
      <c r="A159" s="195" t="s">
        <v>578</v>
      </c>
      <c r="B159" s="195"/>
    </row>
    <row r="160" spans="1:7" ht="15" customHeight="1" x14ac:dyDescent="0.25">
      <c r="A160" s="195" t="s">
        <v>578</v>
      </c>
      <c r="B160" s="195"/>
    </row>
    <row r="161" spans="1:2" ht="15" customHeight="1" x14ac:dyDescent="0.25">
      <c r="A161" s="195" t="s">
        <v>582</v>
      </c>
      <c r="B161" s="195"/>
    </row>
    <row r="162" spans="1:2" ht="15" customHeight="1" x14ac:dyDescent="0.25">
      <c r="A162" s="195" t="s">
        <v>582</v>
      </c>
      <c r="B162" s="195"/>
    </row>
    <row r="163" spans="1:2" ht="15" customHeight="1" x14ac:dyDescent="0.25">
      <c r="A163" s="196" t="s">
        <v>305</v>
      </c>
      <c r="B163" s="195"/>
    </row>
    <row r="164" spans="1:2" ht="15" customHeight="1" x14ac:dyDescent="0.25">
      <c r="A164" s="196" t="s">
        <v>321</v>
      </c>
    </row>
    <row r="165" spans="1:2" ht="15" customHeight="1" x14ac:dyDescent="0.25">
      <c r="A165" s="196" t="s">
        <v>485</v>
      </c>
    </row>
    <row r="166" spans="1:2" ht="15" customHeight="1" x14ac:dyDescent="0.25">
      <c r="A166" s="195" t="s">
        <v>377</v>
      </c>
      <c r="B166" s="195"/>
    </row>
    <row r="167" spans="1:2" ht="15" customHeight="1" x14ac:dyDescent="0.25">
      <c r="A167" s="195" t="s">
        <v>2960</v>
      </c>
      <c r="B167" s="195"/>
    </row>
    <row r="168" spans="1:2" ht="15" customHeight="1" x14ac:dyDescent="0.25">
      <c r="A168" s="195" t="s">
        <v>2552</v>
      </c>
      <c r="B168" s="195"/>
    </row>
    <row r="169" spans="1:2" ht="15" customHeight="1" x14ac:dyDescent="0.25">
      <c r="A169" s="195" t="s">
        <v>2961</v>
      </c>
      <c r="B169" s="195"/>
    </row>
    <row r="170" spans="1:2" ht="15" customHeight="1" x14ac:dyDescent="0.25">
      <c r="A170" s="195" t="s">
        <v>400</v>
      </c>
      <c r="B170" s="195"/>
    </row>
    <row r="171" spans="1:2" ht="15" customHeight="1" x14ac:dyDescent="0.25">
      <c r="A171" s="195" t="s">
        <v>2962</v>
      </c>
      <c r="B171" s="195"/>
    </row>
    <row r="172" spans="1:2" ht="15" customHeight="1" x14ac:dyDescent="0.25">
      <c r="A172" s="195" t="s">
        <v>412</v>
      </c>
      <c r="B172" s="195"/>
    </row>
    <row r="173" spans="1:2" ht="15" customHeight="1" x14ac:dyDescent="0.25">
      <c r="A173" s="195" t="s">
        <v>412</v>
      </c>
      <c r="B173" s="195"/>
    </row>
    <row r="174" spans="1:2" ht="15" customHeight="1" x14ac:dyDescent="0.25">
      <c r="A174" s="195" t="s">
        <v>2963</v>
      </c>
    </row>
    <row r="175" spans="1:2" ht="15" customHeight="1" x14ac:dyDescent="0.25">
      <c r="A175" s="195" t="s">
        <v>3309</v>
      </c>
      <c r="B175" s="195"/>
    </row>
    <row r="176" spans="1:2" ht="15" customHeight="1" x14ac:dyDescent="0.25">
      <c r="A176" s="195" t="s">
        <v>2964</v>
      </c>
      <c r="B176" s="195"/>
    </row>
    <row r="177" spans="1:2" ht="15" customHeight="1" x14ac:dyDescent="0.25">
      <c r="A177" s="195" t="s">
        <v>3310</v>
      </c>
      <c r="B177" s="195"/>
    </row>
    <row r="178" spans="1:2" ht="15" customHeight="1" x14ac:dyDescent="0.25">
      <c r="A178" s="195" t="s">
        <v>200</v>
      </c>
    </row>
    <row r="179" spans="1:2" ht="15" customHeight="1" x14ac:dyDescent="0.25">
      <c r="A179" s="195" t="s">
        <v>200</v>
      </c>
    </row>
    <row r="180" spans="1:2" x14ac:dyDescent="0.25">
      <c r="A180" s="195" t="s">
        <v>200</v>
      </c>
    </row>
    <row r="181" spans="1:2" ht="15" customHeight="1" x14ac:dyDescent="0.25">
      <c r="A181" s="195" t="s">
        <v>200</v>
      </c>
    </row>
    <row r="182" spans="1:2" ht="15" customHeight="1" x14ac:dyDescent="0.25">
      <c r="A182" s="195" t="s">
        <v>200</v>
      </c>
    </row>
    <row r="183" spans="1:2" ht="15" customHeight="1" x14ac:dyDescent="0.25">
      <c r="A183" s="195" t="s">
        <v>200</v>
      </c>
    </row>
    <row r="184" spans="1:2" ht="15" customHeight="1" x14ac:dyDescent="0.25">
      <c r="A184" s="195" t="s">
        <v>2553</v>
      </c>
      <c r="B184" s="195"/>
    </row>
    <row r="185" spans="1:2" ht="15" customHeight="1" x14ac:dyDescent="0.25">
      <c r="A185" s="195" t="s">
        <v>2965</v>
      </c>
      <c r="B185" s="195"/>
    </row>
    <row r="186" spans="1:2" ht="15" customHeight="1" x14ac:dyDescent="0.25">
      <c r="A186" s="195" t="s">
        <v>2966</v>
      </c>
      <c r="B186" s="195"/>
    </row>
    <row r="187" spans="1:2" ht="22.5" customHeight="1" x14ac:dyDescent="0.25">
      <c r="A187" s="195" t="s">
        <v>338</v>
      </c>
    </row>
    <row r="188" spans="1:2" ht="22.5" customHeight="1" x14ac:dyDescent="0.25">
      <c r="A188" s="195" t="s">
        <v>2967</v>
      </c>
      <c r="B188" s="195"/>
    </row>
    <row r="189" spans="1:2" ht="22.5" customHeight="1" x14ac:dyDescent="0.25">
      <c r="A189" s="195" t="s">
        <v>2968</v>
      </c>
      <c r="B189" s="195"/>
    </row>
    <row r="190" spans="1:2" ht="22.5" customHeight="1" x14ac:dyDescent="0.25">
      <c r="A190" s="195" t="s">
        <v>406</v>
      </c>
      <c r="B190" s="195"/>
    </row>
    <row r="191" spans="1:2" ht="15" customHeight="1" x14ac:dyDescent="0.25">
      <c r="A191" s="196" t="s">
        <v>704</v>
      </c>
    </row>
    <row r="192" spans="1:2" ht="15" customHeight="1" x14ac:dyDescent="0.25">
      <c r="A192" s="195" t="s">
        <v>393</v>
      </c>
      <c r="B192" s="195"/>
    </row>
    <row r="193" spans="1:3" ht="15" customHeight="1" x14ac:dyDescent="0.25">
      <c r="A193" s="196" t="s">
        <v>505</v>
      </c>
    </row>
    <row r="194" spans="1:3" ht="22.5" customHeight="1" x14ac:dyDescent="0.25">
      <c r="A194" s="195" t="s">
        <v>2688</v>
      </c>
    </row>
    <row r="195" spans="1:3" ht="33.75" customHeight="1" x14ac:dyDescent="0.25">
      <c r="A195" s="195" t="s">
        <v>2689</v>
      </c>
      <c r="B195" s="195"/>
    </row>
    <row r="196" spans="1:3" ht="45" customHeight="1" x14ac:dyDescent="0.25">
      <c r="A196" s="196" t="s">
        <v>443</v>
      </c>
      <c r="B196" s="195"/>
    </row>
    <row r="197" spans="1:3" ht="15" customHeight="1" x14ac:dyDescent="0.25">
      <c r="A197" s="195" t="s">
        <v>407</v>
      </c>
      <c r="B197" s="195"/>
    </row>
    <row r="198" spans="1:3" x14ac:dyDescent="0.25">
      <c r="A198" s="195" t="s">
        <v>2690</v>
      </c>
      <c r="B198" s="195"/>
      <c r="C198" s="195"/>
    </row>
    <row r="199" spans="1:3" ht="22.5" customHeight="1" x14ac:dyDescent="0.25">
      <c r="A199" s="195" t="s">
        <v>2969</v>
      </c>
    </row>
    <row r="200" spans="1:3" ht="22.5" customHeight="1" x14ac:dyDescent="0.25">
      <c r="A200" s="195" t="s">
        <v>2691</v>
      </c>
      <c r="B200" s="195"/>
    </row>
    <row r="201" spans="1:3" ht="15" customHeight="1" x14ac:dyDescent="0.25">
      <c r="A201" s="196" t="s">
        <v>494</v>
      </c>
    </row>
    <row r="202" spans="1:3" ht="15" customHeight="1" x14ac:dyDescent="0.25">
      <c r="A202" s="196" t="s">
        <v>293</v>
      </c>
    </row>
    <row r="203" spans="1:3" ht="15" customHeight="1" x14ac:dyDescent="0.25">
      <c r="A203" s="195" t="s">
        <v>2970</v>
      </c>
      <c r="B203" s="195"/>
    </row>
    <row r="204" spans="1:3" ht="15" customHeight="1" x14ac:dyDescent="0.25">
      <c r="A204" s="196" t="s">
        <v>2554</v>
      </c>
    </row>
    <row r="205" spans="1:3" ht="56.25" customHeight="1" x14ac:dyDescent="0.25">
      <c r="A205" s="195" t="s">
        <v>2971</v>
      </c>
      <c r="B205" s="195"/>
    </row>
    <row r="206" spans="1:3" ht="33.75" customHeight="1" x14ac:dyDescent="0.25">
      <c r="A206" s="196" t="s">
        <v>2692</v>
      </c>
    </row>
    <row r="207" spans="1:3" ht="33.75" customHeight="1" x14ac:dyDescent="0.25">
      <c r="A207" s="196" t="s">
        <v>701</v>
      </c>
    </row>
    <row r="208" spans="1:3" ht="22.5" customHeight="1" x14ac:dyDescent="0.25">
      <c r="A208" s="196" t="s">
        <v>2972</v>
      </c>
    </row>
    <row r="209" spans="1:7" ht="15" customHeight="1" x14ac:dyDescent="0.25">
      <c r="A209" s="196" t="s">
        <v>553</v>
      </c>
    </row>
    <row r="210" spans="1:7" ht="22.5" customHeight="1" x14ac:dyDescent="0.25">
      <c r="A210" s="195" t="s">
        <v>262</v>
      </c>
      <c r="B210" s="195"/>
    </row>
    <row r="211" spans="1:7" ht="22.5" customHeight="1" x14ac:dyDescent="0.25">
      <c r="A211" s="195" t="s">
        <v>262</v>
      </c>
      <c r="B211" s="195"/>
    </row>
    <row r="212" spans="1:7" ht="15" customHeight="1" x14ac:dyDescent="0.25">
      <c r="A212" s="195" t="s">
        <v>251</v>
      </c>
      <c r="B212" s="195"/>
    </row>
    <row r="213" spans="1:7" ht="15" customHeight="1" x14ac:dyDescent="0.25">
      <c r="A213" s="195" t="s">
        <v>2693</v>
      </c>
      <c r="F213"/>
      <c r="G213"/>
    </row>
    <row r="214" spans="1:7" ht="15" customHeight="1" x14ac:dyDescent="0.25">
      <c r="A214" s="195" t="s">
        <v>2694</v>
      </c>
    </row>
    <row r="215" spans="1:7" ht="15" customHeight="1" x14ac:dyDescent="0.25">
      <c r="A215" s="195" t="s">
        <v>2973</v>
      </c>
      <c r="B215" s="195"/>
      <c r="F215"/>
      <c r="G215"/>
    </row>
    <row r="216" spans="1:7" ht="15" customHeight="1" x14ac:dyDescent="0.25">
      <c r="A216" s="195" t="s">
        <v>3311</v>
      </c>
      <c r="B216" s="195"/>
    </row>
    <row r="217" spans="1:7" ht="15" customHeight="1" x14ac:dyDescent="0.25">
      <c r="A217" s="195" t="s">
        <v>225</v>
      </c>
      <c r="B217" s="195"/>
    </row>
    <row r="218" spans="1:7" ht="15" customHeight="1" x14ac:dyDescent="0.25">
      <c r="A218" s="195" t="s">
        <v>2974</v>
      </c>
      <c r="B218" s="195"/>
    </row>
    <row r="219" spans="1:7" ht="15" customHeight="1" x14ac:dyDescent="0.25">
      <c r="A219" s="195" t="s">
        <v>2695</v>
      </c>
      <c r="B219" s="195"/>
    </row>
    <row r="220" spans="1:7" ht="15" customHeight="1" x14ac:dyDescent="0.25">
      <c r="A220" s="195" t="s">
        <v>403</v>
      </c>
      <c r="B220" s="195"/>
    </row>
    <row r="221" spans="1:7" ht="22.5" customHeight="1" x14ac:dyDescent="0.25">
      <c r="A221" s="195" t="s">
        <v>3312</v>
      </c>
      <c r="B221" s="195"/>
    </row>
    <row r="222" spans="1:7" ht="33.75" customHeight="1" x14ac:dyDescent="0.25">
      <c r="A222" s="195" t="s">
        <v>2975</v>
      </c>
      <c r="B222" s="195"/>
    </row>
    <row r="223" spans="1:7" ht="33.75" customHeight="1" x14ac:dyDescent="0.25">
      <c r="A223" s="195" t="s">
        <v>3313</v>
      </c>
      <c r="B223" s="195"/>
    </row>
    <row r="224" spans="1:7" ht="22.5" customHeight="1" x14ac:dyDescent="0.25">
      <c r="A224" s="195" t="s">
        <v>2976</v>
      </c>
      <c r="B224" s="195"/>
    </row>
    <row r="225" spans="1:3" ht="15" customHeight="1" x14ac:dyDescent="0.25">
      <c r="A225" s="196" t="s">
        <v>2696</v>
      </c>
    </row>
    <row r="226" spans="1:3" ht="22.5" customHeight="1" x14ac:dyDescent="0.25">
      <c r="A226" s="196" t="s">
        <v>452</v>
      </c>
    </row>
    <row r="227" spans="1:3" ht="22.5" customHeight="1" x14ac:dyDescent="0.25">
      <c r="A227" s="196" t="s">
        <v>2555</v>
      </c>
    </row>
    <row r="228" spans="1:3" ht="45" customHeight="1" x14ac:dyDescent="0.25">
      <c r="A228" s="196" t="s">
        <v>2697</v>
      </c>
    </row>
    <row r="229" spans="1:3" ht="15" customHeight="1" x14ac:dyDescent="0.25">
      <c r="A229" s="195" t="s">
        <v>2977</v>
      </c>
      <c r="B229" s="195"/>
    </row>
    <row r="230" spans="1:3" ht="15" customHeight="1" x14ac:dyDescent="0.25">
      <c r="A230" s="195" t="s">
        <v>229</v>
      </c>
      <c r="B230" s="195"/>
    </row>
    <row r="231" spans="1:3" ht="15" customHeight="1" x14ac:dyDescent="0.25">
      <c r="A231" s="195" t="s">
        <v>648</v>
      </c>
      <c r="B231" s="195"/>
    </row>
    <row r="232" spans="1:3" ht="15" customHeight="1" x14ac:dyDescent="0.25">
      <c r="A232" s="195" t="s">
        <v>224</v>
      </c>
      <c r="B232" s="195"/>
    </row>
    <row r="233" spans="1:3" ht="22.5" customHeight="1" x14ac:dyDescent="0.25">
      <c r="A233" s="195" t="s">
        <v>2978</v>
      </c>
      <c r="B233" s="195"/>
    </row>
    <row r="234" spans="1:3" ht="15" customHeight="1" x14ac:dyDescent="0.25">
      <c r="A234" s="195" t="s">
        <v>2698</v>
      </c>
    </row>
    <row r="235" spans="1:3" ht="22.5" customHeight="1" x14ac:dyDescent="0.25">
      <c r="A235" s="195" t="s">
        <v>2979</v>
      </c>
      <c r="B235" s="195"/>
    </row>
    <row r="236" spans="1:3" ht="15" customHeight="1" x14ac:dyDescent="0.25">
      <c r="A236" s="195" t="s">
        <v>2699</v>
      </c>
    </row>
    <row r="237" spans="1:3" x14ac:dyDescent="0.25">
      <c r="A237" s="195" t="s">
        <v>3314</v>
      </c>
      <c r="B237" s="195"/>
      <c r="C237" s="195"/>
    </row>
    <row r="238" spans="1:3" ht="22.5" customHeight="1" x14ac:dyDescent="0.25">
      <c r="A238" s="195" t="s">
        <v>3315</v>
      </c>
      <c r="B238" s="195"/>
      <c r="C238" s="195"/>
    </row>
    <row r="239" spans="1:3" ht="22.5" customHeight="1" x14ac:dyDescent="0.25">
      <c r="A239" s="195" t="s">
        <v>510</v>
      </c>
      <c r="B239" s="195"/>
    </row>
    <row r="240" spans="1:3" ht="22.5" customHeight="1" x14ac:dyDescent="0.25">
      <c r="A240" s="195" t="s">
        <v>385</v>
      </c>
    </row>
    <row r="241" spans="1:3" ht="22.5" customHeight="1" x14ac:dyDescent="0.25">
      <c r="A241" s="196" t="s">
        <v>693</v>
      </c>
    </row>
    <row r="242" spans="1:3" ht="22.5" customHeight="1" x14ac:dyDescent="0.25">
      <c r="A242" s="195" t="s">
        <v>621</v>
      </c>
      <c r="B242" s="195"/>
    </row>
    <row r="243" spans="1:3" ht="15" customHeight="1" x14ac:dyDescent="0.25">
      <c r="A243" s="195" t="s">
        <v>2700</v>
      </c>
      <c r="B243" s="195"/>
    </row>
    <row r="244" spans="1:3" ht="15" customHeight="1" x14ac:dyDescent="0.25">
      <c r="A244" s="195" t="s">
        <v>2701</v>
      </c>
      <c r="B244" s="195"/>
      <c r="C244" s="195"/>
    </row>
    <row r="245" spans="1:3" ht="22.5" customHeight="1" x14ac:dyDescent="0.25">
      <c r="A245" s="195" t="s">
        <v>2702</v>
      </c>
    </row>
    <row r="246" spans="1:3" ht="22.5" customHeight="1" x14ac:dyDescent="0.25">
      <c r="A246" s="195" t="s">
        <v>2980</v>
      </c>
      <c r="B246" s="195"/>
    </row>
    <row r="247" spans="1:3" ht="15" customHeight="1" x14ac:dyDescent="0.25">
      <c r="A247" s="195" t="s">
        <v>2981</v>
      </c>
    </row>
    <row r="248" spans="1:3" ht="15" customHeight="1" x14ac:dyDescent="0.25">
      <c r="A248" s="195" t="s">
        <v>354</v>
      </c>
    </row>
    <row r="249" spans="1:3" x14ac:dyDescent="0.25">
      <c r="A249" s="195" t="s">
        <v>2982</v>
      </c>
      <c r="B249" s="195"/>
    </row>
    <row r="250" spans="1:3" ht="15" customHeight="1" x14ac:dyDescent="0.25">
      <c r="A250" s="195" t="s">
        <v>3316</v>
      </c>
    </row>
    <row r="251" spans="1:3" x14ac:dyDescent="0.25">
      <c r="A251" s="195" t="s">
        <v>258</v>
      </c>
      <c r="B251" s="195"/>
    </row>
    <row r="252" spans="1:3" x14ac:dyDescent="0.25">
      <c r="A252" s="195" t="s">
        <v>2556</v>
      </c>
    </row>
    <row r="253" spans="1:3" ht="22.5" customHeight="1" x14ac:dyDescent="0.25">
      <c r="A253" s="195" t="s">
        <v>2983</v>
      </c>
      <c r="B253" s="195"/>
    </row>
    <row r="254" spans="1:3" ht="15" customHeight="1" x14ac:dyDescent="0.25">
      <c r="A254" s="195" t="s">
        <v>2984</v>
      </c>
      <c r="B254" s="195"/>
    </row>
    <row r="255" spans="1:3" ht="22.5" customHeight="1" x14ac:dyDescent="0.25">
      <c r="A255" s="195" t="s">
        <v>2985</v>
      </c>
      <c r="B255" s="195"/>
    </row>
    <row r="256" spans="1:3" ht="15" customHeight="1" x14ac:dyDescent="0.25">
      <c r="A256" s="195" t="s">
        <v>2986</v>
      </c>
      <c r="B256" s="195"/>
    </row>
    <row r="257" spans="1:7" ht="15" customHeight="1" x14ac:dyDescent="0.25">
      <c r="A257" s="195" t="s">
        <v>2703</v>
      </c>
      <c r="B257" s="195"/>
      <c r="C257" s="195"/>
    </row>
    <row r="258" spans="1:7" ht="15" customHeight="1" x14ac:dyDescent="0.25">
      <c r="A258" s="195" t="s">
        <v>2987</v>
      </c>
      <c r="B258" s="195"/>
      <c r="F258"/>
      <c r="G258"/>
    </row>
    <row r="259" spans="1:7" ht="15" customHeight="1" x14ac:dyDescent="0.25">
      <c r="A259" s="195" t="s">
        <v>2988</v>
      </c>
      <c r="B259" s="195"/>
      <c r="F259"/>
      <c r="G259"/>
    </row>
    <row r="260" spans="1:7" ht="33.75" customHeight="1" x14ac:dyDescent="0.25">
      <c r="A260" s="195" t="s">
        <v>2557</v>
      </c>
      <c r="B260" s="195"/>
    </row>
    <row r="261" spans="1:7" ht="22.5" customHeight="1" x14ac:dyDescent="0.25">
      <c r="A261" s="195" t="s">
        <v>675</v>
      </c>
      <c r="B261" s="195"/>
    </row>
    <row r="262" spans="1:7" ht="22.5" customHeight="1" x14ac:dyDescent="0.25">
      <c r="A262" s="195" t="s">
        <v>2989</v>
      </c>
      <c r="B262" s="195"/>
    </row>
    <row r="263" spans="1:7" ht="15" customHeight="1" x14ac:dyDescent="0.25">
      <c r="A263" s="196" t="s">
        <v>694</v>
      </c>
    </row>
    <row r="264" spans="1:7" ht="22.5" customHeight="1" x14ac:dyDescent="0.25">
      <c r="A264" s="196" t="s">
        <v>3317</v>
      </c>
    </row>
    <row r="265" spans="1:7" ht="22.5" customHeight="1" x14ac:dyDescent="0.25">
      <c r="A265" s="196" t="s">
        <v>3317</v>
      </c>
      <c r="F265"/>
      <c r="G265"/>
    </row>
    <row r="266" spans="1:7" ht="15" customHeight="1" x14ac:dyDescent="0.25">
      <c r="A266" s="196" t="s">
        <v>3317</v>
      </c>
    </row>
    <row r="267" spans="1:7" ht="15" customHeight="1" x14ac:dyDescent="0.25">
      <c r="A267" s="196" t="s">
        <v>3317</v>
      </c>
    </row>
    <row r="268" spans="1:7" ht="15" customHeight="1" x14ac:dyDescent="0.25">
      <c r="A268" s="195" t="s">
        <v>3318</v>
      </c>
      <c r="B268" s="195"/>
      <c r="C268" s="195"/>
      <c r="F268"/>
      <c r="G268"/>
    </row>
    <row r="269" spans="1:7" ht="15" customHeight="1" x14ac:dyDescent="0.25">
      <c r="A269" s="195" t="s">
        <v>2990</v>
      </c>
      <c r="B269" s="195"/>
      <c r="F269"/>
      <c r="G269"/>
    </row>
    <row r="270" spans="1:7" ht="15" customHeight="1" x14ac:dyDescent="0.25">
      <c r="A270" s="196" t="s">
        <v>573</v>
      </c>
      <c r="F270"/>
      <c r="G270"/>
    </row>
    <row r="271" spans="1:7" ht="22.5" customHeight="1" x14ac:dyDescent="0.25">
      <c r="A271" s="196" t="s">
        <v>573</v>
      </c>
      <c r="F271"/>
      <c r="G271"/>
    </row>
    <row r="272" spans="1:7" ht="15" customHeight="1" x14ac:dyDescent="0.25">
      <c r="A272" s="196" t="s">
        <v>574</v>
      </c>
      <c r="F272"/>
      <c r="G272"/>
    </row>
    <row r="273" spans="1:7" ht="22.5" customHeight="1" x14ac:dyDescent="0.25">
      <c r="A273" s="195" t="s">
        <v>2991</v>
      </c>
    </row>
    <row r="274" spans="1:7" ht="15" customHeight="1" x14ac:dyDescent="0.25">
      <c r="A274" s="196" t="s">
        <v>2560</v>
      </c>
    </row>
    <row r="275" spans="1:7" ht="22.5" customHeight="1" x14ac:dyDescent="0.25">
      <c r="A275" s="195" t="s">
        <v>2992</v>
      </c>
      <c r="B275" s="195"/>
    </row>
    <row r="276" spans="1:7" ht="15" customHeight="1" x14ac:dyDescent="0.25">
      <c r="A276" s="196" t="s">
        <v>2558</v>
      </c>
    </row>
    <row r="277" spans="1:7" ht="22.5" customHeight="1" x14ac:dyDescent="0.25">
      <c r="A277" s="196" t="s">
        <v>2704</v>
      </c>
    </row>
    <row r="278" spans="1:7" ht="15" customHeight="1" x14ac:dyDescent="0.25">
      <c r="A278" s="195" t="s">
        <v>2559</v>
      </c>
      <c r="B278" s="195"/>
      <c r="F278"/>
      <c r="G278"/>
    </row>
    <row r="279" spans="1:7" ht="15" customHeight="1" x14ac:dyDescent="0.25">
      <c r="A279" s="195" t="s">
        <v>668</v>
      </c>
      <c r="B279" s="195"/>
      <c r="F279"/>
      <c r="G279"/>
    </row>
    <row r="280" spans="1:7" ht="15" customHeight="1" x14ac:dyDescent="0.25">
      <c r="A280" s="195" t="s">
        <v>2993</v>
      </c>
      <c r="B280" s="195"/>
    </row>
    <row r="281" spans="1:7" ht="15" customHeight="1" x14ac:dyDescent="0.25">
      <c r="A281" s="195" t="s">
        <v>387</v>
      </c>
      <c r="F281"/>
      <c r="G281"/>
    </row>
    <row r="282" spans="1:7" ht="15" customHeight="1" x14ac:dyDescent="0.25">
      <c r="A282" s="196" t="s">
        <v>695</v>
      </c>
      <c r="F282"/>
      <c r="G282"/>
    </row>
    <row r="283" spans="1:7" ht="15" customHeight="1" x14ac:dyDescent="0.25">
      <c r="A283" s="196" t="s">
        <v>2994</v>
      </c>
    </row>
    <row r="284" spans="1:7" ht="15" customHeight="1" x14ac:dyDescent="0.25">
      <c r="A284" s="196" t="s">
        <v>2994</v>
      </c>
    </row>
    <row r="285" spans="1:7" ht="15" customHeight="1" x14ac:dyDescent="0.25">
      <c r="A285" s="196" t="s">
        <v>2705</v>
      </c>
    </row>
    <row r="286" spans="1:7" ht="15" customHeight="1" x14ac:dyDescent="0.25">
      <c r="A286" s="195" t="s">
        <v>2706</v>
      </c>
      <c r="B286" s="195"/>
      <c r="C286" s="195"/>
    </row>
    <row r="287" spans="1:7" ht="15" customHeight="1" x14ac:dyDescent="0.25">
      <c r="A287" s="195" t="s">
        <v>3319</v>
      </c>
      <c r="B287" s="195"/>
    </row>
    <row r="288" spans="1:7" ht="15" customHeight="1" x14ac:dyDescent="0.25">
      <c r="A288" s="195" t="s">
        <v>339</v>
      </c>
    </row>
    <row r="289" spans="1:2" x14ac:dyDescent="0.25">
      <c r="A289" s="195" t="s">
        <v>347</v>
      </c>
    </row>
    <row r="290" spans="1:2" x14ac:dyDescent="0.25">
      <c r="A290" s="196" t="s">
        <v>2561</v>
      </c>
    </row>
    <row r="291" spans="1:2" ht="15" customHeight="1" x14ac:dyDescent="0.25">
      <c r="A291" s="195" t="s">
        <v>585</v>
      </c>
      <c r="B291" s="195"/>
    </row>
    <row r="292" spans="1:2" ht="22.5" customHeight="1" x14ac:dyDescent="0.25">
      <c r="A292" s="195" t="s">
        <v>594</v>
      </c>
      <c r="B292" s="195"/>
    </row>
    <row r="293" spans="1:2" ht="15" customHeight="1" x14ac:dyDescent="0.25">
      <c r="A293" s="196" t="s">
        <v>2562</v>
      </c>
    </row>
    <row r="294" spans="1:2" ht="22.5" customHeight="1" x14ac:dyDescent="0.25">
      <c r="A294" s="195" t="s">
        <v>581</v>
      </c>
      <c r="B294" s="195"/>
    </row>
    <row r="295" spans="1:2" ht="15" customHeight="1" x14ac:dyDescent="0.25">
      <c r="A295" s="195" t="s">
        <v>418</v>
      </c>
      <c r="B295" s="195"/>
    </row>
    <row r="296" spans="1:2" ht="15" customHeight="1" x14ac:dyDescent="0.25">
      <c r="A296" s="196" t="s">
        <v>319</v>
      </c>
    </row>
    <row r="297" spans="1:2" ht="15" customHeight="1" x14ac:dyDescent="0.25">
      <c r="A297" s="195" t="s">
        <v>2995</v>
      </c>
      <c r="B297" s="195"/>
    </row>
    <row r="298" spans="1:2" ht="22.5" customHeight="1" x14ac:dyDescent="0.25">
      <c r="A298" s="195" t="s">
        <v>2707</v>
      </c>
    </row>
    <row r="299" spans="1:2" ht="15" customHeight="1" x14ac:dyDescent="0.25">
      <c r="A299" s="195" t="s">
        <v>634</v>
      </c>
      <c r="B299" s="195"/>
    </row>
    <row r="300" spans="1:2" ht="15" customHeight="1" x14ac:dyDescent="0.25">
      <c r="A300" s="195" t="s">
        <v>2996</v>
      </c>
      <c r="B300" s="195"/>
    </row>
    <row r="301" spans="1:2" ht="15" customHeight="1" x14ac:dyDescent="0.25">
      <c r="A301" s="196" t="s">
        <v>2997</v>
      </c>
    </row>
    <row r="302" spans="1:2" ht="15" customHeight="1" x14ac:dyDescent="0.25">
      <c r="A302" s="195" t="s">
        <v>2998</v>
      </c>
      <c r="B302" s="195"/>
    </row>
    <row r="303" spans="1:2" ht="15" customHeight="1" x14ac:dyDescent="0.25">
      <c r="A303" s="196" t="s">
        <v>567</v>
      </c>
    </row>
    <row r="304" spans="1:2" ht="22.5" customHeight="1" x14ac:dyDescent="0.25">
      <c r="A304" s="196" t="s">
        <v>466</v>
      </c>
    </row>
    <row r="305" spans="1:2" ht="15" customHeight="1" x14ac:dyDescent="0.25">
      <c r="A305" s="195" t="s">
        <v>466</v>
      </c>
      <c r="B305" s="195"/>
    </row>
    <row r="306" spans="1:2" ht="15" customHeight="1" x14ac:dyDescent="0.25">
      <c r="A306" s="195" t="s">
        <v>2999</v>
      </c>
      <c r="B306" s="195"/>
    </row>
    <row r="307" spans="1:2" ht="25.5" x14ac:dyDescent="0.25">
      <c r="A307" s="195" t="s">
        <v>3000</v>
      </c>
      <c r="B307" s="195"/>
    </row>
    <row r="308" spans="1:2" ht="15" customHeight="1" x14ac:dyDescent="0.25">
      <c r="A308" s="195" t="s">
        <v>3001</v>
      </c>
      <c r="B308" s="195"/>
    </row>
    <row r="309" spans="1:2" ht="15" customHeight="1" x14ac:dyDescent="0.25">
      <c r="A309" s="195" t="s">
        <v>3002</v>
      </c>
      <c r="B309" s="195"/>
    </row>
    <row r="310" spans="1:2" ht="15" customHeight="1" x14ac:dyDescent="0.25">
      <c r="A310" s="195" t="s">
        <v>3003</v>
      </c>
      <c r="B310" s="195"/>
    </row>
    <row r="311" spans="1:2" ht="15" customHeight="1" x14ac:dyDescent="0.25">
      <c r="A311" s="195" t="s">
        <v>212</v>
      </c>
    </row>
    <row r="312" spans="1:2" ht="15" customHeight="1" x14ac:dyDescent="0.25">
      <c r="A312" s="195" t="s">
        <v>356</v>
      </c>
      <c r="B312" s="195"/>
    </row>
    <row r="313" spans="1:2" ht="15" customHeight="1" x14ac:dyDescent="0.25">
      <c r="A313" s="195" t="s">
        <v>356</v>
      </c>
      <c r="B313" s="195"/>
    </row>
    <row r="314" spans="1:2" ht="15" customHeight="1" x14ac:dyDescent="0.25">
      <c r="A314" s="195" t="s">
        <v>356</v>
      </c>
      <c r="B314" s="195"/>
    </row>
    <row r="315" spans="1:2" ht="15" customHeight="1" x14ac:dyDescent="0.25">
      <c r="A315" s="195" t="s">
        <v>3004</v>
      </c>
      <c r="B315" s="195"/>
    </row>
    <row r="316" spans="1:2" ht="15" customHeight="1" x14ac:dyDescent="0.25">
      <c r="A316" s="195" t="s">
        <v>3005</v>
      </c>
      <c r="B316" s="195"/>
    </row>
    <row r="317" spans="1:2" ht="15" customHeight="1" x14ac:dyDescent="0.25">
      <c r="A317" s="196" t="s">
        <v>463</v>
      </c>
    </row>
    <row r="318" spans="1:2" ht="15" customHeight="1" x14ac:dyDescent="0.25">
      <c r="A318" s="195" t="s">
        <v>360</v>
      </c>
      <c r="B318" s="195"/>
    </row>
    <row r="319" spans="1:2" ht="25.5" x14ac:dyDescent="0.25">
      <c r="A319" s="195" t="s">
        <v>358</v>
      </c>
      <c r="B319" s="195"/>
    </row>
    <row r="320" spans="1:2" ht="15" customHeight="1" x14ac:dyDescent="0.25">
      <c r="A320" s="196" t="s">
        <v>344</v>
      </c>
    </row>
    <row r="321" spans="1:7" ht="15" customHeight="1" x14ac:dyDescent="0.25">
      <c r="A321" s="195" t="s">
        <v>3006</v>
      </c>
      <c r="B321" s="195"/>
    </row>
    <row r="322" spans="1:7" ht="15" customHeight="1" x14ac:dyDescent="0.25">
      <c r="A322" s="195" t="s">
        <v>3007</v>
      </c>
      <c r="B322" s="195"/>
    </row>
    <row r="323" spans="1:7" ht="15" customHeight="1" x14ac:dyDescent="0.25">
      <c r="A323" s="195" t="s">
        <v>3008</v>
      </c>
      <c r="B323" s="195"/>
    </row>
    <row r="324" spans="1:7" ht="15" customHeight="1" x14ac:dyDescent="0.25">
      <c r="A324" s="195" t="s">
        <v>3320</v>
      </c>
    </row>
    <row r="325" spans="1:7" ht="15" customHeight="1" x14ac:dyDescent="0.25">
      <c r="A325" s="195" t="s">
        <v>376</v>
      </c>
    </row>
    <row r="326" spans="1:7" ht="15" customHeight="1" x14ac:dyDescent="0.25">
      <c r="A326" s="196" t="s">
        <v>534</v>
      </c>
    </row>
    <row r="327" spans="1:7" ht="15" customHeight="1" x14ac:dyDescent="0.25">
      <c r="A327" s="195" t="s">
        <v>3321</v>
      </c>
    </row>
    <row r="328" spans="1:7" ht="15.75" customHeight="1" x14ac:dyDescent="0.25">
      <c r="A328" s="195" t="s">
        <v>3321</v>
      </c>
      <c r="F328"/>
      <c r="G328"/>
    </row>
    <row r="329" spans="1:7" ht="15" customHeight="1" x14ac:dyDescent="0.25">
      <c r="A329" s="195" t="s">
        <v>3321</v>
      </c>
    </row>
    <row r="330" spans="1:7" ht="15" customHeight="1" x14ac:dyDescent="0.25">
      <c r="A330" s="195" t="s">
        <v>3321</v>
      </c>
    </row>
    <row r="331" spans="1:7" ht="15" customHeight="1" x14ac:dyDescent="0.25">
      <c r="A331" s="195" t="s">
        <v>3321</v>
      </c>
    </row>
    <row r="332" spans="1:7" ht="15" customHeight="1" x14ac:dyDescent="0.25">
      <c r="A332" s="195" t="s">
        <v>3321</v>
      </c>
    </row>
    <row r="333" spans="1:7" ht="15.75" customHeight="1" x14ac:dyDescent="0.25">
      <c r="A333" s="195" t="s">
        <v>3009</v>
      </c>
      <c r="B333" s="195"/>
    </row>
    <row r="334" spans="1:7" ht="15.75" customHeight="1" x14ac:dyDescent="0.25">
      <c r="A334" s="196" t="s">
        <v>2708</v>
      </c>
    </row>
    <row r="335" spans="1:7" ht="15.75" customHeight="1" x14ac:dyDescent="0.25">
      <c r="A335" s="196" t="s">
        <v>2709</v>
      </c>
    </row>
    <row r="336" spans="1:7" ht="15.75" customHeight="1" x14ac:dyDescent="0.25">
      <c r="A336" s="195" t="s">
        <v>3010</v>
      </c>
    </row>
    <row r="337" spans="1:2" ht="15.75" customHeight="1" x14ac:dyDescent="0.25">
      <c r="A337" s="196" t="s">
        <v>548</v>
      </c>
    </row>
    <row r="338" spans="1:2" ht="15" customHeight="1" x14ac:dyDescent="0.25">
      <c r="A338" s="195" t="s">
        <v>637</v>
      </c>
      <c r="B338" s="195"/>
    </row>
    <row r="339" spans="1:2" ht="15" customHeight="1" x14ac:dyDescent="0.25">
      <c r="A339" s="195" t="s">
        <v>3011</v>
      </c>
      <c r="B339" s="195"/>
    </row>
    <row r="340" spans="1:2" ht="15" customHeight="1" x14ac:dyDescent="0.25">
      <c r="A340" s="195" t="s">
        <v>3012</v>
      </c>
      <c r="B340" s="195"/>
    </row>
    <row r="341" spans="1:2" ht="28.5" customHeight="1" x14ac:dyDescent="0.25">
      <c r="A341" s="196" t="s">
        <v>2710</v>
      </c>
    </row>
    <row r="342" spans="1:2" ht="15" customHeight="1" x14ac:dyDescent="0.25">
      <c r="A342" s="195" t="s">
        <v>3013</v>
      </c>
    </row>
    <row r="343" spans="1:2" ht="15" customHeight="1" x14ac:dyDescent="0.25">
      <c r="A343" s="195" t="s">
        <v>3014</v>
      </c>
      <c r="B343" s="195"/>
    </row>
    <row r="344" spans="1:2" ht="15" customHeight="1" x14ac:dyDescent="0.25">
      <c r="A344" s="195" t="s">
        <v>2563</v>
      </c>
      <c r="B344" s="195"/>
    </row>
    <row r="345" spans="1:2" ht="15" customHeight="1" x14ac:dyDescent="0.25">
      <c r="A345" s="196" t="s">
        <v>3015</v>
      </c>
    </row>
    <row r="346" spans="1:2" ht="15" customHeight="1" x14ac:dyDescent="0.25">
      <c r="A346" s="195" t="s">
        <v>2564</v>
      </c>
      <c r="B346" s="195"/>
    </row>
    <row r="347" spans="1:2" ht="15" customHeight="1" x14ac:dyDescent="0.25">
      <c r="A347" s="196" t="s">
        <v>477</v>
      </c>
    </row>
    <row r="348" spans="1:2" ht="15" customHeight="1" x14ac:dyDescent="0.25">
      <c r="A348" s="196" t="s">
        <v>2711</v>
      </c>
    </row>
    <row r="349" spans="1:2" ht="15" customHeight="1" x14ac:dyDescent="0.25">
      <c r="A349" s="196" t="s">
        <v>2712</v>
      </c>
    </row>
    <row r="350" spans="1:2" x14ac:dyDescent="0.25">
      <c r="A350" s="196" t="s">
        <v>2713</v>
      </c>
    </row>
    <row r="351" spans="1:2" ht="28.5" customHeight="1" x14ac:dyDescent="0.25">
      <c r="A351" s="195" t="s">
        <v>3016</v>
      </c>
    </row>
    <row r="352" spans="1:2" ht="15" customHeight="1" x14ac:dyDescent="0.25">
      <c r="A352" s="195" t="s">
        <v>2714</v>
      </c>
    </row>
    <row r="353" spans="1:2" ht="15" customHeight="1" x14ac:dyDescent="0.25">
      <c r="A353" s="196" t="s">
        <v>2715</v>
      </c>
    </row>
    <row r="354" spans="1:2" ht="15" customHeight="1" x14ac:dyDescent="0.25">
      <c r="A354" s="195" t="s">
        <v>3017</v>
      </c>
    </row>
    <row r="355" spans="1:2" ht="15" customHeight="1" x14ac:dyDescent="0.25">
      <c r="A355" s="196" t="s">
        <v>2716</v>
      </c>
    </row>
    <row r="356" spans="1:2" ht="15" customHeight="1" x14ac:dyDescent="0.25">
      <c r="A356" s="195" t="s">
        <v>2717</v>
      </c>
    </row>
    <row r="357" spans="1:2" ht="22.5" customHeight="1" x14ac:dyDescent="0.25">
      <c r="A357" s="195" t="s">
        <v>3322</v>
      </c>
    </row>
    <row r="358" spans="1:2" x14ac:dyDescent="0.25">
      <c r="A358" s="196" t="s">
        <v>3323</v>
      </c>
    </row>
    <row r="359" spans="1:2" x14ac:dyDescent="0.25">
      <c r="A359" s="195" t="s">
        <v>3324</v>
      </c>
      <c r="B359" s="195"/>
    </row>
    <row r="360" spans="1:2" ht="15" customHeight="1" x14ac:dyDescent="0.25">
      <c r="A360" s="196" t="s">
        <v>451</v>
      </c>
    </row>
    <row r="361" spans="1:2" ht="15" customHeight="1" x14ac:dyDescent="0.25">
      <c r="A361" s="195" t="s">
        <v>2718</v>
      </c>
    </row>
    <row r="362" spans="1:2" ht="15" customHeight="1" x14ac:dyDescent="0.25">
      <c r="A362" s="196" t="s">
        <v>216</v>
      </c>
    </row>
    <row r="363" spans="1:2" ht="15" customHeight="1" x14ac:dyDescent="0.25">
      <c r="A363" s="196" t="s">
        <v>216</v>
      </c>
    </row>
    <row r="364" spans="1:2" ht="15" customHeight="1" x14ac:dyDescent="0.25">
      <c r="A364" s="196" t="s">
        <v>281</v>
      </c>
    </row>
    <row r="365" spans="1:2" ht="15" customHeight="1" x14ac:dyDescent="0.25">
      <c r="A365" s="196" t="s">
        <v>3018</v>
      </c>
    </row>
    <row r="366" spans="1:2" x14ac:dyDescent="0.25">
      <c r="A366" s="195" t="s">
        <v>3019</v>
      </c>
      <c r="B366" s="195"/>
    </row>
    <row r="367" spans="1:2" x14ac:dyDescent="0.25">
      <c r="A367" s="195" t="s">
        <v>584</v>
      </c>
      <c r="B367" s="195"/>
    </row>
    <row r="368" spans="1:2" ht="15" customHeight="1" x14ac:dyDescent="0.25">
      <c r="A368" s="196" t="s">
        <v>2719</v>
      </c>
    </row>
    <row r="369" spans="1:3" x14ac:dyDescent="0.25">
      <c r="A369" s="196" t="s">
        <v>2720</v>
      </c>
    </row>
    <row r="370" spans="1:3" ht="15" customHeight="1" x14ac:dyDescent="0.25">
      <c r="A370" s="196" t="s">
        <v>271</v>
      </c>
    </row>
    <row r="371" spans="1:3" ht="15" customHeight="1" x14ac:dyDescent="0.25">
      <c r="A371" s="196" t="s">
        <v>272</v>
      </c>
    </row>
    <row r="372" spans="1:3" x14ac:dyDescent="0.25">
      <c r="A372" s="196" t="s">
        <v>2721</v>
      </c>
    </row>
    <row r="373" spans="1:3" ht="15" customHeight="1" x14ac:dyDescent="0.25">
      <c r="A373" s="196" t="s">
        <v>2722</v>
      </c>
    </row>
    <row r="374" spans="1:3" ht="15" customHeight="1" x14ac:dyDescent="0.25">
      <c r="A374" s="196" t="s">
        <v>2723</v>
      </c>
    </row>
    <row r="375" spans="1:3" ht="15" customHeight="1" x14ac:dyDescent="0.25">
      <c r="A375" s="196" t="s">
        <v>692</v>
      </c>
    </row>
    <row r="376" spans="1:3" ht="15" customHeight="1" x14ac:dyDescent="0.25">
      <c r="A376" s="196" t="s">
        <v>696</v>
      </c>
    </row>
    <row r="377" spans="1:3" ht="15" customHeight="1" x14ac:dyDescent="0.25">
      <c r="A377" s="195" t="s">
        <v>2724</v>
      </c>
      <c r="B377" s="195"/>
      <c r="C377" s="195"/>
    </row>
    <row r="378" spans="1:3" ht="15" customHeight="1" x14ac:dyDescent="0.25">
      <c r="A378" s="195" t="s">
        <v>3020</v>
      </c>
      <c r="B378" s="195"/>
    </row>
    <row r="379" spans="1:3" ht="15" customHeight="1" x14ac:dyDescent="0.25">
      <c r="A379" s="196" t="s">
        <v>487</v>
      </c>
    </row>
    <row r="380" spans="1:3" ht="25.5" x14ac:dyDescent="0.25">
      <c r="A380" s="195" t="s">
        <v>3325</v>
      </c>
      <c r="B380" s="195"/>
    </row>
    <row r="381" spans="1:3" x14ac:dyDescent="0.25">
      <c r="A381" s="195" t="s">
        <v>2725</v>
      </c>
    </row>
    <row r="382" spans="1:3" ht="15" customHeight="1" x14ac:dyDescent="0.25">
      <c r="A382" s="195" t="s">
        <v>3326</v>
      </c>
    </row>
    <row r="383" spans="1:3" ht="15" customHeight="1" x14ac:dyDescent="0.25">
      <c r="A383" s="195" t="s">
        <v>340</v>
      </c>
    </row>
    <row r="384" spans="1:3" ht="15" customHeight="1" x14ac:dyDescent="0.25">
      <c r="A384" s="195" t="s">
        <v>2726</v>
      </c>
    </row>
    <row r="385" spans="1:3" ht="30" customHeight="1" x14ac:dyDescent="0.25">
      <c r="A385" s="195" t="s">
        <v>3021</v>
      </c>
      <c r="B385" s="195"/>
    </row>
    <row r="386" spans="1:3" ht="15" customHeight="1" x14ac:dyDescent="0.25">
      <c r="A386" s="195" t="s">
        <v>3022</v>
      </c>
      <c r="B386" s="195"/>
    </row>
    <row r="387" spans="1:3" ht="15" customHeight="1" x14ac:dyDescent="0.25">
      <c r="A387" s="196" t="s">
        <v>2727</v>
      </c>
    </row>
    <row r="388" spans="1:3" ht="15" customHeight="1" x14ac:dyDescent="0.25">
      <c r="A388" s="196" t="s">
        <v>484</v>
      </c>
    </row>
    <row r="389" spans="1:3" x14ac:dyDescent="0.25">
      <c r="A389" s="196" t="s">
        <v>484</v>
      </c>
    </row>
    <row r="390" spans="1:3" ht="15" customHeight="1" x14ac:dyDescent="0.25">
      <c r="A390" s="195" t="s">
        <v>221</v>
      </c>
      <c r="B390" s="195"/>
    </row>
    <row r="391" spans="1:3" ht="15" customHeight="1" x14ac:dyDescent="0.25">
      <c r="A391" s="195" t="s">
        <v>2565</v>
      </c>
      <c r="B391" s="195"/>
    </row>
    <row r="392" spans="1:3" x14ac:dyDescent="0.25">
      <c r="A392" s="195" t="s">
        <v>2728</v>
      </c>
      <c r="B392" s="195"/>
      <c r="C392" s="195"/>
    </row>
    <row r="393" spans="1:3" ht="15" customHeight="1" x14ac:dyDescent="0.25">
      <c r="A393" s="196" t="s">
        <v>291</v>
      </c>
    </row>
    <row r="394" spans="1:3" ht="15" customHeight="1" x14ac:dyDescent="0.25">
      <c r="A394" s="195" t="s">
        <v>3023</v>
      </c>
      <c r="B394" s="195"/>
      <c r="C394" s="195"/>
    </row>
    <row r="395" spans="1:3" ht="15" customHeight="1" x14ac:dyDescent="0.25">
      <c r="A395" s="196" t="s">
        <v>542</v>
      </c>
    </row>
    <row r="396" spans="1:3" ht="15" customHeight="1" x14ac:dyDescent="0.25">
      <c r="A396" s="195" t="s">
        <v>2729</v>
      </c>
      <c r="B396" s="195"/>
    </row>
    <row r="397" spans="1:3" ht="15" customHeight="1" x14ac:dyDescent="0.25">
      <c r="A397" s="196" t="s">
        <v>2730</v>
      </c>
    </row>
    <row r="398" spans="1:3" ht="15" customHeight="1" x14ac:dyDescent="0.25">
      <c r="A398" s="196" t="s">
        <v>286</v>
      </c>
    </row>
    <row r="399" spans="1:3" x14ac:dyDescent="0.25">
      <c r="A399" s="195" t="s">
        <v>3024</v>
      </c>
      <c r="B399" s="195"/>
    </row>
    <row r="400" spans="1:3" ht="15" customHeight="1" x14ac:dyDescent="0.25">
      <c r="A400" s="196" t="s">
        <v>566</v>
      </c>
    </row>
    <row r="401" spans="1:7" ht="15" customHeight="1" x14ac:dyDescent="0.25">
      <c r="A401" s="196" t="s">
        <v>566</v>
      </c>
    </row>
    <row r="402" spans="1:7" ht="30" customHeight="1" x14ac:dyDescent="0.25">
      <c r="A402" s="196" t="s">
        <v>526</v>
      </c>
    </row>
    <row r="403" spans="1:7" ht="15" customHeight="1" x14ac:dyDescent="0.25">
      <c r="A403" s="196" t="s">
        <v>526</v>
      </c>
    </row>
    <row r="404" spans="1:7" ht="15" customHeight="1" x14ac:dyDescent="0.25">
      <c r="A404" s="196" t="s">
        <v>3025</v>
      </c>
    </row>
    <row r="405" spans="1:7" ht="30" customHeight="1" x14ac:dyDescent="0.25">
      <c r="A405" s="195" t="s">
        <v>3026</v>
      </c>
    </row>
    <row r="406" spans="1:7" ht="15" customHeight="1" x14ac:dyDescent="0.25">
      <c r="A406" s="195" t="s">
        <v>3027</v>
      </c>
    </row>
    <row r="407" spans="1:7" ht="15" customHeight="1" x14ac:dyDescent="0.25">
      <c r="A407" s="195" t="s">
        <v>3327</v>
      </c>
      <c r="B407" s="195"/>
    </row>
    <row r="408" spans="1:7" ht="30" customHeight="1" x14ac:dyDescent="0.25">
      <c r="A408" s="196" t="s">
        <v>2731</v>
      </c>
      <c r="F408"/>
      <c r="G408"/>
    </row>
    <row r="409" spans="1:7" ht="15" customHeight="1" x14ac:dyDescent="0.25">
      <c r="A409" s="195" t="s">
        <v>3328</v>
      </c>
    </row>
    <row r="410" spans="1:7" ht="15" customHeight="1" x14ac:dyDescent="0.25">
      <c r="A410" s="195" t="s">
        <v>3329</v>
      </c>
    </row>
    <row r="411" spans="1:7" ht="15" customHeight="1" x14ac:dyDescent="0.25">
      <c r="A411" s="195" t="s">
        <v>3330</v>
      </c>
      <c r="B411" s="195"/>
    </row>
    <row r="412" spans="1:7" ht="15" customHeight="1" x14ac:dyDescent="0.25">
      <c r="A412" s="195" t="s">
        <v>3028</v>
      </c>
      <c r="B412" s="195"/>
    </row>
    <row r="413" spans="1:7" x14ac:dyDescent="0.25">
      <c r="A413" s="195" t="s">
        <v>3029</v>
      </c>
    </row>
    <row r="414" spans="1:7" ht="15" customHeight="1" x14ac:dyDescent="0.25">
      <c r="A414" s="195" t="s">
        <v>431</v>
      </c>
      <c r="B414" s="195"/>
    </row>
    <row r="415" spans="1:7" ht="15" customHeight="1" x14ac:dyDescent="0.25">
      <c r="A415" s="195" t="s">
        <v>3030</v>
      </c>
      <c r="B415" s="195"/>
    </row>
    <row r="416" spans="1:7" ht="15" customHeight="1" x14ac:dyDescent="0.25">
      <c r="A416" s="196" t="s">
        <v>2732</v>
      </c>
    </row>
    <row r="417" spans="1:2" ht="15" customHeight="1" x14ac:dyDescent="0.25">
      <c r="A417" s="196" t="s">
        <v>545</v>
      </c>
    </row>
    <row r="418" spans="1:2" ht="15" customHeight="1" x14ac:dyDescent="0.25">
      <c r="A418" s="195" t="s">
        <v>3031</v>
      </c>
    </row>
    <row r="419" spans="1:2" x14ac:dyDescent="0.25">
      <c r="A419" s="195" t="s">
        <v>3032</v>
      </c>
    </row>
    <row r="420" spans="1:2" x14ac:dyDescent="0.25">
      <c r="A420" s="195" t="s">
        <v>202</v>
      </c>
    </row>
    <row r="421" spans="1:2" ht="15" customHeight="1" x14ac:dyDescent="0.25">
      <c r="A421" s="195" t="s">
        <v>202</v>
      </c>
    </row>
    <row r="422" spans="1:2" ht="15" customHeight="1" x14ac:dyDescent="0.25">
      <c r="A422" s="195" t="s">
        <v>202</v>
      </c>
    </row>
    <row r="423" spans="1:2" ht="15" customHeight="1" x14ac:dyDescent="0.25">
      <c r="A423" s="196" t="s">
        <v>316</v>
      </c>
    </row>
    <row r="424" spans="1:2" ht="15" customHeight="1" x14ac:dyDescent="0.25">
      <c r="A424" s="196" t="s">
        <v>2733</v>
      </c>
    </row>
    <row r="425" spans="1:2" ht="15" customHeight="1" x14ac:dyDescent="0.25">
      <c r="A425" s="195" t="s">
        <v>2734</v>
      </c>
    </row>
    <row r="426" spans="1:2" x14ac:dyDescent="0.25">
      <c r="A426" s="195" t="s">
        <v>3331</v>
      </c>
      <c r="B426" s="195"/>
    </row>
    <row r="427" spans="1:2" ht="15" customHeight="1" x14ac:dyDescent="0.25">
      <c r="A427" s="196" t="s">
        <v>456</v>
      </c>
    </row>
    <row r="428" spans="1:2" ht="15" customHeight="1" x14ac:dyDescent="0.25">
      <c r="A428" s="195" t="s">
        <v>210</v>
      </c>
    </row>
    <row r="429" spans="1:2" ht="15" customHeight="1" x14ac:dyDescent="0.25">
      <c r="A429" s="195" t="s">
        <v>211</v>
      </c>
    </row>
    <row r="430" spans="1:2" ht="15" customHeight="1" x14ac:dyDescent="0.25">
      <c r="A430" s="195" t="s">
        <v>211</v>
      </c>
    </row>
    <row r="431" spans="1:2" ht="15" customHeight="1" x14ac:dyDescent="0.25">
      <c r="A431" s="195" t="s">
        <v>211</v>
      </c>
    </row>
    <row r="432" spans="1:2" ht="15" customHeight="1" x14ac:dyDescent="0.25">
      <c r="A432" s="195" t="s">
        <v>635</v>
      </c>
      <c r="B432" s="195"/>
    </row>
    <row r="433" spans="1:2" ht="15" customHeight="1" x14ac:dyDescent="0.25">
      <c r="A433" s="196" t="s">
        <v>488</v>
      </c>
    </row>
    <row r="434" spans="1:2" ht="15" customHeight="1" x14ac:dyDescent="0.25">
      <c r="A434" s="195" t="s">
        <v>3033</v>
      </c>
      <c r="B434" s="195"/>
    </row>
    <row r="435" spans="1:2" ht="15" customHeight="1" x14ac:dyDescent="0.25">
      <c r="A435" s="195" t="s">
        <v>3034</v>
      </c>
    </row>
    <row r="436" spans="1:2" ht="15" customHeight="1" x14ac:dyDescent="0.25">
      <c r="A436" s="195" t="s">
        <v>3035</v>
      </c>
      <c r="B436" s="195"/>
    </row>
    <row r="437" spans="1:2" ht="15" customHeight="1" x14ac:dyDescent="0.25">
      <c r="A437" s="195" t="s">
        <v>3036</v>
      </c>
      <c r="B437" s="195"/>
    </row>
    <row r="438" spans="1:2" ht="15" customHeight="1" x14ac:dyDescent="0.25">
      <c r="A438" s="195" t="s">
        <v>3037</v>
      </c>
      <c r="B438" s="195"/>
    </row>
    <row r="439" spans="1:2" ht="15" customHeight="1" x14ac:dyDescent="0.25">
      <c r="A439" s="195" t="s">
        <v>513</v>
      </c>
      <c r="B439" s="195"/>
    </row>
    <row r="440" spans="1:2" ht="15" customHeight="1" x14ac:dyDescent="0.25">
      <c r="A440" s="196" t="s">
        <v>469</v>
      </c>
    </row>
    <row r="441" spans="1:2" ht="15" customHeight="1" x14ac:dyDescent="0.25">
      <c r="A441" s="195" t="s">
        <v>223</v>
      </c>
      <c r="B441" s="195"/>
    </row>
    <row r="442" spans="1:2" ht="15" customHeight="1" x14ac:dyDescent="0.25">
      <c r="A442" s="195" t="s">
        <v>3332</v>
      </c>
      <c r="B442" s="195"/>
    </row>
    <row r="443" spans="1:2" ht="15" customHeight="1" x14ac:dyDescent="0.25">
      <c r="A443" s="196" t="s">
        <v>2735</v>
      </c>
    </row>
    <row r="444" spans="1:2" ht="15" customHeight="1" x14ac:dyDescent="0.25">
      <c r="A444" s="195" t="s">
        <v>3038</v>
      </c>
      <c r="B444" s="195"/>
    </row>
    <row r="445" spans="1:2" ht="38.25" x14ac:dyDescent="0.25">
      <c r="A445" s="195" t="s">
        <v>3333</v>
      </c>
    </row>
    <row r="446" spans="1:2" ht="15" customHeight="1" x14ac:dyDescent="0.25">
      <c r="A446" s="195" t="s">
        <v>381</v>
      </c>
    </row>
    <row r="447" spans="1:2" ht="15" customHeight="1" x14ac:dyDescent="0.25">
      <c r="A447" s="196" t="s">
        <v>483</v>
      </c>
    </row>
    <row r="448" spans="1:2" ht="15" customHeight="1" x14ac:dyDescent="0.25">
      <c r="A448" s="196" t="s">
        <v>3039</v>
      </c>
    </row>
    <row r="449" spans="1:3" ht="15" customHeight="1" x14ac:dyDescent="0.25">
      <c r="A449" s="195" t="s">
        <v>3040</v>
      </c>
      <c r="B449" s="195"/>
    </row>
    <row r="450" spans="1:3" ht="15" customHeight="1" x14ac:dyDescent="0.25">
      <c r="A450" s="196" t="s">
        <v>2736</v>
      </c>
    </row>
    <row r="451" spans="1:3" ht="15" customHeight="1" x14ac:dyDescent="0.25">
      <c r="A451" s="195" t="s">
        <v>3334</v>
      </c>
    </row>
    <row r="452" spans="1:3" ht="15" customHeight="1" x14ac:dyDescent="0.25">
      <c r="A452" s="195" t="s">
        <v>3335</v>
      </c>
    </row>
    <row r="453" spans="1:3" ht="15" customHeight="1" x14ac:dyDescent="0.25">
      <c r="A453" s="195" t="s">
        <v>3336</v>
      </c>
    </row>
    <row r="454" spans="1:3" ht="15" customHeight="1" x14ac:dyDescent="0.25">
      <c r="A454" s="195" t="s">
        <v>2737</v>
      </c>
      <c r="B454" s="195"/>
      <c r="C454" s="195"/>
    </row>
    <row r="455" spans="1:3" ht="15" customHeight="1" x14ac:dyDescent="0.25">
      <c r="A455" s="195" t="s">
        <v>3041</v>
      </c>
      <c r="B455" s="195"/>
    </row>
    <row r="456" spans="1:3" x14ac:dyDescent="0.25">
      <c r="A456" s="196" t="s">
        <v>629</v>
      </c>
    </row>
    <row r="457" spans="1:3" ht="15" customHeight="1" x14ac:dyDescent="0.25">
      <c r="A457" s="195" t="s">
        <v>2738</v>
      </c>
      <c r="B457" s="195"/>
    </row>
    <row r="458" spans="1:3" ht="15" customHeight="1" x14ac:dyDescent="0.25">
      <c r="A458" s="195" t="s">
        <v>2738</v>
      </c>
      <c r="B458" s="195"/>
    </row>
    <row r="459" spans="1:3" ht="15" customHeight="1" x14ac:dyDescent="0.25">
      <c r="A459" s="195" t="s">
        <v>2738</v>
      </c>
      <c r="B459" s="195"/>
    </row>
    <row r="460" spans="1:3" x14ac:dyDescent="0.25">
      <c r="A460" s="195" t="s">
        <v>3042</v>
      </c>
      <c r="B460" s="195"/>
    </row>
    <row r="461" spans="1:3" ht="15" customHeight="1" x14ac:dyDescent="0.25">
      <c r="A461" s="195" t="s">
        <v>2566</v>
      </c>
      <c r="B461" s="195"/>
    </row>
    <row r="462" spans="1:3" x14ac:dyDescent="0.25">
      <c r="A462" s="195" t="s">
        <v>391</v>
      </c>
      <c r="B462" s="195"/>
    </row>
    <row r="463" spans="1:3" ht="15" customHeight="1" x14ac:dyDescent="0.25">
      <c r="A463" s="195" t="s">
        <v>672</v>
      </c>
      <c r="B463" s="195"/>
    </row>
    <row r="464" spans="1:3" ht="15" customHeight="1" x14ac:dyDescent="0.25">
      <c r="A464" s="196" t="s">
        <v>540</v>
      </c>
    </row>
    <row r="465" spans="1:3" ht="15" customHeight="1" x14ac:dyDescent="0.25">
      <c r="A465" s="196" t="s">
        <v>540</v>
      </c>
    </row>
    <row r="466" spans="1:3" ht="15" customHeight="1" x14ac:dyDescent="0.25">
      <c r="A466" s="195" t="s">
        <v>2739</v>
      </c>
    </row>
    <row r="467" spans="1:3" ht="15" customHeight="1" x14ac:dyDescent="0.25">
      <c r="A467" s="196" t="s">
        <v>430</v>
      </c>
    </row>
    <row r="468" spans="1:3" ht="15" customHeight="1" x14ac:dyDescent="0.25">
      <c r="A468" s="196" t="s">
        <v>430</v>
      </c>
    </row>
    <row r="469" spans="1:3" ht="15" customHeight="1" x14ac:dyDescent="0.25">
      <c r="A469" s="195" t="s">
        <v>3337</v>
      </c>
      <c r="B469" s="195"/>
    </row>
    <row r="470" spans="1:3" ht="15" customHeight="1" x14ac:dyDescent="0.25">
      <c r="A470" s="195" t="s">
        <v>392</v>
      </c>
      <c r="B470" s="195"/>
    </row>
    <row r="471" spans="1:3" ht="15" customHeight="1" x14ac:dyDescent="0.25">
      <c r="A471" s="195" t="s">
        <v>392</v>
      </c>
      <c r="B471" s="195"/>
    </row>
    <row r="472" spans="1:3" ht="15" customHeight="1" x14ac:dyDescent="0.25">
      <c r="A472" s="195" t="s">
        <v>392</v>
      </c>
      <c r="B472" s="195"/>
    </row>
    <row r="473" spans="1:3" ht="15" customHeight="1" x14ac:dyDescent="0.25">
      <c r="A473" s="195" t="s">
        <v>3043</v>
      </c>
      <c r="B473" s="195"/>
    </row>
    <row r="474" spans="1:3" ht="15" customHeight="1" x14ac:dyDescent="0.25">
      <c r="A474" s="195" t="s">
        <v>3044</v>
      </c>
      <c r="B474" s="195"/>
    </row>
    <row r="475" spans="1:3" ht="15" customHeight="1" x14ac:dyDescent="0.25">
      <c r="A475" s="195" t="s">
        <v>3338</v>
      </c>
      <c r="B475" s="195"/>
    </row>
    <row r="476" spans="1:3" ht="15" customHeight="1" x14ac:dyDescent="0.25">
      <c r="A476" s="196" t="s">
        <v>2740</v>
      </c>
    </row>
    <row r="477" spans="1:3" ht="26.25" customHeight="1" x14ac:dyDescent="0.25">
      <c r="A477" s="196" t="s">
        <v>500</v>
      </c>
    </row>
    <row r="478" spans="1:3" ht="15" customHeight="1" x14ac:dyDescent="0.25">
      <c r="A478" s="196" t="s">
        <v>2741</v>
      </c>
    </row>
    <row r="479" spans="1:3" ht="15" customHeight="1" x14ac:dyDescent="0.25">
      <c r="A479" s="196" t="s">
        <v>608</v>
      </c>
    </row>
    <row r="480" spans="1:3" x14ac:dyDescent="0.25">
      <c r="A480" s="195" t="s">
        <v>2742</v>
      </c>
      <c r="B480" s="195"/>
      <c r="C480" s="195"/>
    </row>
    <row r="481" spans="1:3" ht="15" customHeight="1" x14ac:dyDescent="0.25">
      <c r="A481" s="195" t="s">
        <v>2743</v>
      </c>
      <c r="B481" s="195"/>
      <c r="C481" s="195"/>
    </row>
    <row r="482" spans="1:3" ht="15" customHeight="1" x14ac:dyDescent="0.25">
      <c r="A482" s="196" t="s">
        <v>265</v>
      </c>
    </row>
    <row r="483" spans="1:3" ht="15" customHeight="1" x14ac:dyDescent="0.25">
      <c r="A483" s="196" t="s">
        <v>486</v>
      </c>
    </row>
    <row r="484" spans="1:3" ht="15" customHeight="1" x14ac:dyDescent="0.25">
      <c r="A484" s="196" t="s">
        <v>550</v>
      </c>
    </row>
    <row r="485" spans="1:3" x14ac:dyDescent="0.25">
      <c r="A485" s="196" t="s">
        <v>3045</v>
      </c>
    </row>
    <row r="486" spans="1:3" ht="15" customHeight="1" x14ac:dyDescent="0.25">
      <c r="A486" s="195" t="s">
        <v>3339</v>
      </c>
    </row>
    <row r="487" spans="1:3" x14ac:dyDescent="0.25">
      <c r="A487" s="195" t="s">
        <v>3046</v>
      </c>
      <c r="B487" s="195"/>
    </row>
    <row r="488" spans="1:3" ht="15" customHeight="1" x14ac:dyDescent="0.25">
      <c r="A488" s="195" t="s">
        <v>396</v>
      </c>
      <c r="B488" s="195"/>
    </row>
    <row r="489" spans="1:3" x14ac:dyDescent="0.25">
      <c r="A489" s="195" t="s">
        <v>396</v>
      </c>
      <c r="B489" s="195"/>
    </row>
    <row r="490" spans="1:3" x14ac:dyDescent="0.25">
      <c r="A490" s="195" t="s">
        <v>396</v>
      </c>
      <c r="B490" s="195"/>
    </row>
    <row r="491" spans="1:3" ht="15" customHeight="1" x14ac:dyDescent="0.25">
      <c r="A491" s="195" t="s">
        <v>396</v>
      </c>
      <c r="B491" s="195"/>
    </row>
    <row r="492" spans="1:3" x14ac:dyDescent="0.25">
      <c r="A492" s="195" t="s">
        <v>396</v>
      </c>
      <c r="B492" s="195"/>
    </row>
    <row r="493" spans="1:3" ht="15" customHeight="1" x14ac:dyDescent="0.25">
      <c r="A493" s="195" t="s">
        <v>396</v>
      </c>
      <c r="B493" s="195"/>
    </row>
    <row r="494" spans="1:3" ht="15" customHeight="1" x14ac:dyDescent="0.25">
      <c r="A494" s="195" t="s">
        <v>434</v>
      </c>
      <c r="B494" s="195"/>
    </row>
    <row r="495" spans="1:3" ht="15" customHeight="1" x14ac:dyDescent="0.25">
      <c r="A495" s="195" t="s">
        <v>2744</v>
      </c>
    </row>
    <row r="496" spans="1:3" x14ac:dyDescent="0.25">
      <c r="A496" s="195" t="s">
        <v>2745</v>
      </c>
    </row>
    <row r="497" spans="1:3" ht="15" customHeight="1" x14ac:dyDescent="0.25">
      <c r="A497" s="195" t="s">
        <v>3047</v>
      </c>
      <c r="B497" s="195"/>
    </row>
    <row r="498" spans="1:3" ht="15" customHeight="1" x14ac:dyDescent="0.25">
      <c r="A498" s="195" t="s">
        <v>3340</v>
      </c>
      <c r="B498" s="195"/>
    </row>
    <row r="499" spans="1:3" ht="15" customHeight="1" x14ac:dyDescent="0.25">
      <c r="A499" s="195" t="s">
        <v>228</v>
      </c>
      <c r="B499" s="195"/>
    </row>
    <row r="500" spans="1:3" ht="15" customHeight="1" x14ac:dyDescent="0.25">
      <c r="A500" s="195" t="s">
        <v>215</v>
      </c>
    </row>
    <row r="501" spans="1:3" ht="15" customHeight="1" x14ac:dyDescent="0.25">
      <c r="A501" s="195" t="s">
        <v>222</v>
      </c>
      <c r="B501" s="195"/>
    </row>
    <row r="502" spans="1:3" ht="15" customHeight="1" x14ac:dyDescent="0.25">
      <c r="A502" s="195" t="s">
        <v>222</v>
      </c>
      <c r="B502" s="195"/>
    </row>
    <row r="503" spans="1:3" ht="15" customHeight="1" x14ac:dyDescent="0.25">
      <c r="A503" s="195" t="s">
        <v>666</v>
      </c>
      <c r="B503" s="195"/>
    </row>
    <row r="504" spans="1:3" ht="15" customHeight="1" x14ac:dyDescent="0.25">
      <c r="A504" s="195" t="s">
        <v>3341</v>
      </c>
      <c r="B504" s="195"/>
    </row>
    <row r="505" spans="1:3" ht="15" customHeight="1" x14ac:dyDescent="0.25">
      <c r="A505" s="195" t="s">
        <v>3048</v>
      </c>
      <c r="B505" s="195"/>
    </row>
    <row r="506" spans="1:3" ht="26.25" customHeight="1" x14ac:dyDescent="0.25">
      <c r="A506" s="195" t="s">
        <v>3049</v>
      </c>
      <c r="B506" s="195"/>
    </row>
    <row r="507" spans="1:3" ht="15" customHeight="1" x14ac:dyDescent="0.25">
      <c r="A507" s="195" t="s">
        <v>3050</v>
      </c>
      <c r="B507" s="195"/>
    </row>
    <row r="508" spans="1:3" x14ac:dyDescent="0.25">
      <c r="A508" s="195" t="s">
        <v>2567</v>
      </c>
      <c r="B508" s="195"/>
    </row>
    <row r="509" spans="1:3" ht="25.5" x14ac:dyDescent="0.25">
      <c r="A509" s="195" t="s">
        <v>2567</v>
      </c>
      <c r="B509" s="195"/>
    </row>
    <row r="510" spans="1:3" ht="15" customHeight="1" x14ac:dyDescent="0.25">
      <c r="A510" s="196" t="s">
        <v>491</v>
      </c>
    </row>
    <row r="511" spans="1:3" ht="15" customHeight="1" x14ac:dyDescent="0.25">
      <c r="A511" s="195" t="s">
        <v>2746</v>
      </c>
      <c r="B511" s="195"/>
      <c r="C511" s="195"/>
    </row>
    <row r="512" spans="1:3" ht="15" customHeight="1" x14ac:dyDescent="0.25">
      <c r="A512" s="195" t="s">
        <v>3051</v>
      </c>
      <c r="B512" s="195"/>
    </row>
    <row r="513" spans="1:2" ht="15" customHeight="1" x14ac:dyDescent="0.25">
      <c r="A513" s="196" t="s">
        <v>2568</v>
      </c>
    </row>
    <row r="514" spans="1:2" ht="15" customHeight="1" x14ac:dyDescent="0.25">
      <c r="A514" s="196" t="s">
        <v>2569</v>
      </c>
    </row>
    <row r="515" spans="1:2" x14ac:dyDescent="0.25">
      <c r="A515" s="196" t="s">
        <v>2747</v>
      </c>
    </row>
    <row r="516" spans="1:2" ht="15" customHeight="1" x14ac:dyDescent="0.25">
      <c r="A516" s="196" t="s">
        <v>576</v>
      </c>
    </row>
    <row r="517" spans="1:2" ht="15" customHeight="1" x14ac:dyDescent="0.25">
      <c r="A517" s="196" t="s">
        <v>2748</v>
      </c>
    </row>
    <row r="518" spans="1:2" ht="26.25" customHeight="1" x14ac:dyDescent="0.25">
      <c r="A518" s="196" t="s">
        <v>490</v>
      </c>
    </row>
    <row r="519" spans="1:2" x14ac:dyDescent="0.25">
      <c r="A519" s="195" t="s">
        <v>3052</v>
      </c>
      <c r="B519" s="195"/>
    </row>
    <row r="520" spans="1:2" ht="15" customHeight="1" x14ac:dyDescent="0.25">
      <c r="A520" s="196" t="s">
        <v>2749</v>
      </c>
    </row>
    <row r="521" spans="1:2" ht="15" customHeight="1" x14ac:dyDescent="0.25">
      <c r="A521" s="195" t="s">
        <v>2750</v>
      </c>
    </row>
    <row r="522" spans="1:2" ht="15" customHeight="1" x14ac:dyDescent="0.25">
      <c r="A522" s="195" t="s">
        <v>3342</v>
      </c>
    </row>
    <row r="523" spans="1:2" ht="15" customHeight="1" x14ac:dyDescent="0.25">
      <c r="A523" s="195" t="s">
        <v>3053</v>
      </c>
    </row>
    <row r="524" spans="1:2" ht="15" customHeight="1" x14ac:dyDescent="0.25">
      <c r="A524" s="196" t="s">
        <v>519</v>
      </c>
    </row>
    <row r="525" spans="1:2" ht="15" customHeight="1" x14ac:dyDescent="0.25">
      <c r="A525" s="196" t="s">
        <v>2570</v>
      </c>
    </row>
    <row r="526" spans="1:2" ht="15" customHeight="1" x14ac:dyDescent="0.25">
      <c r="A526" s="195" t="s">
        <v>3054</v>
      </c>
      <c r="B526" s="195"/>
    </row>
    <row r="527" spans="1:2" ht="15" customHeight="1" x14ac:dyDescent="0.25">
      <c r="A527" s="195" t="s">
        <v>3055</v>
      </c>
      <c r="B527" s="195"/>
    </row>
    <row r="528" spans="1:2" ht="15" customHeight="1" x14ac:dyDescent="0.25">
      <c r="A528" s="195" t="s">
        <v>3056</v>
      </c>
      <c r="B528" s="195"/>
    </row>
    <row r="529" spans="1:3" ht="15" customHeight="1" x14ac:dyDescent="0.25">
      <c r="A529" s="197" t="s">
        <v>2751</v>
      </c>
      <c r="B529" s="197"/>
    </row>
    <row r="530" spans="1:3" ht="15" customHeight="1" x14ac:dyDescent="0.25">
      <c r="A530" s="195" t="s">
        <v>2752</v>
      </c>
    </row>
    <row r="531" spans="1:3" x14ac:dyDescent="0.25">
      <c r="A531" s="196" t="s">
        <v>631</v>
      </c>
    </row>
    <row r="532" spans="1:3" ht="15" customHeight="1" x14ac:dyDescent="0.25">
      <c r="A532" s="195" t="s">
        <v>3057</v>
      </c>
      <c r="B532" s="195"/>
    </row>
    <row r="533" spans="1:3" ht="15" customHeight="1" x14ac:dyDescent="0.25">
      <c r="A533" s="195" t="s">
        <v>662</v>
      </c>
      <c r="B533" s="195"/>
    </row>
    <row r="534" spans="1:3" ht="15" customHeight="1" x14ac:dyDescent="0.25">
      <c r="A534" s="196" t="s">
        <v>255</v>
      </c>
    </row>
    <row r="535" spans="1:3" ht="15" customHeight="1" x14ac:dyDescent="0.25">
      <c r="A535" s="195" t="s">
        <v>3058</v>
      </c>
      <c r="B535" s="195"/>
    </row>
    <row r="536" spans="1:3" ht="15" customHeight="1" x14ac:dyDescent="0.25">
      <c r="A536" s="195" t="s">
        <v>3059</v>
      </c>
      <c r="B536" s="195"/>
    </row>
    <row r="537" spans="1:3" ht="15" customHeight="1" x14ac:dyDescent="0.25">
      <c r="A537" s="195" t="s">
        <v>3060</v>
      </c>
    </row>
    <row r="538" spans="1:3" ht="15" customHeight="1" x14ac:dyDescent="0.25">
      <c r="A538" s="195" t="s">
        <v>3061</v>
      </c>
      <c r="B538" s="195"/>
    </row>
    <row r="539" spans="1:3" x14ac:dyDescent="0.25">
      <c r="A539" s="196" t="s">
        <v>465</v>
      </c>
    </row>
    <row r="540" spans="1:3" ht="15" customHeight="1" x14ac:dyDescent="0.25">
      <c r="A540" s="195" t="s">
        <v>2753</v>
      </c>
      <c r="B540" s="195"/>
      <c r="C540" s="195"/>
    </row>
    <row r="541" spans="1:3" ht="26.25" customHeight="1" x14ac:dyDescent="0.25">
      <c r="A541" s="195" t="s">
        <v>663</v>
      </c>
      <c r="B541" s="195"/>
    </row>
    <row r="542" spans="1:3" ht="15" customHeight="1" x14ac:dyDescent="0.25">
      <c r="A542" s="195" t="s">
        <v>663</v>
      </c>
      <c r="B542" s="195"/>
    </row>
    <row r="543" spans="1:3" ht="26.25" customHeight="1" x14ac:dyDescent="0.25">
      <c r="A543" s="195" t="s">
        <v>3062</v>
      </c>
      <c r="B543" s="195"/>
    </row>
    <row r="544" spans="1:3" ht="15" customHeight="1" x14ac:dyDescent="0.25">
      <c r="A544" s="195" t="s">
        <v>3063</v>
      </c>
      <c r="B544" s="195"/>
    </row>
    <row r="545" spans="1:7" ht="15" customHeight="1" x14ac:dyDescent="0.25">
      <c r="A545" s="195" t="s">
        <v>2754</v>
      </c>
      <c r="B545" s="195"/>
    </row>
    <row r="546" spans="1:7" x14ac:dyDescent="0.25">
      <c r="A546" s="195" t="s">
        <v>3064</v>
      </c>
      <c r="B546" s="195"/>
    </row>
    <row r="547" spans="1:7" x14ac:dyDescent="0.25">
      <c r="A547" s="195" t="s">
        <v>3065</v>
      </c>
      <c r="B547" s="195"/>
    </row>
    <row r="548" spans="1:7" ht="15" customHeight="1" x14ac:dyDescent="0.25">
      <c r="A548" s="195" t="s">
        <v>249</v>
      </c>
      <c r="B548" s="195"/>
    </row>
    <row r="549" spans="1:7" ht="15" customHeight="1" x14ac:dyDescent="0.25">
      <c r="A549" s="196" t="s">
        <v>290</v>
      </c>
    </row>
    <row r="550" spans="1:7" ht="15" customHeight="1" x14ac:dyDescent="0.25">
      <c r="A550" s="195" t="s">
        <v>3066</v>
      </c>
      <c r="B550" s="195"/>
    </row>
    <row r="551" spans="1:7" ht="15" customHeight="1" x14ac:dyDescent="0.25">
      <c r="A551" s="196" t="s">
        <v>703</v>
      </c>
    </row>
    <row r="552" spans="1:7" ht="15" customHeight="1" x14ac:dyDescent="0.25">
      <c r="A552" s="195" t="s">
        <v>3067</v>
      </c>
      <c r="B552" s="195"/>
    </row>
    <row r="553" spans="1:7" ht="15" customHeight="1" x14ac:dyDescent="0.25">
      <c r="A553" s="195" t="s">
        <v>349</v>
      </c>
    </row>
    <row r="554" spans="1:7" ht="15" customHeight="1" x14ac:dyDescent="0.25">
      <c r="A554" s="195" t="s">
        <v>3068</v>
      </c>
      <c r="B554" s="195"/>
    </row>
    <row r="555" spans="1:7" ht="15" customHeight="1" x14ac:dyDescent="0.25">
      <c r="A555" s="196" t="s">
        <v>3069</v>
      </c>
    </row>
    <row r="556" spans="1:7" ht="25.5" x14ac:dyDescent="0.25">
      <c r="A556" s="195" t="s">
        <v>3070</v>
      </c>
      <c r="B556" s="195"/>
    </row>
    <row r="557" spans="1:7" ht="15" customHeight="1" x14ac:dyDescent="0.25">
      <c r="A557" s="196" t="s">
        <v>2755</v>
      </c>
    </row>
    <row r="558" spans="1:7" ht="15" customHeight="1" x14ac:dyDescent="0.25">
      <c r="A558" s="195" t="s">
        <v>3071</v>
      </c>
      <c r="B558" s="195"/>
    </row>
    <row r="559" spans="1:7" ht="15" customHeight="1" x14ac:dyDescent="0.25">
      <c r="A559" s="196" t="s">
        <v>606</v>
      </c>
      <c r="F559"/>
      <c r="G559"/>
    </row>
    <row r="560" spans="1:7" ht="15" customHeight="1" x14ac:dyDescent="0.25">
      <c r="A560" s="195" t="s">
        <v>424</v>
      </c>
      <c r="B560" s="195"/>
    </row>
    <row r="561" spans="1:2" ht="15" customHeight="1" x14ac:dyDescent="0.25">
      <c r="A561" s="195" t="s">
        <v>422</v>
      </c>
      <c r="B561" s="195"/>
    </row>
    <row r="562" spans="1:2" x14ac:dyDescent="0.25">
      <c r="A562" s="195" t="s">
        <v>415</v>
      </c>
      <c r="B562" s="195"/>
    </row>
    <row r="563" spans="1:2" ht="15" customHeight="1" x14ac:dyDescent="0.25">
      <c r="A563" s="195" t="s">
        <v>3072</v>
      </c>
      <c r="B563" s="195"/>
    </row>
    <row r="564" spans="1:2" ht="15" customHeight="1" x14ac:dyDescent="0.25">
      <c r="A564" s="195" t="s">
        <v>2571</v>
      </c>
      <c r="B564" s="195"/>
    </row>
    <row r="565" spans="1:2" ht="15" customHeight="1" x14ac:dyDescent="0.25">
      <c r="A565" s="196" t="s">
        <v>334</v>
      </c>
    </row>
    <row r="566" spans="1:2" ht="15" customHeight="1" x14ac:dyDescent="0.25">
      <c r="A566" s="195" t="s">
        <v>3343</v>
      </c>
    </row>
    <row r="567" spans="1:2" ht="15" customHeight="1" x14ac:dyDescent="0.25">
      <c r="A567" s="195" t="s">
        <v>3344</v>
      </c>
    </row>
    <row r="568" spans="1:2" ht="15" customHeight="1" x14ac:dyDescent="0.25">
      <c r="A568" s="195" t="s">
        <v>3073</v>
      </c>
      <c r="B568" s="195"/>
    </row>
    <row r="569" spans="1:2" ht="15" customHeight="1" x14ac:dyDescent="0.25">
      <c r="A569" s="195" t="s">
        <v>3074</v>
      </c>
      <c r="B569" s="195"/>
    </row>
    <row r="570" spans="1:2" ht="15" customHeight="1" x14ac:dyDescent="0.25">
      <c r="A570" s="196" t="s">
        <v>2756</v>
      </c>
    </row>
    <row r="571" spans="1:2" ht="15" customHeight="1" x14ac:dyDescent="0.25">
      <c r="A571" s="195" t="s">
        <v>3075</v>
      </c>
    </row>
    <row r="572" spans="1:2" ht="15" customHeight="1" x14ac:dyDescent="0.25">
      <c r="A572" s="196" t="s">
        <v>575</v>
      </c>
    </row>
    <row r="573" spans="1:2" ht="15" customHeight="1" x14ac:dyDescent="0.25">
      <c r="A573" s="195" t="s">
        <v>2757</v>
      </c>
      <c r="B573" s="195"/>
    </row>
    <row r="574" spans="1:2" ht="15" customHeight="1" x14ac:dyDescent="0.25">
      <c r="A574" s="196" t="s">
        <v>2758</v>
      </c>
    </row>
    <row r="575" spans="1:2" ht="15" customHeight="1" x14ac:dyDescent="0.25">
      <c r="A575" s="195" t="s">
        <v>3076</v>
      </c>
      <c r="B575" s="195"/>
    </row>
    <row r="576" spans="1:2" ht="15" customHeight="1" x14ac:dyDescent="0.25">
      <c r="A576" s="196" t="s">
        <v>688</v>
      </c>
    </row>
    <row r="577" spans="1:2" ht="15" customHeight="1" x14ac:dyDescent="0.25">
      <c r="A577" s="196" t="s">
        <v>284</v>
      </c>
    </row>
    <row r="578" spans="1:2" ht="15" customHeight="1" x14ac:dyDescent="0.25">
      <c r="A578" s="195" t="s">
        <v>3077</v>
      </c>
      <c r="B578" s="195"/>
    </row>
    <row r="579" spans="1:2" ht="15" customHeight="1" x14ac:dyDescent="0.25">
      <c r="A579" s="196" t="s">
        <v>2759</v>
      </c>
    </row>
    <row r="580" spans="1:2" ht="15" customHeight="1" x14ac:dyDescent="0.25">
      <c r="A580" s="196" t="s">
        <v>2760</v>
      </c>
    </row>
    <row r="581" spans="1:2" ht="15" customHeight="1" x14ac:dyDescent="0.25">
      <c r="A581" s="196" t="s">
        <v>2761</v>
      </c>
    </row>
    <row r="582" spans="1:2" ht="15" customHeight="1" x14ac:dyDescent="0.25">
      <c r="A582" s="196" t="s">
        <v>238</v>
      </c>
    </row>
    <row r="583" spans="1:2" ht="15" customHeight="1" x14ac:dyDescent="0.25">
      <c r="A583" s="196" t="s">
        <v>238</v>
      </c>
    </row>
    <row r="584" spans="1:2" ht="15" customHeight="1" x14ac:dyDescent="0.25">
      <c r="A584" s="195" t="s">
        <v>3078</v>
      </c>
      <c r="B584" s="195"/>
    </row>
    <row r="585" spans="1:2" x14ac:dyDescent="0.25">
      <c r="A585" s="195" t="s">
        <v>3079</v>
      </c>
      <c r="B585" s="195"/>
    </row>
    <row r="586" spans="1:2" ht="15" customHeight="1" x14ac:dyDescent="0.25">
      <c r="A586" s="196" t="s">
        <v>707</v>
      </c>
    </row>
    <row r="587" spans="1:2" x14ac:dyDescent="0.25">
      <c r="A587" s="195" t="s">
        <v>2762</v>
      </c>
    </row>
    <row r="588" spans="1:2" ht="15" customHeight="1" x14ac:dyDescent="0.25">
      <c r="A588" s="195" t="s">
        <v>2763</v>
      </c>
      <c r="B588" s="195"/>
    </row>
    <row r="589" spans="1:2" ht="15" customHeight="1" x14ac:dyDescent="0.25">
      <c r="A589" s="196" t="s">
        <v>605</v>
      </c>
    </row>
    <row r="590" spans="1:2" ht="26.25" customHeight="1" x14ac:dyDescent="0.25">
      <c r="A590" s="196" t="s">
        <v>605</v>
      </c>
    </row>
    <row r="591" spans="1:2" ht="15" customHeight="1" x14ac:dyDescent="0.25">
      <c r="A591" s="195" t="s">
        <v>3080</v>
      </c>
      <c r="B591" s="195"/>
    </row>
    <row r="592" spans="1:2" x14ac:dyDescent="0.25">
      <c r="A592" s="195" t="s">
        <v>3081</v>
      </c>
      <c r="B592" s="195"/>
    </row>
    <row r="593" spans="1:3" ht="15" customHeight="1" x14ac:dyDescent="0.25">
      <c r="A593" s="196" t="s">
        <v>499</v>
      </c>
    </row>
    <row r="594" spans="1:3" ht="15" customHeight="1" x14ac:dyDescent="0.25">
      <c r="A594" s="196" t="s">
        <v>682</v>
      </c>
    </row>
    <row r="595" spans="1:3" x14ac:dyDescent="0.25">
      <c r="A595" s="196" t="s">
        <v>682</v>
      </c>
    </row>
    <row r="596" spans="1:3" ht="15" customHeight="1" x14ac:dyDescent="0.25">
      <c r="A596" s="196" t="s">
        <v>682</v>
      </c>
    </row>
    <row r="597" spans="1:3" x14ac:dyDescent="0.25">
      <c r="A597" s="196" t="s">
        <v>682</v>
      </c>
    </row>
    <row r="598" spans="1:3" x14ac:dyDescent="0.25">
      <c r="A598" s="196" t="s">
        <v>682</v>
      </c>
    </row>
    <row r="599" spans="1:3" ht="15" customHeight="1" x14ac:dyDescent="0.25">
      <c r="A599" s="196" t="s">
        <v>2764</v>
      </c>
    </row>
    <row r="600" spans="1:3" ht="15" customHeight="1" x14ac:dyDescent="0.25">
      <c r="A600" s="196" t="s">
        <v>2765</v>
      </c>
    </row>
    <row r="601" spans="1:3" x14ac:dyDescent="0.25">
      <c r="A601" s="196" t="s">
        <v>2765</v>
      </c>
    </row>
    <row r="602" spans="1:3" ht="15" customHeight="1" x14ac:dyDescent="0.25">
      <c r="A602" s="195" t="s">
        <v>2766</v>
      </c>
      <c r="B602" s="195"/>
      <c r="C602" s="195"/>
    </row>
    <row r="603" spans="1:3" ht="15" customHeight="1" x14ac:dyDescent="0.25">
      <c r="A603" s="196" t="s">
        <v>2767</v>
      </c>
    </row>
    <row r="604" spans="1:3" ht="15" customHeight="1" x14ac:dyDescent="0.25">
      <c r="A604" s="196" t="s">
        <v>2767</v>
      </c>
    </row>
    <row r="605" spans="1:3" ht="15" customHeight="1" x14ac:dyDescent="0.25">
      <c r="A605" s="195" t="s">
        <v>395</v>
      </c>
      <c r="B605" s="195"/>
    </row>
    <row r="606" spans="1:3" ht="15" customHeight="1" x14ac:dyDescent="0.25">
      <c r="A606" s="195" t="s">
        <v>3345</v>
      </c>
      <c r="B606" s="195"/>
    </row>
    <row r="607" spans="1:3" ht="15" customHeight="1" x14ac:dyDescent="0.25">
      <c r="A607" s="195" t="s">
        <v>3345</v>
      </c>
      <c r="B607" s="195"/>
    </row>
    <row r="608" spans="1:3" ht="15" customHeight="1" x14ac:dyDescent="0.25">
      <c r="A608" s="195" t="s">
        <v>3345</v>
      </c>
      <c r="B608" s="195"/>
    </row>
    <row r="609" spans="1:7" ht="15" customHeight="1" x14ac:dyDescent="0.25">
      <c r="A609" s="195" t="s">
        <v>2768</v>
      </c>
    </row>
    <row r="610" spans="1:7" ht="15" customHeight="1" x14ac:dyDescent="0.25">
      <c r="A610" s="195" t="s">
        <v>628</v>
      </c>
      <c r="B610" s="195"/>
    </row>
    <row r="611" spans="1:7" ht="15" customHeight="1" x14ac:dyDescent="0.25">
      <c r="A611" s="195" t="s">
        <v>677</v>
      </c>
      <c r="B611" s="195"/>
      <c r="F611"/>
      <c r="G611"/>
    </row>
    <row r="612" spans="1:7" ht="15" customHeight="1" x14ac:dyDescent="0.25">
      <c r="A612" s="195" t="s">
        <v>3346</v>
      </c>
      <c r="B612" s="195"/>
      <c r="C612" s="195"/>
      <c r="F612"/>
      <c r="G612"/>
    </row>
    <row r="613" spans="1:7" ht="15" customHeight="1" x14ac:dyDescent="0.25">
      <c r="A613" s="195" t="s">
        <v>3082</v>
      </c>
      <c r="B613" s="195"/>
    </row>
    <row r="614" spans="1:7" ht="15" customHeight="1" x14ac:dyDescent="0.25">
      <c r="A614" s="195" t="s">
        <v>2572</v>
      </c>
      <c r="B614" s="195"/>
    </row>
    <row r="615" spans="1:7" ht="15" customHeight="1" x14ac:dyDescent="0.25">
      <c r="A615" s="195" t="s">
        <v>336</v>
      </c>
    </row>
    <row r="616" spans="1:7" ht="15" customHeight="1" x14ac:dyDescent="0.25">
      <c r="A616" s="195" t="s">
        <v>416</v>
      </c>
      <c r="B616" s="195"/>
    </row>
    <row r="617" spans="1:7" ht="15" customHeight="1" x14ac:dyDescent="0.25">
      <c r="A617" s="195" t="s">
        <v>3347</v>
      </c>
      <c r="B617" s="195"/>
    </row>
    <row r="618" spans="1:7" ht="15" customHeight="1" x14ac:dyDescent="0.25">
      <c r="A618" s="195" t="s">
        <v>448</v>
      </c>
      <c r="B618" s="195"/>
    </row>
    <row r="619" spans="1:7" ht="15" customHeight="1" x14ac:dyDescent="0.25">
      <c r="A619" s="195" t="s">
        <v>384</v>
      </c>
    </row>
    <row r="620" spans="1:7" ht="15" customHeight="1" x14ac:dyDescent="0.25">
      <c r="A620" s="196" t="s">
        <v>2573</v>
      </c>
    </row>
    <row r="621" spans="1:7" ht="15" customHeight="1" x14ac:dyDescent="0.25">
      <c r="A621" s="196" t="s">
        <v>547</v>
      </c>
    </row>
    <row r="622" spans="1:7" x14ac:dyDescent="0.25">
      <c r="A622" s="195" t="s">
        <v>350</v>
      </c>
    </row>
    <row r="623" spans="1:7" ht="15" customHeight="1" x14ac:dyDescent="0.25">
      <c r="A623" s="195" t="s">
        <v>3083</v>
      </c>
      <c r="B623" s="195"/>
    </row>
    <row r="624" spans="1:7" x14ac:dyDescent="0.25">
      <c r="A624" s="195" t="s">
        <v>3348</v>
      </c>
    </row>
    <row r="625" spans="1:3" ht="15" customHeight="1" x14ac:dyDescent="0.25">
      <c r="A625" s="195" t="s">
        <v>3349</v>
      </c>
      <c r="B625" s="195"/>
    </row>
    <row r="626" spans="1:3" ht="15" customHeight="1" x14ac:dyDescent="0.25">
      <c r="A626" s="196" t="s">
        <v>302</v>
      </c>
      <c r="B626" s="195"/>
    </row>
    <row r="627" spans="1:3" ht="15" customHeight="1" x14ac:dyDescent="0.25">
      <c r="A627" s="195" t="s">
        <v>3084</v>
      </c>
      <c r="B627" s="195"/>
    </row>
    <row r="628" spans="1:3" ht="15" customHeight="1" x14ac:dyDescent="0.25">
      <c r="A628" s="196" t="s">
        <v>617</v>
      </c>
    </row>
    <row r="629" spans="1:3" ht="15" customHeight="1" x14ac:dyDescent="0.25">
      <c r="A629" s="195" t="s">
        <v>2769</v>
      </c>
      <c r="B629" s="195"/>
      <c r="C629" s="195"/>
    </row>
    <row r="630" spans="1:3" ht="15" customHeight="1" x14ac:dyDescent="0.25">
      <c r="A630" s="196" t="s">
        <v>619</v>
      </c>
    </row>
    <row r="631" spans="1:3" ht="15" customHeight="1" x14ac:dyDescent="0.25">
      <c r="A631" s="195" t="s">
        <v>3085</v>
      </c>
      <c r="B631" s="195"/>
    </row>
    <row r="632" spans="1:3" ht="15" customHeight="1" x14ac:dyDescent="0.25">
      <c r="A632" s="196" t="s">
        <v>706</v>
      </c>
    </row>
    <row r="633" spans="1:3" ht="15" customHeight="1" x14ac:dyDescent="0.25">
      <c r="A633" s="196" t="s">
        <v>706</v>
      </c>
    </row>
    <row r="634" spans="1:3" x14ac:dyDescent="0.25">
      <c r="A634" s="196" t="s">
        <v>3086</v>
      </c>
    </row>
    <row r="635" spans="1:3" ht="15" customHeight="1" x14ac:dyDescent="0.25">
      <c r="A635" s="196" t="s">
        <v>525</v>
      </c>
    </row>
    <row r="636" spans="1:3" ht="15" customHeight="1" x14ac:dyDescent="0.25">
      <c r="A636" s="196" t="s">
        <v>525</v>
      </c>
    </row>
    <row r="637" spans="1:3" ht="15" customHeight="1" x14ac:dyDescent="0.25">
      <c r="A637" s="196" t="s">
        <v>524</v>
      </c>
    </row>
    <row r="638" spans="1:3" ht="15" customHeight="1" x14ac:dyDescent="0.25">
      <c r="A638" s="195" t="s">
        <v>2770</v>
      </c>
      <c r="B638" s="195"/>
    </row>
    <row r="639" spans="1:3" ht="15" customHeight="1" x14ac:dyDescent="0.25">
      <c r="A639" s="196" t="s">
        <v>2771</v>
      </c>
    </row>
    <row r="640" spans="1:3" ht="15" customHeight="1" x14ac:dyDescent="0.25">
      <c r="A640" s="195" t="s">
        <v>664</v>
      </c>
      <c r="B640" s="195"/>
    </row>
    <row r="641" spans="1:7" ht="15" customHeight="1" x14ac:dyDescent="0.25">
      <c r="A641" s="195" t="s">
        <v>3087</v>
      </c>
      <c r="B641" s="195"/>
    </row>
    <row r="642" spans="1:7" ht="15" customHeight="1" x14ac:dyDescent="0.25">
      <c r="A642" s="195" t="s">
        <v>3350</v>
      </c>
      <c r="B642" s="195"/>
    </row>
    <row r="643" spans="1:7" x14ac:dyDescent="0.25">
      <c r="A643" s="196" t="s">
        <v>698</v>
      </c>
      <c r="F643"/>
      <c r="G643"/>
    </row>
    <row r="644" spans="1:7" ht="15" customHeight="1" x14ac:dyDescent="0.25">
      <c r="A644" s="195" t="s">
        <v>3088</v>
      </c>
      <c r="B644" s="195"/>
      <c r="C644" s="195"/>
    </row>
    <row r="645" spans="1:7" ht="15" customHeight="1" x14ac:dyDescent="0.25">
      <c r="A645" s="196" t="s">
        <v>3351</v>
      </c>
    </row>
    <row r="646" spans="1:7" ht="15" customHeight="1" x14ac:dyDescent="0.25">
      <c r="A646" s="195" t="s">
        <v>3089</v>
      </c>
      <c r="B646" s="195"/>
    </row>
    <row r="647" spans="1:7" ht="15" customHeight="1" x14ac:dyDescent="0.25">
      <c r="A647" s="195" t="s">
        <v>201</v>
      </c>
    </row>
    <row r="648" spans="1:7" ht="15" customHeight="1" x14ac:dyDescent="0.25">
      <c r="A648" s="195" t="s">
        <v>3090</v>
      </c>
    </row>
    <row r="649" spans="1:7" ht="15" customHeight="1" x14ac:dyDescent="0.25">
      <c r="A649" s="195" t="s">
        <v>402</v>
      </c>
      <c r="B649" s="195"/>
    </row>
    <row r="650" spans="1:7" ht="15" customHeight="1" x14ac:dyDescent="0.25">
      <c r="A650" s="196" t="s">
        <v>402</v>
      </c>
    </row>
    <row r="651" spans="1:7" ht="15" customHeight="1" x14ac:dyDescent="0.25">
      <c r="A651" s="195" t="s">
        <v>640</v>
      </c>
      <c r="B651" s="195"/>
    </row>
    <row r="652" spans="1:7" ht="15" customHeight="1" x14ac:dyDescent="0.25">
      <c r="A652" s="196" t="s">
        <v>309</v>
      </c>
    </row>
    <row r="653" spans="1:7" ht="25.5" x14ac:dyDescent="0.25">
      <c r="A653" s="196" t="s">
        <v>543</v>
      </c>
    </row>
    <row r="654" spans="1:7" ht="15" customHeight="1" x14ac:dyDescent="0.25">
      <c r="A654" s="196" t="s">
        <v>269</v>
      </c>
    </row>
    <row r="655" spans="1:7" ht="15" customHeight="1" x14ac:dyDescent="0.25">
      <c r="A655" s="195" t="s">
        <v>3091</v>
      </c>
      <c r="B655" s="195"/>
    </row>
    <row r="656" spans="1:7" x14ac:dyDescent="0.25">
      <c r="A656" s="196" t="s">
        <v>527</v>
      </c>
    </row>
    <row r="657" spans="1:2" x14ac:dyDescent="0.25">
      <c r="A657" s="195" t="s">
        <v>3092</v>
      </c>
      <c r="B657" s="195"/>
    </row>
    <row r="658" spans="1:2" ht="15" customHeight="1" x14ac:dyDescent="0.25">
      <c r="A658" s="196" t="s">
        <v>315</v>
      </c>
    </row>
    <row r="659" spans="1:2" ht="15" customHeight="1" x14ac:dyDescent="0.25">
      <c r="A659" s="196" t="s">
        <v>686</v>
      </c>
    </row>
    <row r="660" spans="1:2" ht="15" customHeight="1" x14ac:dyDescent="0.25">
      <c r="A660" s="196" t="s">
        <v>686</v>
      </c>
    </row>
    <row r="661" spans="1:2" ht="15" customHeight="1" x14ac:dyDescent="0.25">
      <c r="A661" s="195" t="s">
        <v>669</v>
      </c>
      <c r="B661" s="195"/>
    </row>
    <row r="662" spans="1:2" ht="15" customHeight="1" x14ac:dyDescent="0.25">
      <c r="A662" s="196" t="s">
        <v>2574</v>
      </c>
    </row>
    <row r="663" spans="1:2" ht="15" customHeight="1" x14ac:dyDescent="0.25">
      <c r="A663" s="196" t="s">
        <v>2575</v>
      </c>
    </row>
    <row r="664" spans="1:2" ht="15" customHeight="1" x14ac:dyDescent="0.25">
      <c r="A664" s="195" t="s">
        <v>624</v>
      </c>
      <c r="B664" s="195"/>
    </row>
    <row r="665" spans="1:2" ht="15" customHeight="1" x14ac:dyDescent="0.25">
      <c r="A665" s="196" t="s">
        <v>2772</v>
      </c>
    </row>
    <row r="666" spans="1:2" ht="15" customHeight="1" x14ac:dyDescent="0.25">
      <c r="A666" s="196" t="s">
        <v>288</v>
      </c>
    </row>
    <row r="667" spans="1:2" ht="15" customHeight="1" x14ac:dyDescent="0.25">
      <c r="A667" s="195" t="s">
        <v>3093</v>
      </c>
      <c r="B667" s="195"/>
    </row>
    <row r="668" spans="1:2" ht="15" customHeight="1" x14ac:dyDescent="0.25">
      <c r="A668" s="195" t="s">
        <v>254</v>
      </c>
      <c r="B668" s="195"/>
    </row>
    <row r="669" spans="1:2" ht="15" customHeight="1" x14ac:dyDescent="0.25">
      <c r="A669" s="196" t="s">
        <v>601</v>
      </c>
    </row>
    <row r="670" spans="1:2" ht="15" customHeight="1" x14ac:dyDescent="0.25">
      <c r="A670" s="195" t="s">
        <v>2576</v>
      </c>
      <c r="B670" s="195"/>
    </row>
    <row r="671" spans="1:2" ht="15" customHeight="1" x14ac:dyDescent="0.25">
      <c r="A671" s="195" t="s">
        <v>420</v>
      </c>
      <c r="B671" s="195"/>
    </row>
    <row r="672" spans="1:2" ht="15" customHeight="1" x14ac:dyDescent="0.25">
      <c r="A672" s="196" t="s">
        <v>311</v>
      </c>
    </row>
    <row r="673" spans="1:2" ht="15" customHeight="1" x14ac:dyDescent="0.25">
      <c r="A673" s="196" t="s">
        <v>2773</v>
      </c>
    </row>
    <row r="674" spans="1:2" ht="15" customHeight="1" x14ac:dyDescent="0.25">
      <c r="A674" s="195" t="s">
        <v>2774</v>
      </c>
      <c r="B674" s="195"/>
    </row>
    <row r="675" spans="1:2" ht="15" customHeight="1" x14ac:dyDescent="0.25">
      <c r="A675" s="195" t="s">
        <v>3094</v>
      </c>
      <c r="B675" s="195"/>
    </row>
    <row r="676" spans="1:2" ht="15" customHeight="1" x14ac:dyDescent="0.25">
      <c r="A676" s="195" t="s">
        <v>378</v>
      </c>
      <c r="B676" s="195"/>
    </row>
    <row r="677" spans="1:2" ht="15" customHeight="1" x14ac:dyDescent="0.25">
      <c r="A677" s="195" t="s">
        <v>373</v>
      </c>
      <c r="B677" s="195"/>
    </row>
    <row r="678" spans="1:2" ht="15" customHeight="1" x14ac:dyDescent="0.25">
      <c r="A678" s="195" t="s">
        <v>2775</v>
      </c>
      <c r="B678" s="195"/>
    </row>
    <row r="679" spans="1:2" ht="15" customHeight="1" x14ac:dyDescent="0.25">
      <c r="A679" s="195" t="s">
        <v>3095</v>
      </c>
      <c r="B679" s="195"/>
    </row>
    <row r="680" spans="1:2" ht="15" customHeight="1" x14ac:dyDescent="0.25">
      <c r="A680" s="196" t="s">
        <v>2776</v>
      </c>
    </row>
    <row r="681" spans="1:2" ht="15" customHeight="1" x14ac:dyDescent="0.25">
      <c r="A681" s="195" t="s">
        <v>671</v>
      </c>
      <c r="B681" s="195"/>
    </row>
    <row r="682" spans="1:2" x14ac:dyDescent="0.25">
      <c r="A682" s="195" t="s">
        <v>671</v>
      </c>
      <c r="B682" s="195"/>
    </row>
    <row r="683" spans="1:2" ht="15" customHeight="1" x14ac:dyDescent="0.25">
      <c r="A683" s="195" t="s">
        <v>246</v>
      </c>
      <c r="B683" s="195"/>
    </row>
    <row r="684" spans="1:2" ht="15" customHeight="1" x14ac:dyDescent="0.25">
      <c r="A684" s="195" t="s">
        <v>419</v>
      </c>
      <c r="B684" s="195"/>
    </row>
    <row r="685" spans="1:2" ht="15" customHeight="1" x14ac:dyDescent="0.25">
      <c r="A685" s="195" t="s">
        <v>3096</v>
      </c>
      <c r="B685" s="195"/>
    </row>
    <row r="686" spans="1:2" x14ac:dyDescent="0.25">
      <c r="A686" s="195" t="s">
        <v>3097</v>
      </c>
      <c r="B686" s="195"/>
    </row>
    <row r="687" spans="1:2" ht="15" customHeight="1" x14ac:dyDescent="0.25">
      <c r="A687" s="195" t="s">
        <v>3098</v>
      </c>
      <c r="B687" s="195"/>
    </row>
    <row r="688" spans="1:2" x14ac:dyDescent="0.25">
      <c r="A688" s="196" t="s">
        <v>2577</v>
      </c>
    </row>
    <row r="689" spans="1:3" ht="15" customHeight="1" x14ac:dyDescent="0.25">
      <c r="A689" s="196" t="s">
        <v>697</v>
      </c>
    </row>
    <row r="690" spans="1:3" ht="15" customHeight="1" x14ac:dyDescent="0.25">
      <c r="A690" s="195" t="s">
        <v>3099</v>
      </c>
      <c r="B690" s="195"/>
    </row>
    <row r="691" spans="1:3" ht="15" customHeight="1" x14ac:dyDescent="0.25">
      <c r="A691" s="196" t="s">
        <v>529</v>
      </c>
    </row>
    <row r="692" spans="1:3" ht="15" customHeight="1" x14ac:dyDescent="0.25">
      <c r="A692" s="196" t="s">
        <v>270</v>
      </c>
    </row>
    <row r="693" spans="1:3" ht="15" customHeight="1" x14ac:dyDescent="0.25">
      <c r="A693" s="195" t="s">
        <v>3100</v>
      </c>
    </row>
    <row r="694" spans="1:3" ht="15" customHeight="1" x14ac:dyDescent="0.25">
      <c r="A694" s="195" t="s">
        <v>521</v>
      </c>
      <c r="B694" s="195"/>
    </row>
    <row r="695" spans="1:3" x14ac:dyDescent="0.25">
      <c r="A695" s="196" t="s">
        <v>2777</v>
      </c>
    </row>
    <row r="696" spans="1:3" ht="15" customHeight="1" x14ac:dyDescent="0.25">
      <c r="A696" s="196" t="s">
        <v>3352</v>
      </c>
    </row>
    <row r="697" spans="1:3" ht="15" customHeight="1" x14ac:dyDescent="0.25">
      <c r="A697" s="196" t="s">
        <v>2778</v>
      </c>
    </row>
    <row r="698" spans="1:3" ht="15" customHeight="1" x14ac:dyDescent="0.25">
      <c r="A698" s="195" t="s">
        <v>2779</v>
      </c>
      <c r="B698" s="195"/>
      <c r="C698" s="195"/>
    </row>
    <row r="699" spans="1:3" ht="15" customHeight="1" x14ac:dyDescent="0.25">
      <c r="A699" s="195" t="s">
        <v>3353</v>
      </c>
      <c r="B699" s="195"/>
    </row>
    <row r="700" spans="1:3" ht="15" customHeight="1" x14ac:dyDescent="0.25">
      <c r="A700" s="195" t="s">
        <v>2780</v>
      </c>
      <c r="B700" s="195"/>
      <c r="C700" s="195"/>
    </row>
    <row r="701" spans="1:3" x14ac:dyDescent="0.25">
      <c r="A701" s="195" t="s">
        <v>2781</v>
      </c>
      <c r="B701" s="195"/>
    </row>
    <row r="702" spans="1:3" x14ac:dyDescent="0.25">
      <c r="A702" s="196" t="s">
        <v>481</v>
      </c>
    </row>
    <row r="703" spans="1:3" x14ac:dyDescent="0.25">
      <c r="A703" s="196" t="s">
        <v>481</v>
      </c>
    </row>
    <row r="704" spans="1:3" ht="15" customHeight="1" x14ac:dyDescent="0.25">
      <c r="A704" s="195" t="s">
        <v>3354</v>
      </c>
    </row>
    <row r="705" spans="1:3" ht="15" customHeight="1" x14ac:dyDescent="0.25">
      <c r="A705" s="196" t="s">
        <v>528</v>
      </c>
    </row>
    <row r="706" spans="1:3" ht="15" customHeight="1" x14ac:dyDescent="0.25">
      <c r="A706" s="196" t="s">
        <v>528</v>
      </c>
    </row>
    <row r="707" spans="1:3" ht="15" customHeight="1" x14ac:dyDescent="0.25">
      <c r="A707" s="196" t="s">
        <v>633</v>
      </c>
    </row>
    <row r="708" spans="1:3" ht="15" customHeight="1" x14ac:dyDescent="0.25">
      <c r="A708" s="195" t="s">
        <v>2578</v>
      </c>
      <c r="B708" s="195"/>
    </row>
    <row r="709" spans="1:3" ht="15" customHeight="1" x14ac:dyDescent="0.25">
      <c r="A709" s="196" t="s">
        <v>632</v>
      </c>
    </row>
    <row r="710" spans="1:3" ht="15" customHeight="1" x14ac:dyDescent="0.25">
      <c r="A710" s="195" t="s">
        <v>398</v>
      </c>
      <c r="B710" s="195"/>
    </row>
    <row r="711" spans="1:3" ht="25.5" x14ac:dyDescent="0.25">
      <c r="A711" s="195" t="s">
        <v>3101</v>
      </c>
      <c r="B711" s="195"/>
    </row>
    <row r="712" spans="1:3" ht="25.5" x14ac:dyDescent="0.25">
      <c r="A712" s="195" t="s">
        <v>2579</v>
      </c>
    </row>
    <row r="713" spans="1:3" x14ac:dyDescent="0.25">
      <c r="A713" s="195" t="s">
        <v>2782</v>
      </c>
      <c r="B713" s="195"/>
      <c r="C713" s="195"/>
    </row>
    <row r="714" spans="1:3" ht="15" customHeight="1" x14ac:dyDescent="0.25">
      <c r="A714" s="196" t="s">
        <v>453</v>
      </c>
    </row>
    <row r="715" spans="1:3" ht="15" customHeight="1" x14ac:dyDescent="0.25">
      <c r="A715" s="195" t="s">
        <v>3355</v>
      </c>
      <c r="B715" s="195"/>
    </row>
    <row r="716" spans="1:3" ht="15" customHeight="1" x14ac:dyDescent="0.25">
      <c r="A716" s="195" t="s">
        <v>3102</v>
      </c>
      <c r="B716" s="195"/>
    </row>
    <row r="717" spans="1:3" ht="15" customHeight="1" x14ac:dyDescent="0.25">
      <c r="A717" s="195" t="s">
        <v>2580</v>
      </c>
      <c r="B717" s="195"/>
    </row>
    <row r="718" spans="1:3" ht="15" customHeight="1" x14ac:dyDescent="0.25">
      <c r="A718" s="196" t="s">
        <v>3356</v>
      </c>
    </row>
    <row r="719" spans="1:3" ht="15" customHeight="1" x14ac:dyDescent="0.25">
      <c r="A719" s="196" t="s">
        <v>685</v>
      </c>
    </row>
    <row r="720" spans="1:3" ht="15" customHeight="1" x14ac:dyDescent="0.25">
      <c r="A720" s="195" t="s">
        <v>3357</v>
      </c>
    </row>
    <row r="721" spans="1:2" ht="15" customHeight="1" x14ac:dyDescent="0.25">
      <c r="A721" s="196" t="s">
        <v>444</v>
      </c>
      <c r="B721" s="195"/>
    </row>
    <row r="722" spans="1:2" ht="15" customHeight="1" x14ac:dyDescent="0.25">
      <c r="A722" s="195" t="s">
        <v>447</v>
      </c>
      <c r="B722" s="195"/>
    </row>
    <row r="723" spans="1:2" ht="15" customHeight="1" x14ac:dyDescent="0.25">
      <c r="A723" s="195" t="s">
        <v>3103</v>
      </c>
      <c r="B723" s="195"/>
    </row>
    <row r="724" spans="1:2" ht="15" customHeight="1" x14ac:dyDescent="0.25">
      <c r="A724" s="195" t="s">
        <v>3104</v>
      </c>
      <c r="B724" s="195"/>
    </row>
    <row r="725" spans="1:2" ht="15" customHeight="1" x14ac:dyDescent="0.25">
      <c r="A725" s="195" t="s">
        <v>3105</v>
      </c>
      <c r="B725" s="195"/>
    </row>
    <row r="726" spans="1:2" ht="15" customHeight="1" x14ac:dyDescent="0.25">
      <c r="A726" s="196" t="s">
        <v>2783</v>
      </c>
    </row>
    <row r="727" spans="1:2" x14ac:dyDescent="0.25">
      <c r="A727" s="195" t="s">
        <v>3106</v>
      </c>
      <c r="B727" s="195"/>
    </row>
    <row r="728" spans="1:2" x14ac:dyDescent="0.25">
      <c r="A728" s="195" t="s">
        <v>665</v>
      </c>
      <c r="B728" s="195"/>
    </row>
    <row r="729" spans="1:2" x14ac:dyDescent="0.25">
      <c r="A729" s="196" t="s">
        <v>2784</v>
      </c>
    </row>
    <row r="730" spans="1:2" ht="15" customHeight="1" x14ac:dyDescent="0.25">
      <c r="A730" s="196" t="s">
        <v>2785</v>
      </c>
    </row>
    <row r="731" spans="1:2" ht="15" customHeight="1" x14ac:dyDescent="0.25">
      <c r="A731" s="196" t="s">
        <v>2786</v>
      </c>
      <c r="B731" s="195"/>
    </row>
    <row r="732" spans="1:2" x14ac:dyDescent="0.25">
      <c r="A732" s="196" t="s">
        <v>442</v>
      </c>
      <c r="B732" s="195"/>
    </row>
    <row r="733" spans="1:2" x14ac:dyDescent="0.25">
      <c r="A733" s="195" t="s">
        <v>661</v>
      </c>
      <c r="B733" s="195"/>
    </row>
    <row r="734" spans="1:2" x14ac:dyDescent="0.25">
      <c r="A734" s="195" t="s">
        <v>3107</v>
      </c>
      <c r="B734" s="195"/>
    </row>
    <row r="735" spans="1:2" ht="51" x14ac:dyDescent="0.25">
      <c r="A735" s="195" t="s">
        <v>2787</v>
      </c>
    </row>
    <row r="736" spans="1:2" ht="15" customHeight="1" x14ac:dyDescent="0.25">
      <c r="A736" s="195" t="s">
        <v>345</v>
      </c>
    </row>
    <row r="737" spans="1:3" ht="15" customHeight="1" x14ac:dyDescent="0.25">
      <c r="A737" s="195" t="s">
        <v>3108</v>
      </c>
      <c r="B737" s="195"/>
    </row>
    <row r="738" spans="1:3" ht="15" customHeight="1" x14ac:dyDescent="0.25">
      <c r="A738" s="195" t="s">
        <v>591</v>
      </c>
      <c r="B738" s="195"/>
    </row>
    <row r="739" spans="1:3" ht="15" customHeight="1" x14ac:dyDescent="0.25">
      <c r="A739" s="195" t="s">
        <v>3109</v>
      </c>
      <c r="B739" s="195"/>
    </row>
    <row r="740" spans="1:3" ht="15" customHeight="1" x14ac:dyDescent="0.25">
      <c r="A740" s="195" t="s">
        <v>2788</v>
      </c>
      <c r="B740" s="195"/>
      <c r="C740" s="195"/>
    </row>
    <row r="741" spans="1:3" ht="15" customHeight="1" x14ac:dyDescent="0.25">
      <c r="A741" s="196" t="s">
        <v>468</v>
      </c>
    </row>
    <row r="742" spans="1:3" ht="15" customHeight="1" x14ac:dyDescent="0.25">
      <c r="A742" s="195" t="s">
        <v>3358</v>
      </c>
    </row>
    <row r="743" spans="1:3" x14ac:dyDescent="0.25">
      <c r="A743" s="195" t="s">
        <v>658</v>
      </c>
      <c r="B743" s="195"/>
    </row>
    <row r="744" spans="1:3" ht="15" customHeight="1" x14ac:dyDescent="0.25">
      <c r="A744" s="195" t="s">
        <v>3359</v>
      </c>
      <c r="B744" s="195"/>
    </row>
    <row r="745" spans="1:3" x14ac:dyDescent="0.25">
      <c r="A745" s="195" t="s">
        <v>3110</v>
      </c>
      <c r="B745" s="195"/>
    </row>
    <row r="746" spans="1:3" ht="15" customHeight="1" x14ac:dyDescent="0.25">
      <c r="A746" s="196" t="s">
        <v>296</v>
      </c>
    </row>
    <row r="747" spans="1:3" ht="15" customHeight="1" x14ac:dyDescent="0.25">
      <c r="A747" s="196" t="s">
        <v>323</v>
      </c>
    </row>
    <row r="748" spans="1:3" ht="15" customHeight="1" x14ac:dyDescent="0.25">
      <c r="A748" s="196" t="s">
        <v>323</v>
      </c>
    </row>
    <row r="749" spans="1:3" ht="15" customHeight="1" x14ac:dyDescent="0.25">
      <c r="A749" s="196" t="s">
        <v>518</v>
      </c>
    </row>
    <row r="750" spans="1:3" x14ac:dyDescent="0.25">
      <c r="A750" s="195" t="s">
        <v>3111</v>
      </c>
      <c r="B750" s="195"/>
    </row>
    <row r="751" spans="1:3" ht="15" customHeight="1" x14ac:dyDescent="0.25">
      <c r="A751" s="195" t="s">
        <v>3112</v>
      </c>
      <c r="B751" s="195"/>
    </row>
    <row r="752" spans="1:3" ht="22.5" customHeight="1" x14ac:dyDescent="0.25">
      <c r="A752" s="195" t="s">
        <v>3113</v>
      </c>
      <c r="B752" s="195"/>
    </row>
    <row r="753" spans="1:2" ht="15" customHeight="1" x14ac:dyDescent="0.25">
      <c r="A753" s="195" t="s">
        <v>3114</v>
      </c>
      <c r="B753" s="195"/>
    </row>
    <row r="754" spans="1:2" ht="22.5" customHeight="1" x14ac:dyDescent="0.25">
      <c r="A754" s="196" t="s">
        <v>3115</v>
      </c>
    </row>
    <row r="755" spans="1:2" x14ac:dyDescent="0.25">
      <c r="A755" s="196" t="s">
        <v>556</v>
      </c>
    </row>
    <row r="756" spans="1:2" x14ac:dyDescent="0.25">
      <c r="A756" s="195" t="s">
        <v>2789</v>
      </c>
      <c r="B756" s="195"/>
    </row>
    <row r="757" spans="1:2" ht="22.5" customHeight="1" x14ac:dyDescent="0.25">
      <c r="A757" s="195" t="s">
        <v>520</v>
      </c>
      <c r="B757" s="195"/>
    </row>
    <row r="758" spans="1:2" x14ac:dyDescent="0.25">
      <c r="A758" s="196" t="s">
        <v>2790</v>
      </c>
    </row>
    <row r="759" spans="1:2" x14ac:dyDescent="0.25">
      <c r="A759" s="196" t="s">
        <v>2790</v>
      </c>
    </row>
    <row r="760" spans="1:2" ht="15" customHeight="1" x14ac:dyDescent="0.25">
      <c r="A760" s="195" t="s">
        <v>2791</v>
      </c>
    </row>
    <row r="761" spans="1:2" ht="15" customHeight="1" x14ac:dyDescent="0.25">
      <c r="A761" s="195" t="s">
        <v>3116</v>
      </c>
      <c r="B761" s="195"/>
    </row>
    <row r="762" spans="1:2" ht="33.75" customHeight="1" x14ac:dyDescent="0.25">
      <c r="A762" s="196" t="s">
        <v>297</v>
      </c>
    </row>
    <row r="763" spans="1:2" ht="22.5" customHeight="1" x14ac:dyDescent="0.25">
      <c r="A763" s="195" t="s">
        <v>388</v>
      </c>
      <c r="B763" s="195"/>
    </row>
    <row r="764" spans="1:2" ht="22.5" customHeight="1" x14ac:dyDescent="0.25">
      <c r="A764" s="196" t="s">
        <v>2792</v>
      </c>
    </row>
    <row r="765" spans="1:2" ht="15" customHeight="1" x14ac:dyDescent="0.25">
      <c r="A765" s="195" t="s">
        <v>2584</v>
      </c>
      <c r="B765" s="195"/>
    </row>
    <row r="766" spans="1:2" x14ac:dyDescent="0.25">
      <c r="A766" s="195" t="s">
        <v>2585</v>
      </c>
      <c r="B766" s="195"/>
    </row>
    <row r="767" spans="1:2" ht="15" customHeight="1" x14ac:dyDescent="0.25">
      <c r="A767" s="195" t="s">
        <v>3117</v>
      </c>
      <c r="B767" s="195"/>
    </row>
    <row r="768" spans="1:2" x14ac:dyDescent="0.25">
      <c r="A768" s="195" t="s">
        <v>656</v>
      </c>
      <c r="B768" s="195"/>
    </row>
    <row r="769" spans="1:2" x14ac:dyDescent="0.25">
      <c r="A769" s="195" t="s">
        <v>2581</v>
      </c>
      <c r="B769" s="195"/>
    </row>
    <row r="770" spans="1:2" ht="15" customHeight="1" x14ac:dyDescent="0.25">
      <c r="A770" s="195" t="s">
        <v>2582</v>
      </c>
      <c r="B770" s="195"/>
    </row>
    <row r="771" spans="1:2" ht="22.5" customHeight="1" x14ac:dyDescent="0.25">
      <c r="A771" s="195" t="s">
        <v>2583</v>
      </c>
      <c r="B771" s="195"/>
    </row>
    <row r="772" spans="1:2" ht="15.75" customHeight="1" x14ac:dyDescent="0.25">
      <c r="A772" s="195" t="s">
        <v>3360</v>
      </c>
      <c r="B772" s="195"/>
    </row>
    <row r="773" spans="1:2" ht="15" customHeight="1" x14ac:dyDescent="0.25">
      <c r="A773" s="196" t="s">
        <v>275</v>
      </c>
    </row>
    <row r="774" spans="1:2" ht="15.75" customHeight="1" x14ac:dyDescent="0.25">
      <c r="A774" s="195" t="s">
        <v>275</v>
      </c>
    </row>
    <row r="775" spans="1:2" ht="15" customHeight="1" x14ac:dyDescent="0.25">
      <c r="A775" s="195" t="s">
        <v>370</v>
      </c>
    </row>
    <row r="776" spans="1:2" ht="15" customHeight="1" x14ac:dyDescent="0.25">
      <c r="A776" s="195" t="s">
        <v>370</v>
      </c>
    </row>
    <row r="777" spans="1:2" ht="15" customHeight="1" x14ac:dyDescent="0.25">
      <c r="A777" s="196" t="s">
        <v>501</v>
      </c>
    </row>
    <row r="778" spans="1:2" ht="15" customHeight="1" x14ac:dyDescent="0.25">
      <c r="A778" s="196" t="s">
        <v>501</v>
      </c>
    </row>
    <row r="779" spans="1:2" x14ac:dyDescent="0.25">
      <c r="A779" s="195" t="s">
        <v>2586</v>
      </c>
    </row>
    <row r="780" spans="1:2" ht="15" customHeight="1" x14ac:dyDescent="0.25">
      <c r="A780" s="195" t="s">
        <v>3118</v>
      </c>
      <c r="B780" s="195"/>
    </row>
    <row r="781" spans="1:2" x14ac:dyDescent="0.25">
      <c r="A781" s="196" t="s">
        <v>2937</v>
      </c>
    </row>
    <row r="782" spans="1:2" ht="22.5" customHeight="1" x14ac:dyDescent="0.25">
      <c r="A782" s="196" t="s">
        <v>3119</v>
      </c>
    </row>
    <row r="783" spans="1:2" ht="15" customHeight="1" x14ac:dyDescent="0.25">
      <c r="A783" s="196" t="s">
        <v>610</v>
      </c>
    </row>
    <row r="784" spans="1:2" ht="15" customHeight="1" x14ac:dyDescent="0.25">
      <c r="A784" s="196" t="s">
        <v>504</v>
      </c>
    </row>
    <row r="785" spans="1:7" x14ac:dyDescent="0.25">
      <c r="A785" s="195" t="s">
        <v>2793</v>
      </c>
    </row>
    <row r="786" spans="1:7" ht="25.5" x14ac:dyDescent="0.25">
      <c r="A786" s="195" t="s">
        <v>3120</v>
      </c>
      <c r="B786" s="195"/>
    </row>
    <row r="787" spans="1:7" ht="15.75" customHeight="1" x14ac:dyDescent="0.25">
      <c r="A787" s="196" t="s">
        <v>454</v>
      </c>
    </row>
    <row r="788" spans="1:7" ht="15" customHeight="1" x14ac:dyDescent="0.25">
      <c r="A788" s="195" t="s">
        <v>3361</v>
      </c>
    </row>
    <row r="789" spans="1:7" ht="38.25" x14ac:dyDescent="0.25">
      <c r="A789" s="196" t="s">
        <v>2794</v>
      </c>
      <c r="F789"/>
      <c r="G789"/>
    </row>
    <row r="790" spans="1:7" ht="15" customHeight="1" x14ac:dyDescent="0.25">
      <c r="A790" s="195" t="s">
        <v>2795</v>
      </c>
      <c r="B790" s="195"/>
      <c r="C790" s="195"/>
    </row>
    <row r="791" spans="1:7" ht="15.75" customHeight="1" x14ac:dyDescent="0.25">
      <c r="A791" s="196" t="s">
        <v>479</v>
      </c>
    </row>
    <row r="792" spans="1:7" ht="15" customHeight="1" x14ac:dyDescent="0.25">
      <c r="A792" s="195" t="s">
        <v>583</v>
      </c>
      <c r="B792" s="195"/>
    </row>
    <row r="793" spans="1:7" ht="15" customHeight="1" x14ac:dyDescent="0.25">
      <c r="A793" s="196" t="s">
        <v>332</v>
      </c>
    </row>
    <row r="794" spans="1:7" ht="15" customHeight="1" x14ac:dyDescent="0.25">
      <c r="A794" s="196" t="s">
        <v>559</v>
      </c>
    </row>
    <row r="795" spans="1:7" x14ac:dyDescent="0.25">
      <c r="A795" s="195" t="s">
        <v>3121</v>
      </c>
      <c r="B795" s="195"/>
    </row>
    <row r="796" spans="1:7" ht="15" customHeight="1" x14ac:dyDescent="0.25">
      <c r="A796" s="195" t="s">
        <v>3122</v>
      </c>
      <c r="B796" s="195"/>
    </row>
    <row r="797" spans="1:7" ht="15" customHeight="1" x14ac:dyDescent="0.25">
      <c r="A797" s="195" t="s">
        <v>3123</v>
      </c>
    </row>
    <row r="798" spans="1:7" ht="15" customHeight="1" x14ac:dyDescent="0.25">
      <c r="A798" s="195" t="s">
        <v>588</v>
      </c>
      <c r="B798" s="195"/>
    </row>
    <row r="799" spans="1:7" ht="15" customHeight="1" x14ac:dyDescent="0.25">
      <c r="A799" s="195" t="s">
        <v>2796</v>
      </c>
    </row>
    <row r="800" spans="1:7" ht="15" customHeight="1" x14ac:dyDescent="0.25">
      <c r="A800" s="196" t="s">
        <v>2587</v>
      </c>
    </row>
    <row r="801" spans="1:3" ht="15" customHeight="1" x14ac:dyDescent="0.25">
      <c r="A801" s="195" t="s">
        <v>2797</v>
      </c>
    </row>
    <row r="802" spans="1:3" ht="15" customHeight="1" x14ac:dyDescent="0.25">
      <c r="A802" s="196" t="s">
        <v>285</v>
      </c>
    </row>
    <row r="803" spans="1:3" ht="15" customHeight="1" x14ac:dyDescent="0.25">
      <c r="A803" s="196" t="s">
        <v>2798</v>
      </c>
    </row>
    <row r="804" spans="1:3" x14ac:dyDescent="0.25">
      <c r="A804" s="195" t="s">
        <v>3124</v>
      </c>
      <c r="B804" s="195"/>
    </row>
    <row r="805" spans="1:3" ht="15" customHeight="1" x14ac:dyDescent="0.25">
      <c r="A805" s="195" t="s">
        <v>3125</v>
      </c>
      <c r="B805" s="195"/>
    </row>
    <row r="806" spans="1:3" x14ac:dyDescent="0.25">
      <c r="A806" s="195" t="s">
        <v>2588</v>
      </c>
      <c r="B806" s="195"/>
    </row>
    <row r="807" spans="1:3" x14ac:dyDescent="0.25">
      <c r="A807" s="195" t="s">
        <v>3126</v>
      </c>
      <c r="B807" s="195"/>
    </row>
    <row r="808" spans="1:3" ht="15" customHeight="1" x14ac:dyDescent="0.25">
      <c r="A808" s="195" t="s">
        <v>3127</v>
      </c>
    </row>
    <row r="809" spans="1:3" ht="15" customHeight="1" x14ac:dyDescent="0.25">
      <c r="A809" s="196" t="s">
        <v>2799</v>
      </c>
    </row>
    <row r="810" spans="1:3" x14ac:dyDescent="0.25">
      <c r="A810" s="196" t="s">
        <v>3362</v>
      </c>
    </row>
    <row r="811" spans="1:3" ht="15" customHeight="1" x14ac:dyDescent="0.25">
      <c r="A811" s="196" t="s">
        <v>330</v>
      </c>
    </row>
    <row r="812" spans="1:3" ht="33.75" customHeight="1" x14ac:dyDescent="0.25">
      <c r="A812" s="195" t="s">
        <v>3128</v>
      </c>
      <c r="B812" s="195"/>
    </row>
    <row r="813" spans="1:3" ht="22.5" customHeight="1" x14ac:dyDescent="0.25">
      <c r="A813" s="196" t="s">
        <v>312</v>
      </c>
    </row>
    <row r="814" spans="1:3" ht="22.5" customHeight="1" x14ac:dyDescent="0.25">
      <c r="A814" s="195" t="s">
        <v>2800</v>
      </c>
    </row>
    <row r="815" spans="1:3" ht="22.5" customHeight="1" x14ac:dyDescent="0.25">
      <c r="A815" s="196" t="s">
        <v>700</v>
      </c>
    </row>
    <row r="816" spans="1:3" ht="33.75" customHeight="1" x14ac:dyDescent="0.25">
      <c r="A816" s="195" t="s">
        <v>3129</v>
      </c>
      <c r="B816" s="195"/>
      <c r="C816" s="195"/>
    </row>
    <row r="817" spans="1:2" ht="22.5" customHeight="1" x14ac:dyDescent="0.25">
      <c r="A817" s="196" t="s">
        <v>555</v>
      </c>
    </row>
    <row r="818" spans="1:2" ht="15" customHeight="1" x14ac:dyDescent="0.25">
      <c r="A818" s="196" t="s">
        <v>264</v>
      </c>
    </row>
    <row r="819" spans="1:2" x14ac:dyDescent="0.25">
      <c r="A819" s="196" t="s">
        <v>432</v>
      </c>
    </row>
    <row r="820" spans="1:2" ht="33.75" customHeight="1" x14ac:dyDescent="0.25">
      <c r="A820" s="196" t="s">
        <v>333</v>
      </c>
    </row>
    <row r="821" spans="1:2" ht="15" customHeight="1" x14ac:dyDescent="0.25">
      <c r="A821" s="196" t="s">
        <v>614</v>
      </c>
    </row>
    <row r="822" spans="1:2" ht="33.75" customHeight="1" x14ac:dyDescent="0.25">
      <c r="A822" s="196" t="s">
        <v>266</v>
      </c>
    </row>
    <row r="823" spans="1:2" ht="22.5" customHeight="1" x14ac:dyDescent="0.25">
      <c r="A823" s="196" t="s">
        <v>2801</v>
      </c>
    </row>
    <row r="824" spans="1:2" x14ac:dyDescent="0.25">
      <c r="A824" s="195" t="s">
        <v>3363</v>
      </c>
    </row>
    <row r="825" spans="1:2" ht="22.5" customHeight="1" x14ac:dyDescent="0.25">
      <c r="A825" s="195" t="s">
        <v>2802</v>
      </c>
    </row>
    <row r="826" spans="1:2" ht="15" customHeight="1" x14ac:dyDescent="0.25">
      <c r="A826" s="195" t="s">
        <v>2803</v>
      </c>
    </row>
    <row r="827" spans="1:2" ht="22.5" customHeight="1" x14ac:dyDescent="0.25">
      <c r="A827" s="196" t="s">
        <v>3364</v>
      </c>
    </row>
    <row r="828" spans="1:2" ht="22.5" customHeight="1" x14ac:dyDescent="0.25">
      <c r="A828" s="195" t="s">
        <v>2804</v>
      </c>
    </row>
    <row r="829" spans="1:2" ht="15" customHeight="1" x14ac:dyDescent="0.25">
      <c r="A829" s="195" t="s">
        <v>2805</v>
      </c>
    </row>
    <row r="830" spans="1:2" ht="25.5" x14ac:dyDescent="0.25">
      <c r="A830" s="195" t="s">
        <v>2806</v>
      </c>
    </row>
    <row r="831" spans="1:2" ht="15" customHeight="1" x14ac:dyDescent="0.25">
      <c r="A831" s="195" t="s">
        <v>626</v>
      </c>
      <c r="B831" s="195"/>
    </row>
    <row r="832" spans="1:2" ht="25.5" x14ac:dyDescent="0.25">
      <c r="A832" s="196" t="s">
        <v>3365</v>
      </c>
    </row>
    <row r="833" spans="1:3" ht="15" customHeight="1" x14ac:dyDescent="0.25">
      <c r="A833" s="196" t="s">
        <v>2807</v>
      </c>
    </row>
    <row r="834" spans="1:3" ht="15" customHeight="1" x14ac:dyDescent="0.25">
      <c r="A834" s="195" t="s">
        <v>2808</v>
      </c>
      <c r="B834" s="195"/>
      <c r="C834" s="195"/>
    </row>
    <row r="835" spans="1:3" ht="15" customHeight="1" x14ac:dyDescent="0.25">
      <c r="A835" s="196" t="s">
        <v>2809</v>
      </c>
    </row>
    <row r="836" spans="1:3" ht="15" customHeight="1" x14ac:dyDescent="0.25">
      <c r="A836" s="195" t="s">
        <v>3130</v>
      </c>
      <c r="B836" s="195"/>
    </row>
    <row r="837" spans="1:3" ht="15" customHeight="1" x14ac:dyDescent="0.25">
      <c r="A837" s="195" t="s">
        <v>3131</v>
      </c>
      <c r="B837" s="195"/>
    </row>
    <row r="838" spans="1:3" ht="15" customHeight="1" x14ac:dyDescent="0.25">
      <c r="A838" s="196" t="s">
        <v>283</v>
      </c>
    </row>
    <row r="839" spans="1:3" ht="15.75" customHeight="1" x14ac:dyDescent="0.25">
      <c r="A839" s="196" t="s">
        <v>283</v>
      </c>
    </row>
    <row r="840" spans="1:3" ht="15.75" customHeight="1" x14ac:dyDescent="0.25">
      <c r="A840" s="196" t="s">
        <v>283</v>
      </c>
    </row>
    <row r="841" spans="1:3" ht="15.75" customHeight="1" x14ac:dyDescent="0.25">
      <c r="A841" s="196" t="s">
        <v>449</v>
      </c>
    </row>
    <row r="842" spans="1:3" ht="15" customHeight="1" x14ac:dyDescent="0.25">
      <c r="A842" s="196" t="s">
        <v>283</v>
      </c>
    </row>
    <row r="843" spans="1:3" ht="15.75" customHeight="1" x14ac:dyDescent="0.25">
      <c r="A843" s="196" t="s">
        <v>283</v>
      </c>
    </row>
    <row r="844" spans="1:3" ht="15.75" customHeight="1" x14ac:dyDescent="0.25">
      <c r="A844" s="196" t="s">
        <v>283</v>
      </c>
    </row>
    <row r="845" spans="1:3" ht="15.75" customHeight="1" x14ac:dyDescent="0.25">
      <c r="A845" s="196" t="s">
        <v>283</v>
      </c>
    </row>
    <row r="846" spans="1:3" ht="15.75" customHeight="1" x14ac:dyDescent="0.25">
      <c r="A846" s="196" t="s">
        <v>283</v>
      </c>
    </row>
    <row r="847" spans="1:3" ht="15" customHeight="1" x14ac:dyDescent="0.25">
      <c r="A847" s="196" t="s">
        <v>283</v>
      </c>
    </row>
    <row r="848" spans="1:3" ht="15.75" customHeight="1" x14ac:dyDescent="0.25">
      <c r="A848" s="196" t="s">
        <v>283</v>
      </c>
    </row>
    <row r="849" spans="1:2" ht="15.75" customHeight="1" x14ac:dyDescent="0.25">
      <c r="A849" s="196" t="s">
        <v>283</v>
      </c>
    </row>
    <row r="850" spans="1:2" ht="15.75" customHeight="1" x14ac:dyDescent="0.25">
      <c r="A850" s="196" t="s">
        <v>283</v>
      </c>
    </row>
    <row r="851" spans="1:2" ht="15.75" customHeight="1" x14ac:dyDescent="0.25">
      <c r="A851" s="196" t="s">
        <v>283</v>
      </c>
    </row>
    <row r="852" spans="1:2" ht="15.75" customHeight="1" x14ac:dyDescent="0.25">
      <c r="A852" s="196" t="s">
        <v>598</v>
      </c>
    </row>
    <row r="853" spans="1:2" ht="15" customHeight="1" x14ac:dyDescent="0.25">
      <c r="A853" s="196" t="s">
        <v>2589</v>
      </c>
    </row>
    <row r="854" spans="1:2" ht="15.75" customHeight="1" x14ac:dyDescent="0.25">
      <c r="A854" s="196" t="s">
        <v>2590</v>
      </c>
    </row>
    <row r="855" spans="1:2" ht="15.75" customHeight="1" x14ac:dyDescent="0.25">
      <c r="A855" s="195" t="s">
        <v>2810</v>
      </c>
    </row>
    <row r="856" spans="1:2" ht="15.75" customHeight="1" x14ac:dyDescent="0.25">
      <c r="A856" s="195" t="s">
        <v>2591</v>
      </c>
      <c r="B856" s="195"/>
    </row>
    <row r="857" spans="1:2" ht="15.75" customHeight="1" x14ac:dyDescent="0.25">
      <c r="A857" s="195" t="s">
        <v>2591</v>
      </c>
      <c r="B857" s="195"/>
    </row>
    <row r="858" spans="1:2" ht="15.75" customHeight="1" x14ac:dyDescent="0.25">
      <c r="A858" s="195" t="s">
        <v>2592</v>
      </c>
      <c r="B858" s="195"/>
    </row>
    <row r="859" spans="1:2" ht="15.75" customHeight="1" x14ac:dyDescent="0.25">
      <c r="A859" s="195" t="s">
        <v>2591</v>
      </c>
      <c r="B859" s="195"/>
    </row>
    <row r="860" spans="1:2" ht="15.75" customHeight="1" x14ac:dyDescent="0.25">
      <c r="A860" s="196" t="s">
        <v>2591</v>
      </c>
    </row>
    <row r="861" spans="1:2" ht="15.75" customHeight="1" x14ac:dyDescent="0.25">
      <c r="A861" s="195" t="s">
        <v>2591</v>
      </c>
      <c r="B861" s="195"/>
    </row>
    <row r="862" spans="1:2" ht="15" customHeight="1" x14ac:dyDescent="0.25">
      <c r="A862" s="195" t="s">
        <v>2591</v>
      </c>
      <c r="B862" s="195"/>
    </row>
    <row r="863" spans="1:2" ht="15.75" customHeight="1" x14ac:dyDescent="0.25">
      <c r="A863" s="195" t="s">
        <v>2591</v>
      </c>
      <c r="B863" s="195"/>
    </row>
    <row r="864" spans="1:2" ht="15" customHeight="1" x14ac:dyDescent="0.25">
      <c r="A864" s="195" t="s">
        <v>2591</v>
      </c>
      <c r="B864" s="195"/>
    </row>
    <row r="865" spans="1:3" ht="15.75" customHeight="1" x14ac:dyDescent="0.25">
      <c r="A865" s="195" t="s">
        <v>3132</v>
      </c>
      <c r="B865" s="195"/>
    </row>
    <row r="866" spans="1:3" ht="15.75" customHeight="1" x14ac:dyDescent="0.25">
      <c r="A866" s="196" t="s">
        <v>3133</v>
      </c>
    </row>
    <row r="867" spans="1:3" ht="15.75" customHeight="1" x14ac:dyDescent="0.25">
      <c r="A867" s="195" t="s">
        <v>3134</v>
      </c>
      <c r="B867" s="195"/>
    </row>
    <row r="868" spans="1:3" ht="15.75" customHeight="1" x14ac:dyDescent="0.25">
      <c r="A868" s="195" t="s">
        <v>3135</v>
      </c>
      <c r="B868" s="195"/>
    </row>
    <row r="869" spans="1:3" ht="15.75" customHeight="1" x14ac:dyDescent="0.25">
      <c r="A869" s="195" t="s">
        <v>3136</v>
      </c>
      <c r="B869" s="195"/>
    </row>
    <row r="870" spans="1:3" ht="15.75" customHeight="1" x14ac:dyDescent="0.25">
      <c r="A870" s="195" t="s">
        <v>2593</v>
      </c>
      <c r="B870" s="195"/>
    </row>
    <row r="871" spans="1:3" ht="15.75" customHeight="1" x14ac:dyDescent="0.25">
      <c r="A871" s="195" t="s">
        <v>3137</v>
      </c>
    </row>
    <row r="872" spans="1:3" ht="15.75" customHeight="1" x14ac:dyDescent="0.25">
      <c r="A872" s="195" t="s">
        <v>2594</v>
      </c>
      <c r="B872" s="195"/>
    </row>
    <row r="873" spans="1:3" ht="15.75" customHeight="1" x14ac:dyDescent="0.25">
      <c r="A873" s="195" t="s">
        <v>3138</v>
      </c>
      <c r="B873" s="195"/>
    </row>
    <row r="874" spans="1:3" ht="15.75" customHeight="1" x14ac:dyDescent="0.25">
      <c r="A874" s="196" t="s">
        <v>2811</v>
      </c>
    </row>
    <row r="875" spans="1:3" ht="15.75" customHeight="1" x14ac:dyDescent="0.25">
      <c r="A875" s="195" t="s">
        <v>2812</v>
      </c>
      <c r="B875" s="195"/>
      <c r="C875" s="195"/>
    </row>
    <row r="876" spans="1:3" ht="15.75" customHeight="1" x14ac:dyDescent="0.25">
      <c r="A876" s="196" t="s">
        <v>2595</v>
      </c>
    </row>
    <row r="877" spans="1:3" ht="15.75" customHeight="1" x14ac:dyDescent="0.25">
      <c r="A877" s="195" t="s">
        <v>2596</v>
      </c>
    </row>
    <row r="878" spans="1:3" ht="15.75" customHeight="1" x14ac:dyDescent="0.25">
      <c r="A878" s="195" t="s">
        <v>2597</v>
      </c>
    </row>
    <row r="879" spans="1:3" ht="15.75" customHeight="1" x14ac:dyDescent="0.25">
      <c r="A879" s="195" t="s">
        <v>2598</v>
      </c>
      <c r="B879" s="195"/>
    </row>
    <row r="880" spans="1:3" ht="15.75" customHeight="1" x14ac:dyDescent="0.25">
      <c r="A880" s="195" t="s">
        <v>2598</v>
      </c>
      <c r="B880" s="195"/>
    </row>
    <row r="881" spans="1:3" ht="15.75" customHeight="1" x14ac:dyDescent="0.25">
      <c r="A881" s="195" t="s">
        <v>2598</v>
      </c>
      <c r="B881" s="195"/>
    </row>
    <row r="882" spans="1:3" ht="15.75" customHeight="1" x14ac:dyDescent="0.25">
      <c r="A882" s="195" t="s">
        <v>2599</v>
      </c>
      <c r="B882" s="195"/>
    </row>
    <row r="883" spans="1:3" ht="15.75" customHeight="1" x14ac:dyDescent="0.25">
      <c r="A883" s="195" t="s">
        <v>2599</v>
      </c>
      <c r="B883" s="195"/>
    </row>
    <row r="884" spans="1:3" ht="15.75" customHeight="1" x14ac:dyDescent="0.25">
      <c r="A884" s="195" t="s">
        <v>2599</v>
      </c>
      <c r="B884" s="195"/>
    </row>
    <row r="885" spans="1:3" ht="15.75" customHeight="1" x14ac:dyDescent="0.25">
      <c r="A885" s="195" t="s">
        <v>2599</v>
      </c>
      <c r="B885" s="195"/>
    </row>
    <row r="886" spans="1:3" ht="15.75" customHeight="1" x14ac:dyDescent="0.25">
      <c r="A886" s="195" t="s">
        <v>2599</v>
      </c>
      <c r="B886" s="195"/>
    </row>
    <row r="887" spans="1:3" ht="15.75" customHeight="1" x14ac:dyDescent="0.25">
      <c r="A887" s="196" t="s">
        <v>2597</v>
      </c>
    </row>
    <row r="888" spans="1:3" ht="15.75" customHeight="1" x14ac:dyDescent="0.25">
      <c r="A888" s="196" t="s">
        <v>2597</v>
      </c>
    </row>
    <row r="889" spans="1:3" ht="15.75" customHeight="1" x14ac:dyDescent="0.25">
      <c r="A889" s="195" t="s">
        <v>3366</v>
      </c>
      <c r="B889" s="195"/>
    </row>
    <row r="890" spans="1:3" ht="15.75" customHeight="1" x14ac:dyDescent="0.25">
      <c r="A890" s="195" t="s">
        <v>3367</v>
      </c>
      <c r="B890" s="195"/>
    </row>
    <row r="891" spans="1:3" ht="15.75" customHeight="1" x14ac:dyDescent="0.25">
      <c r="A891" s="195" t="s">
        <v>3368</v>
      </c>
    </row>
    <row r="892" spans="1:3" ht="15.75" customHeight="1" x14ac:dyDescent="0.25">
      <c r="A892" s="196" t="s">
        <v>509</v>
      </c>
    </row>
    <row r="893" spans="1:3" ht="15.75" customHeight="1" x14ac:dyDescent="0.25">
      <c r="A893" s="195" t="s">
        <v>2813</v>
      </c>
      <c r="B893" s="195"/>
      <c r="C893" s="195"/>
    </row>
    <row r="894" spans="1:3" ht="15.75" customHeight="1" x14ac:dyDescent="0.25">
      <c r="A894" s="195" t="s">
        <v>660</v>
      </c>
      <c r="B894" s="195"/>
    </row>
    <row r="895" spans="1:3" ht="15.75" customHeight="1" x14ac:dyDescent="0.25">
      <c r="A895" s="195" t="s">
        <v>3139</v>
      </c>
      <c r="B895" s="195"/>
    </row>
    <row r="896" spans="1:3" ht="15.75" customHeight="1" x14ac:dyDescent="0.25">
      <c r="A896" s="195" t="s">
        <v>3140</v>
      </c>
    </row>
    <row r="897" spans="1:2" ht="15.75" customHeight="1" x14ac:dyDescent="0.25">
      <c r="A897" s="195" t="s">
        <v>3141</v>
      </c>
    </row>
    <row r="898" spans="1:2" ht="15.75" customHeight="1" x14ac:dyDescent="0.25">
      <c r="A898" s="196" t="s">
        <v>2814</v>
      </c>
    </row>
    <row r="899" spans="1:2" ht="15.75" customHeight="1" x14ac:dyDescent="0.25">
      <c r="A899" s="196" t="s">
        <v>2815</v>
      </c>
    </row>
    <row r="900" spans="1:2" ht="15.75" customHeight="1" x14ac:dyDescent="0.25">
      <c r="A900" s="196" t="s">
        <v>326</v>
      </c>
    </row>
    <row r="901" spans="1:2" ht="15.75" customHeight="1" x14ac:dyDescent="0.25">
      <c r="A901" s="196" t="s">
        <v>326</v>
      </c>
    </row>
    <row r="902" spans="1:2" ht="15.75" customHeight="1" x14ac:dyDescent="0.25">
      <c r="A902" s="196" t="s">
        <v>3369</v>
      </c>
    </row>
    <row r="903" spans="1:2" ht="15.75" customHeight="1" x14ac:dyDescent="0.25">
      <c r="A903" s="195" t="s">
        <v>3370</v>
      </c>
    </row>
    <row r="904" spans="1:2" ht="15.75" customHeight="1" x14ac:dyDescent="0.25">
      <c r="A904" s="195" t="s">
        <v>3371</v>
      </c>
    </row>
    <row r="905" spans="1:2" ht="15.75" customHeight="1" x14ac:dyDescent="0.25">
      <c r="A905" s="195" t="s">
        <v>2816</v>
      </c>
    </row>
    <row r="906" spans="1:2" ht="15.75" customHeight="1" x14ac:dyDescent="0.25">
      <c r="A906" s="195" t="s">
        <v>678</v>
      </c>
      <c r="B906" s="195"/>
    </row>
    <row r="907" spans="1:2" ht="15.75" customHeight="1" x14ac:dyDescent="0.25">
      <c r="A907" s="196" t="s">
        <v>516</v>
      </c>
    </row>
    <row r="908" spans="1:2" ht="15.75" customHeight="1" x14ac:dyDescent="0.25">
      <c r="A908" s="195" t="s">
        <v>3142</v>
      </c>
      <c r="B908" s="195"/>
    </row>
    <row r="909" spans="1:2" ht="15.75" customHeight="1" x14ac:dyDescent="0.25">
      <c r="A909" s="196" t="s">
        <v>615</v>
      </c>
    </row>
    <row r="910" spans="1:2" ht="15.75" customHeight="1" x14ac:dyDescent="0.25">
      <c r="A910" s="195" t="s">
        <v>2817</v>
      </c>
      <c r="B910" s="195"/>
    </row>
    <row r="911" spans="1:2" ht="15.75" customHeight="1" x14ac:dyDescent="0.25">
      <c r="A911" s="196" t="s">
        <v>320</v>
      </c>
    </row>
    <row r="912" spans="1:2" ht="15" customHeight="1" x14ac:dyDescent="0.25">
      <c r="A912" s="196" t="s">
        <v>2603</v>
      </c>
    </row>
    <row r="913" spans="1:3" ht="15.75" customHeight="1" x14ac:dyDescent="0.25">
      <c r="A913" s="195" t="s">
        <v>3372</v>
      </c>
      <c r="B913" s="195"/>
    </row>
    <row r="914" spans="1:3" ht="15.75" customHeight="1" x14ac:dyDescent="0.25">
      <c r="A914" s="195" t="s">
        <v>586</v>
      </c>
      <c r="B914" s="195"/>
    </row>
    <row r="915" spans="1:3" ht="15.75" customHeight="1" x14ac:dyDescent="0.25">
      <c r="A915" s="195" t="s">
        <v>674</v>
      </c>
      <c r="B915" s="195"/>
    </row>
    <row r="916" spans="1:3" x14ac:dyDescent="0.25">
      <c r="A916" s="196" t="s">
        <v>674</v>
      </c>
    </row>
    <row r="917" spans="1:3" ht="15.75" customHeight="1" x14ac:dyDescent="0.25">
      <c r="A917" s="196" t="s">
        <v>438</v>
      </c>
      <c r="B917" s="195"/>
    </row>
    <row r="918" spans="1:3" ht="15.75" customHeight="1" x14ac:dyDescent="0.25">
      <c r="A918" s="196" t="s">
        <v>2601</v>
      </c>
    </row>
    <row r="919" spans="1:3" ht="15.75" customHeight="1" x14ac:dyDescent="0.25">
      <c r="A919" s="195" t="s">
        <v>464</v>
      </c>
      <c r="B919" s="195"/>
      <c r="C919" s="195"/>
    </row>
    <row r="920" spans="1:3" ht="15" customHeight="1" x14ac:dyDescent="0.25">
      <c r="A920" s="196" t="s">
        <v>436</v>
      </c>
    </row>
    <row r="921" spans="1:3" ht="15" customHeight="1" x14ac:dyDescent="0.25">
      <c r="A921" s="195" t="s">
        <v>2600</v>
      </c>
      <c r="B921" s="195"/>
    </row>
    <row r="922" spans="1:3" ht="15" customHeight="1" x14ac:dyDescent="0.25">
      <c r="A922" s="196" t="s">
        <v>2818</v>
      </c>
    </row>
    <row r="923" spans="1:3" x14ac:dyDescent="0.25">
      <c r="A923" s="195" t="s">
        <v>2819</v>
      </c>
    </row>
    <row r="924" spans="1:3" ht="25.5" x14ac:dyDescent="0.25">
      <c r="A924" s="195" t="s">
        <v>3143</v>
      </c>
      <c r="B924" s="195"/>
    </row>
    <row r="925" spans="1:3" ht="25.5" x14ac:dyDescent="0.25">
      <c r="A925" s="195" t="s">
        <v>3144</v>
      </c>
      <c r="B925" s="195"/>
    </row>
    <row r="926" spans="1:3" ht="15" customHeight="1" x14ac:dyDescent="0.25">
      <c r="A926" s="195" t="s">
        <v>3373</v>
      </c>
    </row>
    <row r="927" spans="1:3" ht="15" customHeight="1" x14ac:dyDescent="0.25">
      <c r="A927" s="196" t="s">
        <v>294</v>
      </c>
    </row>
    <row r="928" spans="1:3" ht="15" customHeight="1" x14ac:dyDescent="0.25">
      <c r="A928" s="196" t="s">
        <v>294</v>
      </c>
    </row>
    <row r="929" spans="1:2" ht="15" customHeight="1" x14ac:dyDescent="0.25">
      <c r="A929" s="196" t="s">
        <v>2602</v>
      </c>
    </row>
    <row r="930" spans="1:2" x14ac:dyDescent="0.25">
      <c r="A930" s="195" t="s">
        <v>3145</v>
      </c>
    </row>
    <row r="931" spans="1:2" ht="15.75" customHeight="1" x14ac:dyDescent="0.25">
      <c r="A931" s="195" t="s">
        <v>372</v>
      </c>
      <c r="B931" s="195"/>
    </row>
    <row r="932" spans="1:2" ht="15.75" customHeight="1" x14ac:dyDescent="0.25">
      <c r="A932" s="195" t="s">
        <v>3374</v>
      </c>
    </row>
    <row r="933" spans="1:2" ht="15.75" customHeight="1" x14ac:dyDescent="0.25">
      <c r="A933" s="196" t="s">
        <v>2820</v>
      </c>
    </row>
    <row r="934" spans="1:2" ht="15" customHeight="1" x14ac:dyDescent="0.25">
      <c r="A934" s="196" t="s">
        <v>2821</v>
      </c>
    </row>
    <row r="935" spans="1:2" ht="15" customHeight="1" x14ac:dyDescent="0.25">
      <c r="A935" s="195" t="s">
        <v>3375</v>
      </c>
    </row>
    <row r="936" spans="1:2" ht="15.75" customHeight="1" x14ac:dyDescent="0.25">
      <c r="A936" s="195" t="s">
        <v>3146</v>
      </c>
    </row>
    <row r="937" spans="1:2" ht="15.75" customHeight="1" x14ac:dyDescent="0.25">
      <c r="A937" s="196" t="s">
        <v>2822</v>
      </c>
    </row>
    <row r="938" spans="1:2" ht="15.75" customHeight="1" x14ac:dyDescent="0.25">
      <c r="A938" s="196" t="s">
        <v>523</v>
      </c>
    </row>
    <row r="939" spans="1:2" x14ac:dyDescent="0.25">
      <c r="A939" s="196" t="s">
        <v>3147</v>
      </c>
    </row>
    <row r="940" spans="1:2" ht="15.75" customHeight="1" x14ac:dyDescent="0.25">
      <c r="A940" s="196" t="s">
        <v>536</v>
      </c>
    </row>
    <row r="941" spans="1:2" ht="15.75" customHeight="1" x14ac:dyDescent="0.25">
      <c r="A941" s="196" t="s">
        <v>2823</v>
      </c>
    </row>
    <row r="942" spans="1:2" ht="15.75" customHeight="1" x14ac:dyDescent="0.25">
      <c r="A942" s="195" t="s">
        <v>3148</v>
      </c>
      <c r="B942" s="195"/>
    </row>
    <row r="943" spans="1:2" ht="15.75" customHeight="1" x14ac:dyDescent="0.25">
      <c r="A943" s="196" t="s">
        <v>533</v>
      </c>
    </row>
    <row r="944" spans="1:2" ht="15.75" customHeight="1" x14ac:dyDescent="0.25">
      <c r="A944" s="196" t="s">
        <v>2824</v>
      </c>
    </row>
    <row r="945" spans="1:3" ht="15" customHeight="1" x14ac:dyDescent="0.25">
      <c r="A945" s="195" t="s">
        <v>2825</v>
      </c>
    </row>
    <row r="946" spans="1:3" ht="15.75" customHeight="1" x14ac:dyDescent="0.25">
      <c r="A946" s="196" t="s">
        <v>458</v>
      </c>
    </row>
    <row r="947" spans="1:3" ht="15.75" customHeight="1" x14ac:dyDescent="0.25">
      <c r="A947" s="195" t="s">
        <v>227</v>
      </c>
      <c r="B947" s="195"/>
    </row>
    <row r="948" spans="1:3" x14ac:dyDescent="0.25">
      <c r="A948" s="195" t="s">
        <v>3149</v>
      </c>
      <c r="B948" s="195"/>
    </row>
    <row r="949" spans="1:3" ht="15" customHeight="1" x14ac:dyDescent="0.25">
      <c r="A949" s="196" t="s">
        <v>568</v>
      </c>
    </row>
    <row r="950" spans="1:3" ht="15" customHeight="1" x14ac:dyDescent="0.25">
      <c r="A950" s="196" t="s">
        <v>705</v>
      </c>
    </row>
    <row r="951" spans="1:3" ht="15" customHeight="1" x14ac:dyDescent="0.25">
      <c r="A951" s="195" t="s">
        <v>3150</v>
      </c>
      <c r="B951" s="195"/>
    </row>
    <row r="952" spans="1:3" ht="15" customHeight="1" x14ac:dyDescent="0.25">
      <c r="A952" s="195" t="s">
        <v>3376</v>
      </c>
      <c r="B952" s="195"/>
      <c r="C952" s="195"/>
    </row>
    <row r="953" spans="1:3" ht="15" customHeight="1" x14ac:dyDescent="0.25">
      <c r="A953" s="196" t="s">
        <v>604</v>
      </c>
    </row>
    <row r="954" spans="1:3" ht="15" customHeight="1" x14ac:dyDescent="0.25">
      <c r="A954" s="195" t="s">
        <v>650</v>
      </c>
      <c r="B954" s="195"/>
    </row>
    <row r="955" spans="1:3" x14ac:dyDescent="0.25">
      <c r="A955" s="195" t="s">
        <v>3377</v>
      </c>
    </row>
    <row r="956" spans="1:3" x14ac:dyDescent="0.25">
      <c r="A956" s="195" t="s">
        <v>593</v>
      </c>
      <c r="B956" s="195"/>
    </row>
    <row r="957" spans="1:3" ht="15" customHeight="1" x14ac:dyDescent="0.25">
      <c r="A957" s="196" t="s">
        <v>2826</v>
      </c>
    </row>
    <row r="958" spans="1:3" ht="15" customHeight="1" x14ac:dyDescent="0.25">
      <c r="A958" s="195" t="s">
        <v>641</v>
      </c>
      <c r="B958" s="195"/>
    </row>
    <row r="959" spans="1:3" ht="15" customHeight="1" x14ac:dyDescent="0.25">
      <c r="A959" s="195" t="s">
        <v>209</v>
      </c>
    </row>
    <row r="960" spans="1:3" ht="15" customHeight="1" x14ac:dyDescent="0.25">
      <c r="A960" s="195" t="s">
        <v>3378</v>
      </c>
      <c r="B960" s="195"/>
      <c r="C960" s="195"/>
    </row>
    <row r="961" spans="1:3" ht="15" customHeight="1" x14ac:dyDescent="0.25">
      <c r="A961" s="195" t="s">
        <v>3379</v>
      </c>
      <c r="B961" s="195"/>
      <c r="C961" s="195"/>
    </row>
    <row r="962" spans="1:3" ht="15" customHeight="1" x14ac:dyDescent="0.25">
      <c r="A962" s="195" t="s">
        <v>2827</v>
      </c>
    </row>
    <row r="963" spans="1:3" x14ac:dyDescent="0.25">
      <c r="A963" s="195" t="s">
        <v>592</v>
      </c>
      <c r="B963" s="195"/>
    </row>
    <row r="964" spans="1:3" ht="15" customHeight="1" x14ac:dyDescent="0.25">
      <c r="A964" s="196" t="s">
        <v>233</v>
      </c>
    </row>
    <row r="965" spans="1:3" x14ac:dyDescent="0.25">
      <c r="A965" s="195" t="s">
        <v>233</v>
      </c>
      <c r="B965" s="195"/>
    </row>
    <row r="966" spans="1:3" x14ac:dyDescent="0.25">
      <c r="A966" s="195" t="s">
        <v>3151</v>
      </c>
    </row>
    <row r="967" spans="1:3" x14ac:dyDescent="0.25">
      <c r="A967" s="195" t="s">
        <v>3380</v>
      </c>
      <c r="B967" s="195"/>
    </row>
    <row r="968" spans="1:3" ht="15" customHeight="1" x14ac:dyDescent="0.25">
      <c r="A968" s="195" t="s">
        <v>252</v>
      </c>
      <c r="B968" s="195"/>
    </row>
    <row r="969" spans="1:3" ht="15" customHeight="1" x14ac:dyDescent="0.25">
      <c r="A969" s="195" t="s">
        <v>198</v>
      </c>
    </row>
    <row r="970" spans="1:3" x14ac:dyDescent="0.25">
      <c r="A970" s="196" t="s">
        <v>558</v>
      </c>
    </row>
    <row r="971" spans="1:3" ht="15" customHeight="1" x14ac:dyDescent="0.25">
      <c r="A971" s="195" t="s">
        <v>2828</v>
      </c>
      <c r="B971" s="195"/>
    </row>
    <row r="972" spans="1:3" ht="25.5" x14ac:dyDescent="0.25">
      <c r="A972" s="195" t="s">
        <v>426</v>
      </c>
      <c r="B972" s="195"/>
    </row>
    <row r="973" spans="1:3" x14ac:dyDescent="0.25">
      <c r="A973" s="196" t="s">
        <v>237</v>
      </c>
    </row>
    <row r="974" spans="1:3" x14ac:dyDescent="0.25">
      <c r="A974" s="196" t="s">
        <v>630</v>
      </c>
    </row>
    <row r="975" spans="1:3" ht="15" customHeight="1" x14ac:dyDescent="0.25">
      <c r="A975" s="196" t="s">
        <v>243</v>
      </c>
    </row>
    <row r="976" spans="1:3" x14ac:dyDescent="0.25">
      <c r="A976" s="195" t="s">
        <v>3152</v>
      </c>
      <c r="B976" s="195"/>
    </row>
    <row r="977" spans="1:2" ht="25.5" x14ac:dyDescent="0.25">
      <c r="A977" s="196" t="s">
        <v>2604</v>
      </c>
    </row>
    <row r="978" spans="1:2" x14ac:dyDescent="0.25">
      <c r="A978" s="195" t="s">
        <v>2829</v>
      </c>
    </row>
    <row r="979" spans="1:2" x14ac:dyDescent="0.25">
      <c r="A979" s="195" t="s">
        <v>208</v>
      </c>
    </row>
    <row r="980" spans="1:2" ht="15" customHeight="1" x14ac:dyDescent="0.25">
      <c r="A980" s="195" t="s">
        <v>428</v>
      </c>
      <c r="B980" s="195"/>
    </row>
    <row r="981" spans="1:2" ht="15" customHeight="1" x14ac:dyDescent="0.25">
      <c r="A981" s="196" t="s">
        <v>428</v>
      </c>
    </row>
    <row r="982" spans="1:2" ht="15" customHeight="1" x14ac:dyDescent="0.25">
      <c r="A982" s="196" t="s">
        <v>2830</v>
      </c>
    </row>
    <row r="983" spans="1:2" ht="15" customHeight="1" x14ac:dyDescent="0.25">
      <c r="A983" s="196" t="s">
        <v>304</v>
      </c>
    </row>
    <row r="984" spans="1:2" x14ac:dyDescent="0.25">
      <c r="A984" s="196" t="s">
        <v>2831</v>
      </c>
    </row>
    <row r="985" spans="1:2" ht="15" customHeight="1" x14ac:dyDescent="0.25">
      <c r="A985" s="195" t="s">
        <v>3153</v>
      </c>
      <c r="B985" s="195"/>
    </row>
    <row r="986" spans="1:2" ht="15" customHeight="1" x14ac:dyDescent="0.25">
      <c r="A986" s="195" t="s">
        <v>3381</v>
      </c>
      <c r="B986" s="195"/>
    </row>
    <row r="987" spans="1:2" x14ac:dyDescent="0.25">
      <c r="A987" s="196" t="s">
        <v>2832</v>
      </c>
    </row>
    <row r="988" spans="1:2" x14ac:dyDescent="0.25">
      <c r="A988" s="196" t="s">
        <v>2833</v>
      </c>
    </row>
    <row r="989" spans="1:2" x14ac:dyDescent="0.25">
      <c r="A989" s="196" t="s">
        <v>287</v>
      </c>
    </row>
    <row r="990" spans="1:2" ht="15" customHeight="1" x14ac:dyDescent="0.25">
      <c r="A990" s="195" t="s">
        <v>3154</v>
      </c>
      <c r="B990" s="195"/>
    </row>
    <row r="991" spans="1:2" ht="15" customHeight="1" x14ac:dyDescent="0.25">
      <c r="A991" s="195" t="s">
        <v>3155</v>
      </c>
    </row>
    <row r="992" spans="1:2" ht="15" customHeight="1" x14ac:dyDescent="0.25">
      <c r="A992" s="196" t="s">
        <v>474</v>
      </c>
    </row>
    <row r="993" spans="1:2" ht="15" customHeight="1" x14ac:dyDescent="0.25">
      <c r="A993" s="195" t="s">
        <v>3156</v>
      </c>
    </row>
    <row r="994" spans="1:2" ht="25.5" x14ac:dyDescent="0.25">
      <c r="A994" s="195" t="s">
        <v>2834</v>
      </c>
    </row>
    <row r="995" spans="1:2" ht="25.5" x14ac:dyDescent="0.25">
      <c r="A995" s="195" t="s">
        <v>3157</v>
      </c>
      <c r="B995" s="195"/>
    </row>
    <row r="996" spans="1:2" ht="15" customHeight="1" x14ac:dyDescent="0.25">
      <c r="A996" s="195" t="s">
        <v>522</v>
      </c>
      <c r="B996" s="195"/>
    </row>
    <row r="997" spans="1:2" ht="15" customHeight="1" x14ac:dyDescent="0.25">
      <c r="A997" s="196" t="s">
        <v>478</v>
      </c>
    </row>
    <row r="998" spans="1:2" ht="15" customHeight="1" x14ac:dyDescent="0.25">
      <c r="A998" s="196" t="s">
        <v>609</v>
      </c>
    </row>
    <row r="999" spans="1:2" ht="15" customHeight="1" x14ac:dyDescent="0.25">
      <c r="A999" s="195" t="s">
        <v>353</v>
      </c>
    </row>
    <row r="1000" spans="1:2" ht="15" customHeight="1" x14ac:dyDescent="0.25">
      <c r="A1000" s="195" t="s">
        <v>337</v>
      </c>
    </row>
    <row r="1001" spans="1:2" ht="15" customHeight="1" x14ac:dyDescent="0.25">
      <c r="A1001" s="195" t="s">
        <v>364</v>
      </c>
    </row>
    <row r="1002" spans="1:2" ht="15" customHeight="1" x14ac:dyDescent="0.25">
      <c r="A1002" s="195" t="s">
        <v>351</v>
      </c>
    </row>
    <row r="1003" spans="1:2" ht="15" customHeight="1" x14ac:dyDescent="0.25">
      <c r="A1003" s="196" t="s">
        <v>3382</v>
      </c>
    </row>
    <row r="1004" spans="1:2" x14ac:dyDescent="0.25">
      <c r="A1004" s="196" t="s">
        <v>690</v>
      </c>
    </row>
    <row r="1005" spans="1:2" ht="15.75" customHeight="1" x14ac:dyDescent="0.25">
      <c r="A1005" s="196" t="s">
        <v>690</v>
      </c>
    </row>
    <row r="1006" spans="1:2" ht="15.75" customHeight="1" x14ac:dyDescent="0.25">
      <c r="A1006" s="195" t="s">
        <v>589</v>
      </c>
      <c r="B1006" s="195"/>
    </row>
    <row r="1007" spans="1:2" ht="15.75" customHeight="1" x14ac:dyDescent="0.25">
      <c r="A1007" s="195" t="s">
        <v>245</v>
      </c>
      <c r="B1007" s="195"/>
    </row>
    <row r="1008" spans="1:2" ht="15.75" customHeight="1" x14ac:dyDescent="0.25">
      <c r="A1008" s="195" t="s">
        <v>247</v>
      </c>
      <c r="B1008" s="195"/>
    </row>
    <row r="1009" spans="1:2" ht="15.75" customHeight="1" x14ac:dyDescent="0.25">
      <c r="A1009" s="195" t="s">
        <v>231</v>
      </c>
      <c r="B1009" s="195"/>
    </row>
    <row r="1010" spans="1:2" x14ac:dyDescent="0.25">
      <c r="A1010" s="196" t="s">
        <v>2835</v>
      </c>
    </row>
    <row r="1011" spans="1:2" x14ac:dyDescent="0.25">
      <c r="A1011" s="196" t="s">
        <v>2836</v>
      </c>
    </row>
    <row r="1012" spans="1:2" ht="15.75" customHeight="1" x14ac:dyDescent="0.25">
      <c r="A1012" s="195" t="s">
        <v>3158</v>
      </c>
      <c r="B1012" s="195"/>
    </row>
    <row r="1013" spans="1:2" ht="15.75" customHeight="1" x14ac:dyDescent="0.25">
      <c r="A1013" s="195" t="s">
        <v>3159</v>
      </c>
      <c r="B1013" s="195"/>
    </row>
    <row r="1014" spans="1:2" ht="15.75" customHeight="1" x14ac:dyDescent="0.25">
      <c r="A1014" s="195" t="s">
        <v>213</v>
      </c>
    </row>
    <row r="1015" spans="1:2" ht="15.75" customHeight="1" x14ac:dyDescent="0.25">
      <c r="A1015" s="195" t="s">
        <v>226</v>
      </c>
      <c r="B1015" s="195"/>
    </row>
    <row r="1016" spans="1:2" ht="15.75" customHeight="1" x14ac:dyDescent="0.25">
      <c r="A1016" s="195" t="s">
        <v>219</v>
      </c>
      <c r="B1016" s="195"/>
    </row>
    <row r="1017" spans="1:2" ht="15.75" customHeight="1" x14ac:dyDescent="0.25">
      <c r="A1017" s="195" t="s">
        <v>348</v>
      </c>
    </row>
    <row r="1018" spans="1:2" x14ac:dyDescent="0.25">
      <c r="A1018" s="195" t="s">
        <v>2837</v>
      </c>
    </row>
    <row r="1019" spans="1:2" ht="15.75" customHeight="1" x14ac:dyDescent="0.25">
      <c r="A1019" s="195" t="s">
        <v>3160</v>
      </c>
      <c r="B1019" s="195"/>
    </row>
    <row r="1020" spans="1:2" ht="15.75" customHeight="1" x14ac:dyDescent="0.25">
      <c r="A1020" s="195" t="s">
        <v>3161</v>
      </c>
      <c r="B1020" s="195"/>
    </row>
    <row r="1021" spans="1:2" ht="15.75" customHeight="1" x14ac:dyDescent="0.25">
      <c r="A1021" s="196" t="s">
        <v>3383</v>
      </c>
    </row>
    <row r="1022" spans="1:2" ht="15.75" customHeight="1" x14ac:dyDescent="0.25">
      <c r="A1022" s="196" t="s">
        <v>560</v>
      </c>
    </row>
    <row r="1023" spans="1:2" ht="15.75" customHeight="1" x14ac:dyDescent="0.25">
      <c r="A1023" s="195" t="s">
        <v>445</v>
      </c>
      <c r="B1023" s="195"/>
    </row>
    <row r="1024" spans="1:2" ht="15" customHeight="1" x14ac:dyDescent="0.25">
      <c r="A1024" s="195" t="s">
        <v>446</v>
      </c>
      <c r="B1024" s="195"/>
    </row>
    <row r="1025" spans="1:2" ht="15.75" customHeight="1" x14ac:dyDescent="0.25">
      <c r="A1025" s="195" t="s">
        <v>2838</v>
      </c>
      <c r="B1025" s="195"/>
    </row>
    <row r="1026" spans="1:2" ht="15.75" customHeight="1" x14ac:dyDescent="0.25">
      <c r="A1026" s="195" t="s">
        <v>2838</v>
      </c>
      <c r="B1026" s="195"/>
    </row>
    <row r="1027" spans="1:2" ht="15.75" customHeight="1" x14ac:dyDescent="0.25">
      <c r="A1027" s="196" t="s">
        <v>457</v>
      </c>
    </row>
    <row r="1028" spans="1:2" ht="15.75" customHeight="1" x14ac:dyDescent="0.25">
      <c r="A1028" s="195" t="s">
        <v>3162</v>
      </c>
      <c r="B1028" s="195"/>
    </row>
    <row r="1029" spans="1:2" ht="15.75" customHeight="1" x14ac:dyDescent="0.25">
      <c r="A1029" s="195" t="s">
        <v>3163</v>
      </c>
      <c r="B1029" s="195"/>
    </row>
    <row r="1030" spans="1:2" ht="15.75" customHeight="1" x14ac:dyDescent="0.25">
      <c r="A1030" s="195" t="s">
        <v>380</v>
      </c>
    </row>
    <row r="1031" spans="1:2" ht="15.75" customHeight="1" x14ac:dyDescent="0.25">
      <c r="A1031" s="195" t="s">
        <v>369</v>
      </c>
    </row>
    <row r="1032" spans="1:2" ht="15.75" customHeight="1" x14ac:dyDescent="0.25">
      <c r="A1032" s="195" t="s">
        <v>383</v>
      </c>
    </row>
    <row r="1033" spans="1:2" ht="15.75" customHeight="1" x14ac:dyDescent="0.25">
      <c r="A1033" s="195" t="s">
        <v>3164</v>
      </c>
      <c r="B1033" s="195"/>
    </row>
    <row r="1034" spans="1:2" ht="15.75" customHeight="1" x14ac:dyDescent="0.25">
      <c r="A1034" s="195" t="s">
        <v>3165</v>
      </c>
    </row>
    <row r="1035" spans="1:2" ht="15.75" customHeight="1" x14ac:dyDescent="0.25">
      <c r="A1035" s="195" t="s">
        <v>667</v>
      </c>
      <c r="B1035" s="195"/>
    </row>
    <row r="1036" spans="1:2" ht="15.75" customHeight="1" x14ac:dyDescent="0.25">
      <c r="A1036" s="195" t="s">
        <v>362</v>
      </c>
    </row>
    <row r="1037" spans="1:2" ht="15.75" customHeight="1" x14ac:dyDescent="0.25">
      <c r="A1037" s="195" t="s">
        <v>3166</v>
      </c>
      <c r="B1037" s="195"/>
    </row>
    <row r="1038" spans="1:2" ht="15.75" customHeight="1" x14ac:dyDescent="0.25">
      <c r="A1038" s="195" t="s">
        <v>3167</v>
      </c>
    </row>
    <row r="1039" spans="1:2" ht="15.75" customHeight="1" x14ac:dyDescent="0.25">
      <c r="A1039" s="196" t="s">
        <v>561</v>
      </c>
    </row>
    <row r="1040" spans="1:2" ht="15.75" customHeight="1" x14ac:dyDescent="0.25">
      <c r="A1040" s="195" t="s">
        <v>250</v>
      </c>
      <c r="B1040" s="195"/>
    </row>
    <row r="1041" spans="1:3" ht="15.75" customHeight="1" x14ac:dyDescent="0.25">
      <c r="A1041" s="195" t="s">
        <v>427</v>
      </c>
      <c r="B1041" s="195"/>
    </row>
    <row r="1042" spans="1:3" ht="15.75" customHeight="1" x14ac:dyDescent="0.25">
      <c r="A1042" s="195" t="s">
        <v>622</v>
      </c>
      <c r="B1042" s="195"/>
    </row>
    <row r="1043" spans="1:3" ht="15.75" customHeight="1" x14ac:dyDescent="0.25">
      <c r="A1043" s="195" t="s">
        <v>622</v>
      </c>
      <c r="B1043" s="195"/>
    </row>
    <row r="1044" spans="1:3" ht="15.75" customHeight="1" x14ac:dyDescent="0.25">
      <c r="A1044" s="195" t="s">
        <v>3384</v>
      </c>
    </row>
    <row r="1045" spans="1:3" ht="15.75" customHeight="1" x14ac:dyDescent="0.25">
      <c r="A1045" s="195" t="s">
        <v>3168</v>
      </c>
      <c r="B1045" s="195"/>
    </row>
    <row r="1046" spans="1:3" ht="15.75" customHeight="1" x14ac:dyDescent="0.25">
      <c r="A1046" s="195" t="s">
        <v>2839</v>
      </c>
      <c r="B1046" s="195"/>
      <c r="C1046" s="195"/>
    </row>
    <row r="1047" spans="1:3" ht="15.75" customHeight="1" x14ac:dyDescent="0.25">
      <c r="A1047" s="195" t="s">
        <v>2840</v>
      </c>
      <c r="B1047" s="195"/>
    </row>
    <row r="1048" spans="1:3" ht="15.75" customHeight="1" x14ac:dyDescent="0.25">
      <c r="A1048" s="196" t="s">
        <v>544</v>
      </c>
    </row>
    <row r="1049" spans="1:3" ht="15.75" customHeight="1" x14ac:dyDescent="0.25">
      <c r="A1049" s="195" t="s">
        <v>625</v>
      </c>
      <c r="B1049" s="195"/>
    </row>
    <row r="1050" spans="1:3" ht="15.75" customHeight="1" x14ac:dyDescent="0.25">
      <c r="A1050" s="195" t="s">
        <v>3169</v>
      </c>
      <c r="B1050" s="195"/>
    </row>
    <row r="1051" spans="1:3" ht="15.75" customHeight="1" x14ac:dyDescent="0.25">
      <c r="A1051" s="195" t="s">
        <v>2605</v>
      </c>
    </row>
    <row r="1052" spans="1:3" ht="15.75" customHeight="1" x14ac:dyDescent="0.25">
      <c r="A1052" s="195" t="s">
        <v>3170</v>
      </c>
      <c r="B1052" s="195"/>
    </row>
    <row r="1053" spans="1:3" ht="15.75" customHeight="1" x14ac:dyDescent="0.25">
      <c r="A1053" s="195" t="s">
        <v>3171</v>
      </c>
      <c r="B1053" s="195"/>
    </row>
    <row r="1054" spans="1:3" ht="15.75" customHeight="1" x14ac:dyDescent="0.25">
      <c r="A1054" s="195" t="s">
        <v>3172</v>
      </c>
    </row>
    <row r="1055" spans="1:3" ht="15.75" customHeight="1" x14ac:dyDescent="0.25">
      <c r="A1055" s="195" t="s">
        <v>397</v>
      </c>
      <c r="B1055" s="195"/>
    </row>
    <row r="1056" spans="1:3" ht="15.75" customHeight="1" x14ac:dyDescent="0.25">
      <c r="A1056" s="196" t="s">
        <v>397</v>
      </c>
    </row>
    <row r="1057" spans="1:3" ht="15.75" customHeight="1" x14ac:dyDescent="0.25">
      <c r="A1057" s="195" t="s">
        <v>399</v>
      </c>
      <c r="B1057" s="195"/>
    </row>
    <row r="1058" spans="1:3" ht="15.75" customHeight="1" x14ac:dyDescent="0.25">
      <c r="A1058" s="195" t="s">
        <v>399</v>
      </c>
      <c r="B1058" s="195"/>
    </row>
    <row r="1059" spans="1:3" ht="15" customHeight="1" x14ac:dyDescent="0.25">
      <c r="A1059" s="195" t="s">
        <v>3385</v>
      </c>
      <c r="B1059" s="195"/>
    </row>
    <row r="1060" spans="1:3" ht="15" customHeight="1" x14ac:dyDescent="0.25">
      <c r="A1060" s="195" t="s">
        <v>3386</v>
      </c>
      <c r="B1060" s="195"/>
      <c r="C1060" s="195"/>
    </row>
    <row r="1061" spans="1:3" ht="25.5" x14ac:dyDescent="0.25">
      <c r="A1061" s="195" t="s">
        <v>652</v>
      </c>
      <c r="B1061" s="195"/>
    </row>
    <row r="1062" spans="1:3" x14ac:dyDescent="0.25">
      <c r="A1062" s="195" t="s">
        <v>2606</v>
      </c>
      <c r="B1062" s="195"/>
    </row>
    <row r="1063" spans="1:3" x14ac:dyDescent="0.25">
      <c r="A1063" s="195" t="s">
        <v>3173</v>
      </c>
      <c r="B1063" s="195"/>
    </row>
    <row r="1064" spans="1:3" ht="15" customHeight="1" x14ac:dyDescent="0.25">
      <c r="A1064" s="195" t="s">
        <v>2607</v>
      </c>
    </row>
    <row r="1065" spans="1:3" ht="15" customHeight="1" x14ac:dyDescent="0.25">
      <c r="A1065" s="195" t="s">
        <v>3174</v>
      </c>
      <c r="B1065" s="195"/>
    </row>
    <row r="1066" spans="1:3" ht="15" customHeight="1" x14ac:dyDescent="0.25">
      <c r="A1066" s="196" t="s">
        <v>532</v>
      </c>
    </row>
    <row r="1067" spans="1:3" ht="15" customHeight="1" x14ac:dyDescent="0.25">
      <c r="A1067" s="195" t="s">
        <v>220</v>
      </c>
      <c r="B1067" s="195"/>
    </row>
    <row r="1068" spans="1:3" x14ac:dyDescent="0.25">
      <c r="A1068" s="196" t="s">
        <v>2841</v>
      </c>
    </row>
    <row r="1069" spans="1:3" x14ac:dyDescent="0.25">
      <c r="A1069" s="195" t="s">
        <v>417</v>
      </c>
      <c r="B1069" s="195"/>
    </row>
    <row r="1070" spans="1:3" ht="15" customHeight="1" x14ac:dyDescent="0.25">
      <c r="A1070" s="195" t="s">
        <v>417</v>
      </c>
      <c r="B1070" s="195"/>
    </row>
    <row r="1071" spans="1:3" ht="15" customHeight="1" x14ac:dyDescent="0.25">
      <c r="A1071" s="195" t="s">
        <v>3175</v>
      </c>
      <c r="B1071" s="195"/>
    </row>
    <row r="1072" spans="1:3" ht="15" customHeight="1" x14ac:dyDescent="0.25">
      <c r="A1072" s="195" t="s">
        <v>425</v>
      </c>
      <c r="B1072" s="195"/>
    </row>
    <row r="1073" spans="1:3" ht="15" customHeight="1" x14ac:dyDescent="0.25">
      <c r="A1073" s="195" t="s">
        <v>3176</v>
      </c>
      <c r="B1073" s="195"/>
    </row>
    <row r="1074" spans="1:3" ht="15.75" customHeight="1" x14ac:dyDescent="0.25">
      <c r="A1074" s="195" t="s">
        <v>657</v>
      </c>
      <c r="B1074" s="195"/>
    </row>
    <row r="1075" spans="1:3" ht="15.75" customHeight="1" x14ac:dyDescent="0.25">
      <c r="A1075" s="195" t="s">
        <v>2608</v>
      </c>
      <c r="B1075" s="195"/>
    </row>
    <row r="1076" spans="1:3" ht="15.75" customHeight="1" x14ac:dyDescent="0.25">
      <c r="A1076" s="195" t="s">
        <v>2842</v>
      </c>
      <c r="B1076" s="195"/>
    </row>
    <row r="1077" spans="1:3" x14ac:dyDescent="0.25">
      <c r="A1077" s="196" t="s">
        <v>2843</v>
      </c>
    </row>
    <row r="1078" spans="1:3" ht="15.75" customHeight="1" x14ac:dyDescent="0.25">
      <c r="A1078" s="195" t="s">
        <v>240</v>
      </c>
      <c r="B1078" s="195"/>
    </row>
    <row r="1079" spans="1:3" ht="15.75" customHeight="1" x14ac:dyDescent="0.25">
      <c r="A1079" s="196" t="s">
        <v>539</v>
      </c>
    </row>
    <row r="1080" spans="1:3" ht="15" customHeight="1" x14ac:dyDescent="0.25">
      <c r="A1080" s="195" t="s">
        <v>2844</v>
      </c>
      <c r="B1080" s="195"/>
      <c r="C1080" s="195"/>
    </row>
    <row r="1081" spans="1:3" ht="15.75" customHeight="1" x14ac:dyDescent="0.25">
      <c r="A1081" s="195" t="s">
        <v>2845</v>
      </c>
    </row>
    <row r="1082" spans="1:3" ht="15.75" customHeight="1" x14ac:dyDescent="0.25">
      <c r="A1082" s="195" t="s">
        <v>214</v>
      </c>
    </row>
    <row r="1083" spans="1:3" ht="15.75" customHeight="1" x14ac:dyDescent="0.25">
      <c r="A1083" s="195" t="s">
        <v>2846</v>
      </c>
      <c r="B1083" s="195"/>
    </row>
    <row r="1084" spans="1:3" ht="15" customHeight="1" x14ac:dyDescent="0.25">
      <c r="A1084" s="195" t="s">
        <v>3177</v>
      </c>
      <c r="B1084" s="195"/>
    </row>
    <row r="1085" spans="1:3" x14ac:dyDescent="0.25">
      <c r="A1085" s="196" t="s">
        <v>2847</v>
      </c>
    </row>
    <row r="1086" spans="1:3" ht="15" customHeight="1" x14ac:dyDescent="0.25">
      <c r="A1086" s="195" t="s">
        <v>3178</v>
      </c>
      <c r="B1086" s="195"/>
    </row>
    <row r="1087" spans="1:3" ht="15.75" customHeight="1" x14ac:dyDescent="0.25">
      <c r="A1087" s="196" t="s">
        <v>2848</v>
      </c>
    </row>
    <row r="1088" spans="1:3" ht="15.75" customHeight="1" x14ac:dyDescent="0.25">
      <c r="A1088" s="195" t="s">
        <v>253</v>
      </c>
      <c r="B1088" s="195"/>
    </row>
    <row r="1089" spans="1:2" ht="15" customHeight="1" x14ac:dyDescent="0.25">
      <c r="A1089" s="195" t="s">
        <v>3179</v>
      </c>
      <c r="B1089" s="195"/>
    </row>
    <row r="1090" spans="1:2" ht="15.75" customHeight="1" x14ac:dyDescent="0.25">
      <c r="A1090" s="196" t="s">
        <v>2849</v>
      </c>
    </row>
    <row r="1091" spans="1:2" x14ac:dyDescent="0.25">
      <c r="A1091" s="195" t="s">
        <v>3180</v>
      </c>
      <c r="B1091" s="195"/>
    </row>
    <row r="1092" spans="1:2" x14ac:dyDescent="0.25">
      <c r="A1092" s="196" t="s">
        <v>274</v>
      </c>
    </row>
    <row r="1093" spans="1:2" x14ac:dyDescent="0.25">
      <c r="A1093" s="196" t="s">
        <v>274</v>
      </c>
    </row>
    <row r="1094" spans="1:2" ht="15.75" customHeight="1" x14ac:dyDescent="0.25">
      <c r="A1094" s="195" t="s">
        <v>655</v>
      </c>
      <c r="B1094" s="195"/>
    </row>
    <row r="1095" spans="1:2" ht="15.75" customHeight="1" x14ac:dyDescent="0.25">
      <c r="A1095" s="195" t="s">
        <v>644</v>
      </c>
      <c r="B1095" s="195"/>
    </row>
    <row r="1096" spans="1:2" ht="15.75" customHeight="1" x14ac:dyDescent="0.25">
      <c r="A1096" s="196" t="s">
        <v>2609</v>
      </c>
    </row>
    <row r="1097" spans="1:2" ht="15" customHeight="1" x14ac:dyDescent="0.25">
      <c r="A1097" s="195" t="s">
        <v>2850</v>
      </c>
      <c r="B1097" s="195"/>
    </row>
    <row r="1098" spans="1:2" ht="15.75" customHeight="1" x14ac:dyDescent="0.25">
      <c r="A1098" s="195" t="s">
        <v>3181</v>
      </c>
      <c r="B1098" s="195"/>
    </row>
    <row r="1099" spans="1:2" ht="15.75" customHeight="1" x14ac:dyDescent="0.25">
      <c r="A1099" s="195" t="s">
        <v>3182</v>
      </c>
      <c r="B1099" s="195"/>
    </row>
    <row r="1100" spans="1:2" ht="25.5" x14ac:dyDescent="0.25">
      <c r="A1100" s="195" t="s">
        <v>2610</v>
      </c>
      <c r="B1100" s="195"/>
    </row>
    <row r="1101" spans="1:2" ht="15.75" customHeight="1" x14ac:dyDescent="0.25">
      <c r="A1101" s="195" t="s">
        <v>638</v>
      </c>
      <c r="B1101" s="195"/>
    </row>
    <row r="1102" spans="1:2" ht="15.75" customHeight="1" x14ac:dyDescent="0.25">
      <c r="A1102" s="195" t="s">
        <v>3183</v>
      </c>
      <c r="B1102" s="195"/>
    </row>
    <row r="1103" spans="1:2" ht="15.75" customHeight="1" x14ac:dyDescent="0.25">
      <c r="A1103" s="195" t="s">
        <v>639</v>
      </c>
      <c r="B1103" s="195"/>
    </row>
    <row r="1104" spans="1:2" ht="15.75" customHeight="1" x14ac:dyDescent="0.25">
      <c r="A1104" s="195" t="s">
        <v>421</v>
      </c>
      <c r="B1104" s="195"/>
    </row>
    <row r="1105" spans="1:2" ht="15" customHeight="1" x14ac:dyDescent="0.25">
      <c r="A1105" s="195" t="s">
        <v>421</v>
      </c>
      <c r="B1105" s="195"/>
    </row>
    <row r="1106" spans="1:2" ht="15" customHeight="1" x14ac:dyDescent="0.25">
      <c r="A1106" s="196" t="s">
        <v>552</v>
      </c>
    </row>
    <row r="1107" spans="1:2" ht="15.75" customHeight="1" x14ac:dyDescent="0.25">
      <c r="A1107" s="195" t="s">
        <v>2611</v>
      </c>
      <c r="B1107" s="195"/>
    </row>
    <row r="1108" spans="1:2" ht="15.75" customHeight="1" x14ac:dyDescent="0.25">
      <c r="A1108" s="195" t="s">
        <v>3184</v>
      </c>
      <c r="B1108" s="195"/>
    </row>
    <row r="1109" spans="1:2" ht="15.75" customHeight="1" x14ac:dyDescent="0.25">
      <c r="A1109" s="195" t="s">
        <v>2612</v>
      </c>
    </row>
    <row r="1110" spans="1:2" ht="15" customHeight="1" x14ac:dyDescent="0.25">
      <c r="A1110" s="196" t="s">
        <v>461</v>
      </c>
    </row>
    <row r="1111" spans="1:2" x14ac:dyDescent="0.25">
      <c r="A1111" s="196" t="s">
        <v>239</v>
      </c>
    </row>
    <row r="1112" spans="1:2" x14ac:dyDescent="0.25">
      <c r="A1112" s="196" t="s">
        <v>239</v>
      </c>
    </row>
    <row r="1113" spans="1:2" ht="15.75" customHeight="1" x14ac:dyDescent="0.25">
      <c r="A1113" s="195" t="s">
        <v>3185</v>
      </c>
      <c r="B1113" s="195"/>
    </row>
    <row r="1114" spans="1:2" ht="15.75" customHeight="1" x14ac:dyDescent="0.25">
      <c r="A1114" s="196" t="s">
        <v>236</v>
      </c>
    </row>
    <row r="1115" spans="1:2" ht="15" customHeight="1" x14ac:dyDescent="0.25">
      <c r="A1115" s="195" t="s">
        <v>2851</v>
      </c>
      <c r="B1115" s="195"/>
    </row>
    <row r="1116" spans="1:2" x14ac:dyDescent="0.25">
      <c r="A1116" s="195" t="s">
        <v>2852</v>
      </c>
      <c r="B1116" s="195"/>
    </row>
    <row r="1117" spans="1:2" ht="15.75" customHeight="1" x14ac:dyDescent="0.25">
      <c r="A1117" s="195" t="s">
        <v>2613</v>
      </c>
      <c r="B1117" s="195"/>
    </row>
    <row r="1118" spans="1:2" x14ac:dyDescent="0.25">
      <c r="A1118" s="196" t="s">
        <v>489</v>
      </c>
    </row>
    <row r="1119" spans="1:2" ht="15.75" customHeight="1" x14ac:dyDescent="0.25">
      <c r="A1119" s="195" t="s">
        <v>410</v>
      </c>
      <c r="B1119" s="195"/>
    </row>
    <row r="1120" spans="1:2" ht="15.75" customHeight="1" x14ac:dyDescent="0.25">
      <c r="A1120" s="195" t="s">
        <v>409</v>
      </c>
      <c r="B1120" s="195"/>
    </row>
    <row r="1121" spans="1:2" ht="15.75" customHeight="1" x14ac:dyDescent="0.25">
      <c r="A1121" s="196" t="s">
        <v>2853</v>
      </c>
    </row>
    <row r="1122" spans="1:2" ht="15.75" customHeight="1" x14ac:dyDescent="0.25">
      <c r="A1122" s="196" t="s">
        <v>3186</v>
      </c>
    </row>
    <row r="1123" spans="1:2" ht="15.75" customHeight="1" x14ac:dyDescent="0.25">
      <c r="A1123" s="196" t="s">
        <v>3187</v>
      </c>
    </row>
    <row r="1124" spans="1:2" x14ac:dyDescent="0.25">
      <c r="A1124" s="196" t="s">
        <v>2854</v>
      </c>
    </row>
    <row r="1125" spans="1:2" ht="15.75" customHeight="1" x14ac:dyDescent="0.25">
      <c r="A1125" s="195" t="s">
        <v>2855</v>
      </c>
    </row>
    <row r="1126" spans="1:2" ht="15.75" customHeight="1" x14ac:dyDescent="0.25">
      <c r="A1126" s="196" t="s">
        <v>482</v>
      </c>
    </row>
    <row r="1127" spans="1:2" x14ac:dyDescent="0.25">
      <c r="A1127" s="195" t="s">
        <v>3387</v>
      </c>
      <c r="B1127" s="195"/>
    </row>
    <row r="1128" spans="1:2" x14ac:dyDescent="0.25">
      <c r="A1128" s="196" t="s">
        <v>2856</v>
      </c>
    </row>
    <row r="1129" spans="1:2" ht="15" customHeight="1" x14ac:dyDescent="0.25">
      <c r="A1129" s="196" t="s">
        <v>2857</v>
      </c>
    </row>
    <row r="1130" spans="1:2" x14ac:dyDescent="0.25">
      <c r="A1130" s="196" t="s">
        <v>280</v>
      </c>
    </row>
    <row r="1131" spans="1:2" x14ac:dyDescent="0.25">
      <c r="A1131" s="195" t="s">
        <v>280</v>
      </c>
      <c r="B1131" s="195"/>
    </row>
    <row r="1132" spans="1:2" x14ac:dyDescent="0.25">
      <c r="A1132" s="195" t="s">
        <v>203</v>
      </c>
    </row>
    <row r="1133" spans="1:2" x14ac:dyDescent="0.25">
      <c r="A1133" s="195" t="s">
        <v>203</v>
      </c>
      <c r="B1133" s="195"/>
    </row>
    <row r="1134" spans="1:2" ht="15.75" customHeight="1" x14ac:dyDescent="0.25">
      <c r="A1134" s="196" t="s">
        <v>599</v>
      </c>
    </row>
    <row r="1135" spans="1:2" ht="15.75" customHeight="1" x14ac:dyDescent="0.25">
      <c r="A1135" s="196" t="s">
        <v>596</v>
      </c>
    </row>
    <row r="1136" spans="1:2" x14ac:dyDescent="0.25">
      <c r="A1136" s="196" t="s">
        <v>2858</v>
      </c>
    </row>
    <row r="1137" spans="1:2" x14ac:dyDescent="0.25">
      <c r="A1137" s="196" t="s">
        <v>244</v>
      </c>
    </row>
    <row r="1138" spans="1:2" ht="15.75" customHeight="1" x14ac:dyDescent="0.25">
      <c r="A1138" s="196" t="s">
        <v>3188</v>
      </c>
    </row>
    <row r="1139" spans="1:2" ht="15.75" customHeight="1" x14ac:dyDescent="0.25">
      <c r="A1139" s="195" t="s">
        <v>627</v>
      </c>
      <c r="B1139" s="195"/>
    </row>
    <row r="1140" spans="1:2" x14ac:dyDescent="0.25">
      <c r="A1140" s="195" t="s">
        <v>3189</v>
      </c>
      <c r="B1140" s="195"/>
    </row>
    <row r="1141" spans="1:2" ht="15.75" customHeight="1" x14ac:dyDescent="0.25">
      <c r="A1141" s="195" t="s">
        <v>3190</v>
      </c>
      <c r="B1141" s="195"/>
    </row>
    <row r="1142" spans="1:2" ht="15.75" customHeight="1" x14ac:dyDescent="0.25">
      <c r="A1142" s="195" t="s">
        <v>217</v>
      </c>
      <c r="B1142" s="195"/>
    </row>
    <row r="1143" spans="1:2" x14ac:dyDescent="0.25">
      <c r="A1143" s="196" t="s">
        <v>455</v>
      </c>
    </row>
    <row r="1144" spans="1:2" ht="15.75" customHeight="1" x14ac:dyDescent="0.25">
      <c r="A1144" s="196" t="s">
        <v>2206</v>
      </c>
    </row>
    <row r="1145" spans="1:2" ht="15.75" customHeight="1" x14ac:dyDescent="0.25">
      <c r="A1145" s="195" t="s">
        <v>2206</v>
      </c>
    </row>
    <row r="1146" spans="1:2" x14ac:dyDescent="0.25">
      <c r="A1146" s="196" t="s">
        <v>3388</v>
      </c>
    </row>
    <row r="1147" spans="1:2" ht="15.75" customHeight="1" x14ac:dyDescent="0.25">
      <c r="A1147" s="195" t="s">
        <v>3191</v>
      </c>
    </row>
    <row r="1148" spans="1:2" ht="15.75" customHeight="1" x14ac:dyDescent="0.25">
      <c r="A1148" s="196" t="s">
        <v>2859</v>
      </c>
    </row>
    <row r="1149" spans="1:2" x14ac:dyDescent="0.25">
      <c r="A1149" s="196" t="s">
        <v>2860</v>
      </c>
    </row>
    <row r="1150" spans="1:2" x14ac:dyDescent="0.25">
      <c r="A1150" s="195" t="s">
        <v>3389</v>
      </c>
      <c r="B1150" s="195"/>
    </row>
    <row r="1151" spans="1:2" ht="15" customHeight="1" x14ac:dyDescent="0.25">
      <c r="A1151" s="195" t="s">
        <v>3192</v>
      </c>
      <c r="B1151" s="195"/>
    </row>
    <row r="1152" spans="1:2" ht="15" customHeight="1" x14ac:dyDescent="0.25">
      <c r="A1152" s="195" t="s">
        <v>2861</v>
      </c>
      <c r="B1152" s="195"/>
    </row>
    <row r="1153" spans="1:2" ht="15" customHeight="1" x14ac:dyDescent="0.25">
      <c r="A1153" s="195" t="s">
        <v>3193</v>
      </c>
    </row>
    <row r="1154" spans="1:2" ht="15.75" customHeight="1" x14ac:dyDescent="0.25">
      <c r="A1154" s="195" t="s">
        <v>3194</v>
      </c>
    </row>
    <row r="1155" spans="1:2" ht="25.5" x14ac:dyDescent="0.25">
      <c r="A1155" s="195" t="s">
        <v>3390</v>
      </c>
      <c r="B1155" s="195"/>
    </row>
    <row r="1156" spans="1:2" x14ac:dyDescent="0.25">
      <c r="A1156" s="195" t="s">
        <v>3390</v>
      </c>
      <c r="B1156" s="195"/>
    </row>
    <row r="1157" spans="1:2" x14ac:dyDescent="0.25">
      <c r="A1157" s="196" t="s">
        <v>3195</v>
      </c>
    </row>
    <row r="1158" spans="1:2" x14ac:dyDescent="0.25">
      <c r="A1158" s="196" t="s">
        <v>2862</v>
      </c>
    </row>
    <row r="1159" spans="1:2" x14ac:dyDescent="0.25">
      <c r="A1159" s="196" t="s">
        <v>2863</v>
      </c>
    </row>
    <row r="1160" spans="1:2" x14ac:dyDescent="0.25">
      <c r="A1160" s="195" t="s">
        <v>3391</v>
      </c>
      <c r="B1160" s="195"/>
    </row>
    <row r="1161" spans="1:2" x14ac:dyDescent="0.25">
      <c r="A1161" s="195" t="s">
        <v>365</v>
      </c>
    </row>
    <row r="1162" spans="1:2" x14ac:dyDescent="0.25">
      <c r="A1162" s="195" t="s">
        <v>2864</v>
      </c>
    </row>
    <row r="1163" spans="1:2" x14ac:dyDescent="0.25">
      <c r="A1163" s="195" t="s">
        <v>363</v>
      </c>
    </row>
    <row r="1164" spans="1:2" x14ac:dyDescent="0.25">
      <c r="A1164" s="195" t="s">
        <v>367</v>
      </c>
    </row>
    <row r="1165" spans="1:2" x14ac:dyDescent="0.25">
      <c r="A1165" s="196" t="s">
        <v>2865</v>
      </c>
      <c r="B1165" s="195"/>
    </row>
    <row r="1166" spans="1:2" x14ac:dyDescent="0.25">
      <c r="A1166" s="196" t="s">
        <v>2866</v>
      </c>
    </row>
    <row r="1167" spans="1:2" x14ac:dyDescent="0.25">
      <c r="A1167" s="196" t="s">
        <v>480</v>
      </c>
    </row>
    <row r="1168" spans="1:2" x14ac:dyDescent="0.25">
      <c r="A1168" s="196" t="s">
        <v>2867</v>
      </c>
    </row>
    <row r="1169" spans="1:3" x14ac:dyDescent="0.25">
      <c r="A1169" s="195" t="s">
        <v>303</v>
      </c>
      <c r="B1169" s="195"/>
    </row>
    <row r="1170" spans="1:3" x14ac:dyDescent="0.25">
      <c r="A1170" s="195" t="s">
        <v>3196</v>
      </c>
      <c r="B1170" s="195"/>
    </row>
    <row r="1171" spans="1:3" ht="25.5" x14ac:dyDescent="0.25">
      <c r="A1171" s="196" t="s">
        <v>433</v>
      </c>
    </row>
    <row r="1172" spans="1:3" x14ac:dyDescent="0.25">
      <c r="A1172" s="195" t="s">
        <v>3197</v>
      </c>
      <c r="B1172" s="195"/>
    </row>
    <row r="1173" spans="1:3" x14ac:dyDescent="0.25">
      <c r="A1173" s="195" t="s">
        <v>2868</v>
      </c>
      <c r="B1173" s="195"/>
      <c r="C1173" s="195"/>
    </row>
    <row r="1174" spans="1:3" x14ac:dyDescent="0.25">
      <c r="A1174" s="195" t="s">
        <v>3198</v>
      </c>
      <c r="B1174" s="195"/>
    </row>
    <row r="1175" spans="1:3" x14ac:dyDescent="0.25">
      <c r="A1175" s="195" t="s">
        <v>3199</v>
      </c>
      <c r="B1175" s="195"/>
    </row>
    <row r="1176" spans="1:3" x14ac:dyDescent="0.25">
      <c r="A1176" s="195" t="s">
        <v>3200</v>
      </c>
    </row>
    <row r="1177" spans="1:3" x14ac:dyDescent="0.25">
      <c r="A1177" s="195" t="s">
        <v>3201</v>
      </c>
    </row>
    <row r="1178" spans="1:3" x14ac:dyDescent="0.25">
      <c r="A1178" s="196" t="s">
        <v>535</v>
      </c>
    </row>
    <row r="1179" spans="1:3" x14ac:dyDescent="0.25">
      <c r="A1179" s="196" t="s">
        <v>2614</v>
      </c>
    </row>
    <row r="1180" spans="1:3" x14ac:dyDescent="0.25">
      <c r="A1180" s="196" t="s">
        <v>2614</v>
      </c>
    </row>
    <row r="1181" spans="1:3" x14ac:dyDescent="0.25">
      <c r="A1181" s="195" t="s">
        <v>659</v>
      </c>
      <c r="B1181" s="195"/>
    </row>
    <row r="1182" spans="1:3" x14ac:dyDescent="0.25">
      <c r="A1182" s="195" t="s">
        <v>670</v>
      </c>
      <c r="B1182" s="195"/>
    </row>
    <row r="1183" spans="1:3" x14ac:dyDescent="0.25">
      <c r="A1183" s="195" t="s">
        <v>3202</v>
      </c>
      <c r="B1183" s="195"/>
    </row>
    <row r="1184" spans="1:3" ht="25.5" x14ac:dyDescent="0.25">
      <c r="A1184" s="195" t="s">
        <v>3202</v>
      </c>
      <c r="B1184" s="195"/>
    </row>
    <row r="1185" spans="1:2" ht="25.5" x14ac:dyDescent="0.25">
      <c r="A1185" s="196" t="s">
        <v>289</v>
      </c>
    </row>
    <row r="1186" spans="1:2" x14ac:dyDescent="0.25">
      <c r="A1186" s="196" t="s">
        <v>289</v>
      </c>
    </row>
    <row r="1187" spans="1:2" x14ac:dyDescent="0.25">
      <c r="A1187" s="196" t="s">
        <v>595</v>
      </c>
    </row>
    <row r="1188" spans="1:2" x14ac:dyDescent="0.25">
      <c r="A1188" s="195" t="s">
        <v>2869</v>
      </c>
      <c r="B1188" s="195"/>
    </row>
    <row r="1189" spans="1:2" x14ac:dyDescent="0.25">
      <c r="A1189" s="195" t="s">
        <v>2870</v>
      </c>
    </row>
    <row r="1190" spans="1:2" x14ac:dyDescent="0.25">
      <c r="A1190" s="196" t="s">
        <v>2871</v>
      </c>
      <c r="B1190" s="195"/>
    </row>
    <row r="1191" spans="1:2" x14ac:dyDescent="0.25">
      <c r="A1191" s="195" t="s">
        <v>199</v>
      </c>
    </row>
    <row r="1192" spans="1:2" x14ac:dyDescent="0.25">
      <c r="A1192" s="196" t="s">
        <v>600</v>
      </c>
    </row>
    <row r="1193" spans="1:2" x14ac:dyDescent="0.25">
      <c r="A1193" s="195" t="s">
        <v>218</v>
      </c>
      <c r="B1193" s="195"/>
    </row>
    <row r="1194" spans="1:2" x14ac:dyDescent="0.25">
      <c r="A1194" s="196" t="s">
        <v>218</v>
      </c>
    </row>
    <row r="1195" spans="1:2" x14ac:dyDescent="0.25">
      <c r="A1195" s="196" t="s">
        <v>218</v>
      </c>
    </row>
    <row r="1196" spans="1:2" x14ac:dyDescent="0.25">
      <c r="A1196" s="195" t="s">
        <v>3203</v>
      </c>
      <c r="B1196" s="195"/>
    </row>
    <row r="1197" spans="1:2" ht="25.5" x14ac:dyDescent="0.25">
      <c r="A1197" s="195" t="s">
        <v>3204</v>
      </c>
      <c r="B1197" s="195"/>
    </row>
    <row r="1198" spans="1:2" x14ac:dyDescent="0.25">
      <c r="A1198" s="195" t="s">
        <v>3205</v>
      </c>
      <c r="B1198" s="195"/>
    </row>
    <row r="1199" spans="1:2" x14ac:dyDescent="0.25">
      <c r="A1199" s="195" t="s">
        <v>3206</v>
      </c>
      <c r="B1199" s="195"/>
    </row>
    <row r="1200" spans="1:2" x14ac:dyDescent="0.25">
      <c r="A1200" s="195" t="s">
        <v>3207</v>
      </c>
      <c r="B1200" s="195"/>
    </row>
    <row r="1201" spans="1:2" x14ac:dyDescent="0.25">
      <c r="A1201" s="195" t="s">
        <v>3208</v>
      </c>
      <c r="B1201" s="195"/>
    </row>
    <row r="1202" spans="1:2" x14ac:dyDescent="0.25">
      <c r="A1202" s="195" t="s">
        <v>3392</v>
      </c>
      <c r="B1202" s="195"/>
    </row>
    <row r="1203" spans="1:2" ht="25.5" x14ac:dyDescent="0.25">
      <c r="A1203" s="196" t="s">
        <v>3393</v>
      </c>
    </row>
    <row r="1204" spans="1:2" x14ac:dyDescent="0.25">
      <c r="A1204" s="196" t="s">
        <v>235</v>
      </c>
    </row>
    <row r="1205" spans="1:2" x14ac:dyDescent="0.25">
      <c r="A1205" s="196" t="s">
        <v>2872</v>
      </c>
    </row>
    <row r="1206" spans="1:2" x14ac:dyDescent="0.25">
      <c r="A1206" s="196" t="s">
        <v>2873</v>
      </c>
    </row>
    <row r="1207" spans="1:2" x14ac:dyDescent="0.25">
      <c r="A1207" s="196" t="s">
        <v>2874</v>
      </c>
    </row>
    <row r="1208" spans="1:2" x14ac:dyDescent="0.25">
      <c r="A1208" s="195" t="s">
        <v>3209</v>
      </c>
      <c r="B1208" s="195"/>
    </row>
    <row r="1209" spans="1:2" ht="38.25" x14ac:dyDescent="0.25">
      <c r="A1209" s="195" t="s">
        <v>3210</v>
      </c>
      <c r="B1209" s="195"/>
    </row>
    <row r="1210" spans="1:2" ht="38.25" x14ac:dyDescent="0.25">
      <c r="A1210" s="196" t="s">
        <v>343</v>
      </c>
    </row>
    <row r="1211" spans="1:2" x14ac:dyDescent="0.25">
      <c r="A1211" s="195" t="s">
        <v>3394</v>
      </c>
      <c r="B1211" s="195"/>
    </row>
    <row r="1212" spans="1:2" x14ac:dyDescent="0.25">
      <c r="A1212" s="196" t="s">
        <v>611</v>
      </c>
    </row>
    <row r="1213" spans="1:2" x14ac:dyDescent="0.25">
      <c r="A1213" s="195" t="s">
        <v>206</v>
      </c>
    </row>
    <row r="1214" spans="1:2" x14ac:dyDescent="0.25">
      <c r="A1214" s="195" t="s">
        <v>206</v>
      </c>
      <c r="B1214" s="195"/>
    </row>
    <row r="1215" spans="1:2" x14ac:dyDescent="0.25">
      <c r="A1215" s="196" t="s">
        <v>206</v>
      </c>
    </row>
    <row r="1216" spans="1:2" x14ac:dyDescent="0.25">
      <c r="A1216" s="196" t="s">
        <v>242</v>
      </c>
    </row>
    <row r="1217" spans="1:2" x14ac:dyDescent="0.25">
      <c r="A1217" s="195" t="s">
        <v>3211</v>
      </c>
      <c r="B1217" s="195"/>
    </row>
    <row r="1218" spans="1:2" x14ac:dyDescent="0.25">
      <c r="A1218" s="196" t="s">
        <v>3212</v>
      </c>
    </row>
    <row r="1219" spans="1:2" x14ac:dyDescent="0.25">
      <c r="A1219" s="195" t="s">
        <v>3213</v>
      </c>
      <c r="B1219" s="195"/>
    </row>
    <row r="1220" spans="1:2" x14ac:dyDescent="0.25">
      <c r="A1220" s="195" t="s">
        <v>3213</v>
      </c>
      <c r="B1220" s="195"/>
    </row>
    <row r="1221" spans="1:2" x14ac:dyDescent="0.25">
      <c r="A1221" s="195" t="s">
        <v>3214</v>
      </c>
      <c r="B1221" s="195"/>
    </row>
    <row r="1222" spans="1:2" x14ac:dyDescent="0.25">
      <c r="A1222" s="195" t="s">
        <v>3215</v>
      </c>
      <c r="B1222" s="195"/>
    </row>
    <row r="1223" spans="1:2" x14ac:dyDescent="0.25">
      <c r="A1223" s="195" t="s">
        <v>3216</v>
      </c>
      <c r="B1223" s="195"/>
    </row>
    <row r="1224" spans="1:2" x14ac:dyDescent="0.25">
      <c r="A1224" s="195" t="s">
        <v>3217</v>
      </c>
      <c r="B1224" s="195"/>
    </row>
    <row r="1225" spans="1:2" x14ac:dyDescent="0.25">
      <c r="A1225" s="195" t="s">
        <v>331</v>
      </c>
      <c r="B1225" s="195"/>
    </row>
    <row r="1226" spans="1:2" x14ac:dyDescent="0.25">
      <c r="A1226" s="196" t="s">
        <v>241</v>
      </c>
    </row>
    <row r="1227" spans="1:2" x14ac:dyDescent="0.25">
      <c r="A1227" s="195" t="s">
        <v>3218</v>
      </c>
      <c r="B1227" s="195"/>
    </row>
    <row r="1228" spans="1:2" x14ac:dyDescent="0.25">
      <c r="A1228" s="196" t="s">
        <v>306</v>
      </c>
      <c r="B1228" s="195"/>
    </row>
    <row r="1229" spans="1:2" x14ac:dyDescent="0.25">
      <c r="A1229" s="195" t="s">
        <v>3219</v>
      </c>
      <c r="B1229" s="195"/>
    </row>
    <row r="1230" spans="1:2" x14ac:dyDescent="0.25">
      <c r="A1230" s="195" t="s">
        <v>2875</v>
      </c>
      <c r="B1230" s="195"/>
    </row>
    <row r="1231" spans="1:2" x14ac:dyDescent="0.25">
      <c r="A1231" s="196" t="s">
        <v>699</v>
      </c>
    </row>
    <row r="1232" spans="1:2" x14ac:dyDescent="0.25">
      <c r="A1232" s="196" t="s">
        <v>537</v>
      </c>
    </row>
    <row r="1233" spans="1:3" x14ac:dyDescent="0.25">
      <c r="A1233" s="196" t="s">
        <v>683</v>
      </c>
    </row>
    <row r="1234" spans="1:3" x14ac:dyDescent="0.25">
      <c r="A1234" s="195" t="s">
        <v>3220</v>
      </c>
    </row>
    <row r="1235" spans="1:3" x14ac:dyDescent="0.25">
      <c r="A1235" s="195" t="s">
        <v>3221</v>
      </c>
      <c r="B1235" s="195"/>
    </row>
    <row r="1236" spans="1:3" x14ac:dyDescent="0.25">
      <c r="A1236" s="195" t="s">
        <v>3222</v>
      </c>
      <c r="B1236" s="195"/>
    </row>
    <row r="1237" spans="1:3" x14ac:dyDescent="0.25">
      <c r="A1237" s="196" t="s">
        <v>310</v>
      </c>
    </row>
    <row r="1238" spans="1:3" x14ac:dyDescent="0.25">
      <c r="A1238" s="195" t="s">
        <v>3223</v>
      </c>
      <c r="B1238" s="195"/>
      <c r="C1238" s="195"/>
    </row>
    <row r="1239" spans="1:3" x14ac:dyDescent="0.25">
      <c r="A1239" s="196" t="s">
        <v>497</v>
      </c>
    </row>
    <row r="1240" spans="1:3" x14ac:dyDescent="0.25">
      <c r="A1240" s="196" t="s">
        <v>497</v>
      </c>
    </row>
    <row r="1241" spans="1:3" x14ac:dyDescent="0.25">
      <c r="A1241" s="196" t="s">
        <v>497</v>
      </c>
    </row>
    <row r="1242" spans="1:3" x14ac:dyDescent="0.25">
      <c r="A1242" s="196" t="s">
        <v>497</v>
      </c>
    </row>
    <row r="1243" spans="1:3" x14ac:dyDescent="0.25">
      <c r="A1243" s="196" t="s">
        <v>498</v>
      </c>
    </row>
    <row r="1244" spans="1:3" x14ac:dyDescent="0.25">
      <c r="A1244" s="196" t="s">
        <v>498</v>
      </c>
    </row>
    <row r="1245" spans="1:3" x14ac:dyDescent="0.25">
      <c r="A1245" s="196" t="s">
        <v>2876</v>
      </c>
    </row>
    <row r="1246" spans="1:3" x14ac:dyDescent="0.25">
      <c r="A1246" s="195" t="s">
        <v>3395</v>
      </c>
      <c r="B1246" s="195"/>
      <c r="C1246" s="195"/>
    </row>
    <row r="1247" spans="1:3" x14ac:dyDescent="0.25">
      <c r="A1247" s="196" t="s">
        <v>2877</v>
      </c>
    </row>
    <row r="1248" spans="1:3" x14ac:dyDescent="0.25">
      <c r="A1248" s="195" t="s">
        <v>2615</v>
      </c>
      <c r="B1248" s="195"/>
    </row>
    <row r="1249" spans="1:3" x14ac:dyDescent="0.25">
      <c r="A1249" s="195" t="s">
        <v>3224</v>
      </c>
      <c r="B1249" s="195"/>
    </row>
    <row r="1250" spans="1:3" ht="25.5" x14ac:dyDescent="0.25">
      <c r="A1250" s="195" t="s">
        <v>3396</v>
      </c>
      <c r="B1250" s="195"/>
    </row>
    <row r="1251" spans="1:3" ht="25.5" x14ac:dyDescent="0.25">
      <c r="A1251" s="196" t="s">
        <v>691</v>
      </c>
    </row>
    <row r="1252" spans="1:3" x14ac:dyDescent="0.25">
      <c r="A1252" s="196" t="s">
        <v>295</v>
      </c>
    </row>
    <row r="1253" spans="1:3" x14ac:dyDescent="0.25">
      <c r="A1253" s="196" t="s">
        <v>681</v>
      </c>
    </row>
    <row r="1254" spans="1:3" x14ac:dyDescent="0.25">
      <c r="A1254" s="195" t="s">
        <v>3397</v>
      </c>
      <c r="B1254" s="195"/>
      <c r="C1254" s="195"/>
    </row>
    <row r="1255" spans="1:3" x14ac:dyDescent="0.25">
      <c r="A1255" s="196" t="s">
        <v>329</v>
      </c>
    </row>
    <row r="1256" spans="1:3" x14ac:dyDescent="0.25">
      <c r="A1256" s="196" t="s">
        <v>329</v>
      </c>
    </row>
    <row r="1257" spans="1:3" x14ac:dyDescent="0.25">
      <c r="A1257" s="196" t="s">
        <v>2616</v>
      </c>
    </row>
    <row r="1258" spans="1:3" x14ac:dyDescent="0.25">
      <c r="A1258" s="196" t="s">
        <v>2617</v>
      </c>
    </row>
    <row r="1259" spans="1:3" x14ac:dyDescent="0.25">
      <c r="A1259" s="196" t="s">
        <v>564</v>
      </c>
    </row>
    <row r="1260" spans="1:3" x14ac:dyDescent="0.25">
      <c r="A1260" s="196" t="s">
        <v>597</v>
      </c>
    </row>
    <row r="1261" spans="1:3" x14ac:dyDescent="0.25">
      <c r="A1261" s="196" t="s">
        <v>2878</v>
      </c>
    </row>
    <row r="1262" spans="1:3" x14ac:dyDescent="0.25">
      <c r="A1262" s="195" t="s">
        <v>3225</v>
      </c>
      <c r="B1262" s="195"/>
    </row>
    <row r="1263" spans="1:3" x14ac:dyDescent="0.25">
      <c r="A1263" s="195" t="s">
        <v>3226</v>
      </c>
      <c r="B1263" s="195"/>
    </row>
    <row r="1264" spans="1:3" x14ac:dyDescent="0.25">
      <c r="A1264" s="195" t="s">
        <v>2879</v>
      </c>
      <c r="B1264" s="195"/>
      <c r="C1264" s="195"/>
    </row>
    <row r="1265" spans="1:2" x14ac:dyDescent="0.25">
      <c r="A1265" s="196" t="s">
        <v>2880</v>
      </c>
    </row>
    <row r="1266" spans="1:2" x14ac:dyDescent="0.25">
      <c r="A1266" s="195" t="s">
        <v>3398</v>
      </c>
      <c r="B1266" s="195"/>
    </row>
    <row r="1267" spans="1:2" x14ac:dyDescent="0.25">
      <c r="A1267" s="196" t="s">
        <v>512</v>
      </c>
    </row>
    <row r="1268" spans="1:2" x14ac:dyDescent="0.25">
      <c r="A1268" s="196" t="s">
        <v>511</v>
      </c>
    </row>
    <row r="1269" spans="1:2" x14ac:dyDescent="0.25">
      <c r="A1269" s="195" t="s">
        <v>3227</v>
      </c>
      <c r="B1269" s="195"/>
    </row>
    <row r="1270" spans="1:2" x14ac:dyDescent="0.25">
      <c r="A1270" s="196" t="s">
        <v>470</v>
      </c>
    </row>
    <row r="1271" spans="1:2" x14ac:dyDescent="0.25">
      <c r="A1271" s="195" t="s">
        <v>2881</v>
      </c>
      <c r="B1271" s="195"/>
    </row>
    <row r="1272" spans="1:2" x14ac:dyDescent="0.25">
      <c r="A1272" s="196" t="s">
        <v>308</v>
      </c>
      <c r="B1272" s="195"/>
    </row>
    <row r="1273" spans="1:2" x14ac:dyDescent="0.25">
      <c r="A1273" s="196" t="s">
        <v>2618</v>
      </c>
    </row>
    <row r="1274" spans="1:2" x14ac:dyDescent="0.25">
      <c r="A1274" s="195" t="s">
        <v>2882</v>
      </c>
      <c r="B1274" s="195"/>
    </row>
    <row r="1275" spans="1:2" ht="15" customHeight="1" x14ac:dyDescent="0.25">
      <c r="A1275" s="196" t="s">
        <v>2883</v>
      </c>
    </row>
    <row r="1276" spans="1:2" x14ac:dyDescent="0.25">
      <c r="A1276" s="196" t="s">
        <v>2884</v>
      </c>
    </row>
    <row r="1277" spans="1:2" x14ac:dyDescent="0.25">
      <c r="A1277" s="196" t="s">
        <v>2885</v>
      </c>
      <c r="B1277" s="195"/>
    </row>
    <row r="1278" spans="1:2" x14ac:dyDescent="0.25">
      <c r="A1278" s="195" t="s">
        <v>2886</v>
      </c>
      <c r="B1278" s="195"/>
    </row>
    <row r="1279" spans="1:2" ht="25.5" x14ac:dyDescent="0.25">
      <c r="A1279" s="196" t="s">
        <v>267</v>
      </c>
    </row>
    <row r="1280" spans="1:2" x14ac:dyDescent="0.25">
      <c r="A1280" s="195" t="s">
        <v>2620</v>
      </c>
      <c r="B1280" s="195"/>
    </row>
    <row r="1281" spans="1:2" x14ac:dyDescent="0.25">
      <c r="A1281" s="195" t="s">
        <v>3399</v>
      </c>
      <c r="B1281" s="195"/>
    </row>
    <row r="1282" spans="1:2" x14ac:dyDescent="0.25">
      <c r="A1282" s="195" t="s">
        <v>2619</v>
      </c>
      <c r="B1282" s="195"/>
    </row>
    <row r="1283" spans="1:2" x14ac:dyDescent="0.25">
      <c r="A1283" s="196" t="s">
        <v>2621</v>
      </c>
    </row>
    <row r="1284" spans="1:2" x14ac:dyDescent="0.25">
      <c r="A1284" s="195" t="s">
        <v>653</v>
      </c>
      <c r="B1284" s="195"/>
    </row>
    <row r="1285" spans="1:2" x14ac:dyDescent="0.25">
      <c r="A1285" s="195" t="s">
        <v>653</v>
      </c>
      <c r="B1285" s="195"/>
    </row>
    <row r="1286" spans="1:2" x14ac:dyDescent="0.25">
      <c r="A1286" s="195" t="s">
        <v>3228</v>
      </c>
      <c r="B1286" s="195"/>
    </row>
    <row r="1287" spans="1:2" x14ac:dyDescent="0.25">
      <c r="A1287" s="195" t="s">
        <v>2887</v>
      </c>
      <c r="B1287" s="195"/>
    </row>
    <row r="1288" spans="1:2" x14ac:dyDescent="0.25">
      <c r="A1288" s="196" t="s">
        <v>2888</v>
      </c>
    </row>
    <row r="1289" spans="1:2" x14ac:dyDescent="0.25">
      <c r="A1289" s="195" t="s">
        <v>579</v>
      </c>
      <c r="B1289" s="195"/>
    </row>
    <row r="1290" spans="1:2" x14ac:dyDescent="0.25">
      <c r="A1290" s="196" t="s">
        <v>3229</v>
      </c>
    </row>
    <row r="1291" spans="1:2" x14ac:dyDescent="0.25">
      <c r="A1291" s="195" t="s">
        <v>3230</v>
      </c>
      <c r="B1291" s="195"/>
    </row>
    <row r="1292" spans="1:2" x14ac:dyDescent="0.25">
      <c r="A1292" s="196" t="s">
        <v>314</v>
      </c>
    </row>
    <row r="1293" spans="1:2" x14ac:dyDescent="0.25">
      <c r="A1293" s="196" t="s">
        <v>314</v>
      </c>
    </row>
    <row r="1294" spans="1:2" x14ac:dyDescent="0.25">
      <c r="A1294" s="196" t="s">
        <v>314</v>
      </c>
    </row>
    <row r="1295" spans="1:2" ht="15" customHeight="1" x14ac:dyDescent="0.25">
      <c r="A1295" s="196" t="s">
        <v>314</v>
      </c>
    </row>
    <row r="1296" spans="1:2" x14ac:dyDescent="0.25">
      <c r="A1296" s="196" t="s">
        <v>314</v>
      </c>
    </row>
    <row r="1297" spans="1:2" x14ac:dyDescent="0.25">
      <c r="A1297" s="196" t="s">
        <v>314</v>
      </c>
    </row>
    <row r="1298" spans="1:2" x14ac:dyDescent="0.25">
      <c r="A1298" s="196" t="s">
        <v>314</v>
      </c>
    </row>
    <row r="1299" spans="1:2" x14ac:dyDescent="0.25">
      <c r="A1299" s="196" t="s">
        <v>314</v>
      </c>
    </row>
    <row r="1300" spans="1:2" x14ac:dyDescent="0.25">
      <c r="A1300" s="196" t="s">
        <v>687</v>
      </c>
    </row>
    <row r="1301" spans="1:2" x14ac:dyDescent="0.25">
      <c r="A1301" s="196" t="s">
        <v>2889</v>
      </c>
    </row>
    <row r="1302" spans="1:2" x14ac:dyDescent="0.25">
      <c r="A1302" s="196" t="s">
        <v>2547</v>
      </c>
    </row>
    <row r="1303" spans="1:2" x14ac:dyDescent="0.25">
      <c r="A1303" s="196" t="s">
        <v>549</v>
      </c>
    </row>
    <row r="1304" spans="1:2" x14ac:dyDescent="0.25">
      <c r="A1304" s="196" t="s">
        <v>324</v>
      </c>
    </row>
    <row r="1305" spans="1:2" x14ac:dyDescent="0.25">
      <c r="A1305" s="196" t="s">
        <v>324</v>
      </c>
    </row>
    <row r="1306" spans="1:2" x14ac:dyDescent="0.25">
      <c r="A1306" s="196" t="s">
        <v>2890</v>
      </c>
    </row>
    <row r="1307" spans="1:2" x14ac:dyDescent="0.25">
      <c r="A1307" s="196" t="s">
        <v>2891</v>
      </c>
    </row>
    <row r="1308" spans="1:2" x14ac:dyDescent="0.25">
      <c r="A1308" s="196" t="s">
        <v>2892</v>
      </c>
    </row>
    <row r="1309" spans="1:2" x14ac:dyDescent="0.25">
      <c r="A1309" s="196" t="s">
        <v>2893</v>
      </c>
    </row>
    <row r="1310" spans="1:2" x14ac:dyDescent="0.25">
      <c r="A1310" s="196" t="s">
        <v>2622</v>
      </c>
    </row>
    <row r="1311" spans="1:2" x14ac:dyDescent="0.25">
      <c r="A1311" s="195" t="s">
        <v>355</v>
      </c>
    </row>
    <row r="1312" spans="1:2" x14ac:dyDescent="0.25">
      <c r="A1312" s="195" t="s">
        <v>439</v>
      </c>
      <c r="B1312" s="195"/>
    </row>
    <row r="1313" spans="1:3" x14ac:dyDescent="0.25">
      <c r="A1313" s="195" t="s">
        <v>3231</v>
      </c>
      <c r="B1313" s="195"/>
    </row>
    <row r="1314" spans="1:3" ht="15" customHeight="1" x14ac:dyDescent="0.25">
      <c r="A1314" s="195" t="s">
        <v>2894</v>
      </c>
      <c r="B1314" s="195"/>
    </row>
    <row r="1315" spans="1:3" x14ac:dyDescent="0.25">
      <c r="A1315" s="195" t="s">
        <v>2895</v>
      </c>
      <c r="B1315" s="195"/>
    </row>
    <row r="1316" spans="1:3" x14ac:dyDescent="0.25">
      <c r="A1316" s="195" t="s">
        <v>2896</v>
      </c>
      <c r="B1316" s="195"/>
    </row>
    <row r="1317" spans="1:3" x14ac:dyDescent="0.25">
      <c r="A1317" s="195" t="s">
        <v>352</v>
      </c>
    </row>
    <row r="1318" spans="1:3" x14ac:dyDescent="0.25">
      <c r="A1318" s="195" t="s">
        <v>538</v>
      </c>
      <c r="B1318" s="195"/>
    </row>
    <row r="1319" spans="1:3" x14ac:dyDescent="0.25">
      <c r="A1319" s="195" t="s">
        <v>2897</v>
      </c>
      <c r="B1319" s="195"/>
      <c r="C1319" s="195"/>
    </row>
    <row r="1320" spans="1:3" ht="25.5" x14ac:dyDescent="0.25">
      <c r="A1320" s="196" t="s">
        <v>459</v>
      </c>
    </row>
    <row r="1321" spans="1:3" x14ac:dyDescent="0.25">
      <c r="A1321" s="195" t="s">
        <v>2898</v>
      </c>
      <c r="B1321" s="195"/>
      <c r="C1321" s="195"/>
    </row>
    <row r="1322" spans="1:3" x14ac:dyDescent="0.25">
      <c r="A1322" s="195" t="s">
        <v>3232</v>
      </c>
      <c r="B1322" s="195"/>
    </row>
    <row r="1323" spans="1:3" x14ac:dyDescent="0.25">
      <c r="A1323" s="195" t="s">
        <v>646</v>
      </c>
      <c r="B1323" s="195"/>
    </row>
    <row r="1324" spans="1:3" x14ac:dyDescent="0.25">
      <c r="A1324" s="196" t="s">
        <v>3233</v>
      </c>
    </row>
    <row r="1325" spans="1:3" x14ac:dyDescent="0.25">
      <c r="A1325" s="195" t="s">
        <v>3400</v>
      </c>
      <c r="B1325" s="195"/>
    </row>
    <row r="1326" spans="1:3" x14ac:dyDescent="0.25">
      <c r="A1326" s="195" t="s">
        <v>2623</v>
      </c>
      <c r="B1326" s="195"/>
    </row>
    <row r="1327" spans="1:3" x14ac:dyDescent="0.25">
      <c r="A1327" s="195" t="s">
        <v>3234</v>
      </c>
      <c r="B1327" s="195"/>
    </row>
    <row r="1328" spans="1:3" x14ac:dyDescent="0.25">
      <c r="A1328" s="195" t="s">
        <v>643</v>
      </c>
      <c r="B1328" s="195"/>
    </row>
    <row r="1329" spans="1:2" x14ac:dyDescent="0.25">
      <c r="A1329" s="196" t="s">
        <v>2899</v>
      </c>
    </row>
    <row r="1330" spans="1:2" x14ac:dyDescent="0.25">
      <c r="A1330" s="195" t="s">
        <v>414</v>
      </c>
      <c r="B1330" s="195"/>
    </row>
    <row r="1331" spans="1:2" x14ac:dyDescent="0.25">
      <c r="A1331" s="195" t="s">
        <v>261</v>
      </c>
      <c r="B1331" s="195"/>
    </row>
    <row r="1332" spans="1:2" x14ac:dyDescent="0.25">
      <c r="A1332" s="196" t="s">
        <v>557</v>
      </c>
    </row>
    <row r="1333" spans="1:2" x14ac:dyDescent="0.25">
      <c r="A1333" s="195" t="s">
        <v>368</v>
      </c>
    </row>
    <row r="1334" spans="1:2" x14ac:dyDescent="0.25">
      <c r="A1334" s="196" t="s">
        <v>565</v>
      </c>
    </row>
    <row r="1335" spans="1:2" x14ac:dyDescent="0.25">
      <c r="A1335" s="196" t="s">
        <v>554</v>
      </c>
    </row>
    <row r="1336" spans="1:2" x14ac:dyDescent="0.25">
      <c r="A1336" s="195" t="s">
        <v>3235</v>
      </c>
      <c r="B1336" s="195"/>
    </row>
    <row r="1337" spans="1:2" x14ac:dyDescent="0.25">
      <c r="A1337" s="196" t="s">
        <v>234</v>
      </c>
    </row>
    <row r="1338" spans="1:2" x14ac:dyDescent="0.25">
      <c r="A1338" s="195" t="s">
        <v>2624</v>
      </c>
      <c r="B1338" s="195"/>
    </row>
    <row r="1339" spans="1:2" x14ac:dyDescent="0.25">
      <c r="A1339" s="195" t="s">
        <v>260</v>
      </c>
      <c r="B1339" s="195"/>
    </row>
    <row r="1340" spans="1:2" x14ac:dyDescent="0.25">
      <c r="A1340" s="196" t="s">
        <v>2900</v>
      </c>
    </row>
    <row r="1341" spans="1:2" x14ac:dyDescent="0.25">
      <c r="A1341" s="196" t="s">
        <v>551</v>
      </c>
    </row>
    <row r="1342" spans="1:2" x14ac:dyDescent="0.25">
      <c r="A1342" s="195" t="s">
        <v>649</v>
      </c>
      <c r="B1342" s="195"/>
    </row>
    <row r="1343" spans="1:2" x14ac:dyDescent="0.25">
      <c r="A1343" s="196" t="s">
        <v>2901</v>
      </c>
    </row>
    <row r="1344" spans="1:2" x14ac:dyDescent="0.25">
      <c r="A1344" s="195" t="s">
        <v>3236</v>
      </c>
      <c r="B1344" s="195"/>
    </row>
    <row r="1345" spans="1:3" x14ac:dyDescent="0.25">
      <c r="A1345" s="195" t="s">
        <v>389</v>
      </c>
      <c r="B1345" s="195"/>
    </row>
    <row r="1346" spans="1:3" x14ac:dyDescent="0.25">
      <c r="A1346" s="196" t="s">
        <v>3237</v>
      </c>
    </row>
    <row r="1347" spans="1:3" x14ac:dyDescent="0.25">
      <c r="A1347" s="195" t="s">
        <v>3401</v>
      </c>
      <c r="B1347" s="195"/>
      <c r="C1347" s="195"/>
    </row>
    <row r="1348" spans="1:3" ht="25.5" x14ac:dyDescent="0.25">
      <c r="A1348" s="195" t="s">
        <v>651</v>
      </c>
      <c r="B1348" s="195"/>
    </row>
    <row r="1349" spans="1:3" x14ac:dyDescent="0.25">
      <c r="A1349" s="195" t="s">
        <v>2902</v>
      </c>
      <c r="B1349" s="195"/>
      <c r="C1349" s="195"/>
    </row>
    <row r="1350" spans="1:3" x14ac:dyDescent="0.25">
      <c r="A1350" s="196" t="s">
        <v>2903</v>
      </c>
    </row>
    <row r="1351" spans="1:3" x14ac:dyDescent="0.25">
      <c r="A1351" s="195" t="s">
        <v>2904</v>
      </c>
    </row>
    <row r="1352" spans="1:3" x14ac:dyDescent="0.25">
      <c r="A1352" s="196" t="s">
        <v>2905</v>
      </c>
    </row>
    <row r="1353" spans="1:3" x14ac:dyDescent="0.25">
      <c r="A1353" s="195" t="s">
        <v>3238</v>
      </c>
      <c r="B1353" s="195"/>
    </row>
    <row r="1354" spans="1:3" x14ac:dyDescent="0.25">
      <c r="A1354" s="196" t="s">
        <v>278</v>
      </c>
    </row>
    <row r="1355" spans="1:3" x14ac:dyDescent="0.25">
      <c r="A1355" s="196" t="s">
        <v>278</v>
      </c>
    </row>
    <row r="1356" spans="1:3" x14ac:dyDescent="0.25">
      <c r="A1356" s="196" t="s">
        <v>562</v>
      </c>
    </row>
    <row r="1357" spans="1:3" x14ac:dyDescent="0.25">
      <c r="A1357" s="196" t="s">
        <v>299</v>
      </c>
    </row>
    <row r="1358" spans="1:3" x14ac:dyDescent="0.25">
      <c r="A1358" s="196" t="s">
        <v>279</v>
      </c>
    </row>
    <row r="1359" spans="1:3" x14ac:dyDescent="0.25">
      <c r="A1359" s="196" t="s">
        <v>282</v>
      </c>
    </row>
    <row r="1360" spans="1:3" x14ac:dyDescent="0.25">
      <c r="A1360" s="196" t="s">
        <v>279</v>
      </c>
      <c r="B1360" s="195"/>
    </row>
    <row r="1361" spans="1:2" x14ac:dyDescent="0.25">
      <c r="A1361" s="196" t="s">
        <v>495</v>
      </c>
    </row>
    <row r="1362" spans="1:2" x14ac:dyDescent="0.25">
      <c r="A1362" s="196" t="s">
        <v>441</v>
      </c>
      <c r="B1362" s="195"/>
    </row>
    <row r="1363" spans="1:2" x14ac:dyDescent="0.25">
      <c r="A1363" s="196" t="s">
        <v>440</v>
      </c>
      <c r="B1363" s="195"/>
    </row>
    <row r="1364" spans="1:2" x14ac:dyDescent="0.25">
      <c r="A1364" s="195" t="s">
        <v>205</v>
      </c>
    </row>
    <row r="1365" spans="1:2" x14ac:dyDescent="0.25">
      <c r="A1365" s="195" t="s">
        <v>205</v>
      </c>
      <c r="B1365" s="195"/>
    </row>
    <row r="1366" spans="1:2" x14ac:dyDescent="0.25">
      <c r="A1366" s="196" t="s">
        <v>613</v>
      </c>
    </row>
    <row r="1367" spans="1:2" x14ac:dyDescent="0.25">
      <c r="A1367" s="195" t="s">
        <v>3239</v>
      </c>
      <c r="B1367" s="195"/>
    </row>
    <row r="1368" spans="1:2" x14ac:dyDescent="0.25">
      <c r="A1368" s="195" t="s">
        <v>3240</v>
      </c>
      <c r="B1368" s="195"/>
    </row>
    <row r="1369" spans="1:2" ht="25.5" x14ac:dyDescent="0.25">
      <c r="A1369" s="195" t="s">
        <v>3241</v>
      </c>
      <c r="B1369" s="195"/>
    </row>
    <row r="1370" spans="1:2" ht="25.5" x14ac:dyDescent="0.25">
      <c r="A1370" s="195" t="s">
        <v>405</v>
      </c>
      <c r="B1370" s="195"/>
    </row>
    <row r="1371" spans="1:2" x14ac:dyDescent="0.25">
      <c r="A1371" s="196" t="s">
        <v>472</v>
      </c>
    </row>
    <row r="1372" spans="1:2" x14ac:dyDescent="0.25">
      <c r="A1372" s="196" t="s">
        <v>2906</v>
      </c>
    </row>
    <row r="1373" spans="1:2" x14ac:dyDescent="0.25">
      <c r="A1373" s="195" t="s">
        <v>3402</v>
      </c>
    </row>
    <row r="1374" spans="1:2" ht="38.25" x14ac:dyDescent="0.25">
      <c r="A1374" s="195" t="s">
        <v>207</v>
      </c>
    </row>
    <row r="1375" spans="1:2" x14ac:dyDescent="0.25">
      <c r="A1375" s="196" t="s">
        <v>3403</v>
      </c>
    </row>
    <row r="1376" spans="1:2" x14ac:dyDescent="0.25">
      <c r="A1376" s="196" t="s">
        <v>2907</v>
      </c>
    </row>
    <row r="1377" spans="1:3" x14ac:dyDescent="0.25">
      <c r="A1377" s="195" t="s">
        <v>2908</v>
      </c>
      <c r="B1377" s="195"/>
    </row>
    <row r="1378" spans="1:3" x14ac:dyDescent="0.25">
      <c r="A1378" s="196" t="s">
        <v>546</v>
      </c>
    </row>
    <row r="1379" spans="1:3" x14ac:dyDescent="0.25">
      <c r="A1379" s="196" t="s">
        <v>313</v>
      </c>
    </row>
    <row r="1380" spans="1:3" x14ac:dyDescent="0.25">
      <c r="A1380" s="196" t="s">
        <v>2909</v>
      </c>
    </row>
    <row r="1381" spans="1:3" x14ac:dyDescent="0.25">
      <c r="A1381" s="195" t="s">
        <v>2910</v>
      </c>
      <c r="B1381" s="195"/>
      <c r="C1381" s="195"/>
    </row>
    <row r="1382" spans="1:3" x14ac:dyDescent="0.25">
      <c r="A1382" s="195" t="s">
        <v>676</v>
      </c>
      <c r="B1382" s="195"/>
    </row>
    <row r="1383" spans="1:3" x14ac:dyDescent="0.25">
      <c r="A1383" s="195" t="s">
        <v>3242</v>
      </c>
      <c r="B1383" s="195"/>
    </row>
    <row r="1384" spans="1:3" ht="25.5" x14ac:dyDescent="0.25">
      <c r="A1384" s="195" t="s">
        <v>3404</v>
      </c>
      <c r="B1384" s="195"/>
    </row>
    <row r="1385" spans="1:3" x14ac:dyDescent="0.25">
      <c r="A1385" s="195" t="s">
        <v>623</v>
      </c>
      <c r="B1385" s="195"/>
    </row>
    <row r="1386" spans="1:3" x14ac:dyDescent="0.25">
      <c r="A1386" s="195" t="s">
        <v>2911</v>
      </c>
    </row>
    <row r="1387" spans="1:3" x14ac:dyDescent="0.25">
      <c r="A1387" s="195" t="s">
        <v>679</v>
      </c>
      <c r="B1387" s="195"/>
      <c r="C1387" s="195"/>
    </row>
    <row r="1388" spans="1:3" x14ac:dyDescent="0.25">
      <c r="A1388" s="195" t="s">
        <v>679</v>
      </c>
      <c r="B1388" s="195"/>
      <c r="C1388" s="195"/>
    </row>
    <row r="1389" spans="1:3" x14ac:dyDescent="0.25">
      <c r="A1389" s="195" t="s">
        <v>679</v>
      </c>
      <c r="B1389" s="195"/>
      <c r="C1389" s="195"/>
    </row>
    <row r="1390" spans="1:3" x14ac:dyDescent="0.25">
      <c r="A1390" s="195" t="s">
        <v>2912</v>
      </c>
      <c r="B1390" s="195"/>
      <c r="C1390" s="195"/>
    </row>
    <row r="1391" spans="1:3" x14ac:dyDescent="0.25">
      <c r="A1391" s="195" t="s">
        <v>3405</v>
      </c>
      <c r="B1391" s="195"/>
    </row>
    <row r="1392" spans="1:3" x14ac:dyDescent="0.25">
      <c r="A1392" s="196" t="s">
        <v>3406</v>
      </c>
    </row>
    <row r="1393" spans="1:3" x14ac:dyDescent="0.25">
      <c r="A1393" s="196" t="s">
        <v>541</v>
      </c>
    </row>
    <row r="1394" spans="1:3" x14ac:dyDescent="0.25">
      <c r="A1394" s="196" t="s">
        <v>301</v>
      </c>
    </row>
    <row r="1395" spans="1:3" x14ac:dyDescent="0.25">
      <c r="A1395" s="196" t="s">
        <v>435</v>
      </c>
    </row>
    <row r="1396" spans="1:3" x14ac:dyDescent="0.25">
      <c r="A1396" s="195" t="s">
        <v>2913</v>
      </c>
    </row>
    <row r="1397" spans="1:3" x14ac:dyDescent="0.25">
      <c r="A1397" s="196" t="s">
        <v>307</v>
      </c>
    </row>
    <row r="1398" spans="1:3" x14ac:dyDescent="0.25">
      <c r="A1398" s="195" t="s">
        <v>307</v>
      </c>
      <c r="B1398" s="195"/>
    </row>
    <row r="1399" spans="1:3" x14ac:dyDescent="0.25">
      <c r="A1399" s="196" t="s">
        <v>429</v>
      </c>
    </row>
    <row r="1400" spans="1:3" x14ac:dyDescent="0.25">
      <c r="A1400" s="196" t="s">
        <v>3243</v>
      </c>
    </row>
    <row r="1401" spans="1:3" x14ac:dyDescent="0.25">
      <c r="A1401" s="195" t="s">
        <v>3244</v>
      </c>
      <c r="B1401" s="195"/>
    </row>
    <row r="1402" spans="1:3" x14ac:dyDescent="0.25">
      <c r="A1402" s="196" t="s">
        <v>680</v>
      </c>
    </row>
    <row r="1403" spans="1:3" x14ac:dyDescent="0.25">
      <c r="A1403" s="195" t="s">
        <v>2914</v>
      </c>
      <c r="B1403" s="195"/>
      <c r="C1403" s="195"/>
    </row>
    <row r="1404" spans="1:3" x14ac:dyDescent="0.25">
      <c r="A1404" s="196" t="s">
        <v>471</v>
      </c>
    </row>
    <row r="1405" spans="1:3" x14ac:dyDescent="0.25">
      <c r="A1405" s="195" t="s">
        <v>2915</v>
      </c>
      <c r="B1405" s="195"/>
    </row>
    <row r="1406" spans="1:3" x14ac:dyDescent="0.25">
      <c r="A1406" s="195" t="s">
        <v>3245</v>
      </c>
    </row>
    <row r="1407" spans="1:3" x14ac:dyDescent="0.25">
      <c r="A1407" s="195" t="s">
        <v>3246</v>
      </c>
    </row>
    <row r="1408" spans="1:3" x14ac:dyDescent="0.25">
      <c r="A1408" s="195" t="s">
        <v>2916</v>
      </c>
      <c r="B1408" s="195"/>
      <c r="C1408" s="195"/>
    </row>
    <row r="1409" spans="1:2" x14ac:dyDescent="0.25">
      <c r="A1409" s="196" t="s">
        <v>2917</v>
      </c>
    </row>
    <row r="1410" spans="1:2" x14ac:dyDescent="0.25">
      <c r="A1410" s="195" t="s">
        <v>3247</v>
      </c>
      <c r="B1410" s="195"/>
    </row>
    <row r="1411" spans="1:2" ht="25.5" x14ac:dyDescent="0.25">
      <c r="A1411" s="195" t="s">
        <v>577</v>
      </c>
      <c r="B1411" s="195"/>
    </row>
    <row r="1412" spans="1:2" x14ac:dyDescent="0.25">
      <c r="A1412" s="195" t="s">
        <v>3248</v>
      </c>
      <c r="B1412" s="195"/>
    </row>
    <row r="1413" spans="1:2" ht="25.5" x14ac:dyDescent="0.25">
      <c r="A1413" s="195" t="s">
        <v>3249</v>
      </c>
    </row>
    <row r="1414" spans="1:2" ht="25.5" x14ac:dyDescent="0.25">
      <c r="A1414" s="195" t="s">
        <v>3250</v>
      </c>
    </row>
    <row r="1415" spans="1:2" ht="25.5" x14ac:dyDescent="0.25">
      <c r="A1415" s="196" t="s">
        <v>256</v>
      </c>
    </row>
    <row r="1416" spans="1:2" x14ac:dyDescent="0.25">
      <c r="A1416" s="195" t="s">
        <v>3251</v>
      </c>
      <c r="B1416" s="195"/>
    </row>
    <row r="1417" spans="1:2" x14ac:dyDescent="0.25">
      <c r="A1417" s="195" t="s">
        <v>3252</v>
      </c>
      <c r="B1417" s="195"/>
    </row>
    <row r="1418" spans="1:2" ht="25.5" x14ac:dyDescent="0.25">
      <c r="A1418" s="195" t="s">
        <v>647</v>
      </c>
      <c r="B1418" s="195"/>
    </row>
    <row r="1419" spans="1:2" x14ac:dyDescent="0.25">
      <c r="A1419" s="195" t="s">
        <v>647</v>
      </c>
      <c r="B1419" s="195"/>
    </row>
    <row r="1420" spans="1:2" x14ac:dyDescent="0.25">
      <c r="A1420" s="195" t="s">
        <v>411</v>
      </c>
      <c r="B1420" s="195"/>
    </row>
    <row r="1421" spans="1:2" ht="15" customHeight="1" x14ac:dyDescent="0.25">
      <c r="A1421" s="195" t="s">
        <v>371</v>
      </c>
      <c r="B1421" s="195"/>
    </row>
    <row r="1422" spans="1:2" x14ac:dyDescent="0.25">
      <c r="A1422" s="195" t="s">
        <v>371</v>
      </c>
      <c r="B1422" s="195"/>
    </row>
    <row r="1423" spans="1:2" x14ac:dyDescent="0.25">
      <c r="A1423" s="196" t="s">
        <v>507</v>
      </c>
    </row>
    <row r="1424" spans="1:2" x14ac:dyDescent="0.25">
      <c r="A1424" s="196" t="s">
        <v>508</v>
      </c>
    </row>
    <row r="1425" spans="1:3" x14ac:dyDescent="0.25">
      <c r="A1425" s="196" t="s">
        <v>506</v>
      </c>
    </row>
    <row r="1426" spans="1:3" x14ac:dyDescent="0.25">
      <c r="A1426" s="195" t="s">
        <v>2918</v>
      </c>
      <c r="B1426" s="195"/>
    </row>
    <row r="1427" spans="1:3" x14ac:dyDescent="0.25">
      <c r="A1427" s="196" t="s">
        <v>684</v>
      </c>
    </row>
    <row r="1428" spans="1:3" x14ac:dyDescent="0.25">
      <c r="A1428" s="195" t="s">
        <v>3407</v>
      </c>
      <c r="B1428" s="195"/>
    </row>
    <row r="1429" spans="1:3" x14ac:dyDescent="0.25">
      <c r="A1429" s="196" t="s">
        <v>603</v>
      </c>
    </row>
    <row r="1430" spans="1:3" x14ac:dyDescent="0.25">
      <c r="A1430" s="196" t="s">
        <v>603</v>
      </c>
    </row>
    <row r="1431" spans="1:3" x14ac:dyDescent="0.25">
      <c r="A1431" s="196" t="s">
        <v>602</v>
      </c>
    </row>
    <row r="1432" spans="1:3" x14ac:dyDescent="0.25">
      <c r="A1432" s="196" t="s">
        <v>607</v>
      </c>
    </row>
    <row r="1433" spans="1:3" x14ac:dyDescent="0.25">
      <c r="A1433" s="196" t="s">
        <v>2919</v>
      </c>
    </row>
    <row r="1434" spans="1:3" x14ac:dyDescent="0.25">
      <c r="A1434" s="196" t="s">
        <v>3408</v>
      </c>
    </row>
    <row r="1435" spans="1:3" x14ac:dyDescent="0.25">
      <c r="A1435" s="195" t="s">
        <v>2920</v>
      </c>
      <c r="B1435" s="195"/>
      <c r="C1435" s="195"/>
    </row>
    <row r="1436" spans="1:3" x14ac:dyDescent="0.25">
      <c r="A1436" s="195" t="s">
        <v>3253</v>
      </c>
      <c r="B1436" s="195"/>
    </row>
    <row r="1437" spans="1:3" x14ac:dyDescent="0.25">
      <c r="A1437" s="195" t="s">
        <v>413</v>
      </c>
      <c r="B1437" s="195"/>
    </row>
    <row r="1438" spans="1:3" x14ac:dyDescent="0.25">
      <c r="A1438" s="195" t="s">
        <v>2921</v>
      </c>
      <c r="B1438" s="195"/>
      <c r="C1438" s="195"/>
    </row>
    <row r="1439" spans="1:3" ht="25.5" x14ac:dyDescent="0.25">
      <c r="A1439" s="195" t="s">
        <v>2922</v>
      </c>
      <c r="B1439" s="195"/>
      <c r="C1439" s="195"/>
    </row>
    <row r="1440" spans="1:3" ht="25.5" x14ac:dyDescent="0.25">
      <c r="A1440" s="195" t="s">
        <v>3409</v>
      </c>
      <c r="B1440" s="195"/>
      <c r="C1440" s="195"/>
    </row>
    <row r="1441" spans="1:3" ht="25.5" x14ac:dyDescent="0.25">
      <c r="A1441" s="195" t="s">
        <v>3410</v>
      </c>
      <c r="B1441" s="195"/>
      <c r="C1441" s="195"/>
    </row>
    <row r="1442" spans="1:3" ht="38.25" x14ac:dyDescent="0.25">
      <c r="A1442" s="195" t="s">
        <v>3254</v>
      </c>
      <c r="B1442" s="195"/>
    </row>
    <row r="1443" spans="1:3" ht="25.5" x14ac:dyDescent="0.25">
      <c r="A1443" s="195" t="s">
        <v>3411</v>
      </c>
      <c r="B1443" s="195"/>
    </row>
    <row r="1444" spans="1:3" x14ac:dyDescent="0.25">
      <c r="A1444" s="195" t="s">
        <v>2625</v>
      </c>
    </row>
    <row r="1445" spans="1:3" x14ac:dyDescent="0.25">
      <c r="A1445" s="195" t="s">
        <v>3255</v>
      </c>
      <c r="B1445" s="195"/>
    </row>
    <row r="1446" spans="1:3" x14ac:dyDescent="0.25">
      <c r="A1446" s="196" t="s">
        <v>276</v>
      </c>
    </row>
    <row r="1447" spans="1:3" x14ac:dyDescent="0.25">
      <c r="A1447" s="195" t="s">
        <v>3256</v>
      </c>
      <c r="B1447" s="195"/>
      <c r="C1447" s="195"/>
    </row>
    <row r="1448" spans="1:3" x14ac:dyDescent="0.25">
      <c r="A1448" s="195" t="s">
        <v>2923</v>
      </c>
    </row>
    <row r="1449" spans="1:3" ht="38.25" x14ac:dyDescent="0.25">
      <c r="A1449" s="195" t="s">
        <v>3257</v>
      </c>
      <c r="B1449" s="195"/>
    </row>
    <row r="1450" spans="1:3" ht="25.5" x14ac:dyDescent="0.25">
      <c r="A1450" s="195" t="s">
        <v>248</v>
      </c>
      <c r="B1450" s="195"/>
    </row>
    <row r="1451" spans="1:3" x14ac:dyDescent="0.25">
      <c r="A1451" s="196" t="s">
        <v>268</v>
      </c>
    </row>
    <row r="1452" spans="1:3" x14ac:dyDescent="0.25">
      <c r="A1452" s="195" t="s">
        <v>3258</v>
      </c>
      <c r="B1452" s="195"/>
    </row>
    <row r="1453" spans="1:3" ht="25.5" x14ac:dyDescent="0.25">
      <c r="A1453" s="196" t="s">
        <v>702</v>
      </c>
    </row>
    <row r="1454" spans="1:3" x14ac:dyDescent="0.25">
      <c r="A1454" s="196" t="s">
        <v>563</v>
      </c>
    </row>
    <row r="1455" spans="1:3" x14ac:dyDescent="0.25">
      <c r="A1455" s="196" t="s">
        <v>298</v>
      </c>
    </row>
    <row r="1456" spans="1:3" x14ac:dyDescent="0.25">
      <c r="A1456" s="196" t="s">
        <v>2924</v>
      </c>
    </row>
    <row r="1457" spans="1:2" x14ac:dyDescent="0.25">
      <c r="A1457" s="196" t="s">
        <v>342</v>
      </c>
    </row>
    <row r="1458" spans="1:2" x14ac:dyDescent="0.25">
      <c r="A1458" s="196" t="s">
        <v>342</v>
      </c>
    </row>
    <row r="1459" spans="1:2" x14ac:dyDescent="0.25">
      <c r="A1459" s="196" t="s">
        <v>492</v>
      </c>
    </row>
    <row r="1460" spans="1:2" x14ac:dyDescent="0.25">
      <c r="A1460" s="196" t="s">
        <v>462</v>
      </c>
    </row>
    <row r="1461" spans="1:2" x14ac:dyDescent="0.25">
      <c r="A1461" s="195" t="s">
        <v>590</v>
      </c>
      <c r="B1461" s="195"/>
    </row>
    <row r="1462" spans="1:2" x14ac:dyDescent="0.25">
      <c r="A1462" s="196" t="s">
        <v>328</v>
      </c>
    </row>
    <row r="1463" spans="1:2" x14ac:dyDescent="0.25">
      <c r="A1463" s="196" t="s">
        <v>503</v>
      </c>
    </row>
    <row r="1464" spans="1:2" x14ac:dyDescent="0.25">
      <c r="A1464" s="196" t="s">
        <v>517</v>
      </c>
    </row>
    <row r="1465" spans="1:2" x14ac:dyDescent="0.25">
      <c r="A1465" s="196" t="s">
        <v>517</v>
      </c>
    </row>
    <row r="1466" spans="1:2" x14ac:dyDescent="0.25">
      <c r="A1466" s="195" t="s">
        <v>517</v>
      </c>
      <c r="B1466" s="195"/>
    </row>
    <row r="1467" spans="1:2" x14ac:dyDescent="0.25">
      <c r="A1467" s="195" t="s">
        <v>517</v>
      </c>
      <c r="B1467" s="195"/>
    </row>
    <row r="1468" spans="1:2" x14ac:dyDescent="0.25">
      <c r="A1468" s="196" t="s">
        <v>531</v>
      </c>
    </row>
    <row r="1469" spans="1:2" x14ac:dyDescent="0.25">
      <c r="A1469" s="195" t="s">
        <v>531</v>
      </c>
      <c r="B1469" s="195"/>
    </row>
    <row r="1470" spans="1:2" x14ac:dyDescent="0.25">
      <c r="A1470" s="196" t="s">
        <v>2626</v>
      </c>
    </row>
    <row r="1471" spans="1:2" x14ac:dyDescent="0.25">
      <c r="A1471" s="196" t="s">
        <v>2627</v>
      </c>
    </row>
    <row r="1472" spans="1:2" x14ac:dyDescent="0.25">
      <c r="A1472" s="195" t="s">
        <v>2925</v>
      </c>
      <c r="B1472" s="195"/>
    </row>
    <row r="1473" spans="1:3" x14ac:dyDescent="0.25">
      <c r="A1473" s="195" t="s">
        <v>2926</v>
      </c>
      <c r="B1473" s="195"/>
    </row>
    <row r="1474" spans="1:3" x14ac:dyDescent="0.25">
      <c r="A1474" s="196" t="s">
        <v>2927</v>
      </c>
    </row>
    <row r="1475" spans="1:3" x14ac:dyDescent="0.25">
      <c r="A1475" s="195" t="s">
        <v>580</v>
      </c>
      <c r="B1475" s="195"/>
    </row>
    <row r="1476" spans="1:3" ht="15" customHeight="1" x14ac:dyDescent="0.25">
      <c r="A1476" s="196" t="s">
        <v>530</v>
      </c>
    </row>
    <row r="1477" spans="1:3" x14ac:dyDescent="0.25">
      <c r="A1477" s="196" t="s">
        <v>530</v>
      </c>
    </row>
    <row r="1478" spans="1:3" x14ac:dyDescent="0.25">
      <c r="A1478" s="196" t="s">
        <v>3259</v>
      </c>
    </row>
    <row r="1479" spans="1:3" x14ac:dyDescent="0.25">
      <c r="A1479" s="196" t="s">
        <v>2928</v>
      </c>
    </row>
    <row r="1480" spans="1:3" x14ac:dyDescent="0.25">
      <c r="A1480" s="196" t="s">
        <v>2929</v>
      </c>
    </row>
    <row r="1481" spans="1:3" x14ac:dyDescent="0.25">
      <c r="A1481" s="195" t="s">
        <v>3260</v>
      </c>
      <c r="B1481" s="195"/>
      <c r="C1481" s="195"/>
    </row>
    <row r="1482" spans="1:3" x14ac:dyDescent="0.25">
      <c r="A1482" s="195" t="s">
        <v>3261</v>
      </c>
      <c r="B1482" s="195"/>
      <c r="C1482" s="195"/>
    </row>
    <row r="1483" spans="1:3" x14ac:dyDescent="0.25">
      <c r="A1483" s="195" t="s">
        <v>3412</v>
      </c>
    </row>
    <row r="1484" spans="1:3" ht="51" x14ac:dyDescent="0.25">
      <c r="A1484" s="195" t="s">
        <v>2930</v>
      </c>
    </row>
    <row r="1485" spans="1:3" ht="25.5" x14ac:dyDescent="0.25">
      <c r="A1485" s="195" t="s">
        <v>3413</v>
      </c>
    </row>
    <row r="1486" spans="1:3" ht="25.5" x14ac:dyDescent="0.25">
      <c r="A1486" s="196" t="s">
        <v>273</v>
      </c>
    </row>
    <row r="1487" spans="1:3" x14ac:dyDescent="0.25">
      <c r="A1487" s="196" t="s">
        <v>689</v>
      </c>
    </row>
    <row r="1488" spans="1:3" x14ac:dyDescent="0.25">
      <c r="A1488" s="195" t="s">
        <v>3262</v>
      </c>
      <c r="B1488" s="195"/>
    </row>
    <row r="1489" spans="1:2" x14ac:dyDescent="0.25">
      <c r="A1489" s="195" t="s">
        <v>359</v>
      </c>
      <c r="B1489" s="195"/>
    </row>
    <row r="1490" spans="1:2" x14ac:dyDescent="0.25">
      <c r="A1490" s="196" t="s">
        <v>292</v>
      </c>
    </row>
    <row r="1491" spans="1:2" ht="15" customHeight="1" x14ac:dyDescent="0.25">
      <c r="A1491" s="196" t="s">
        <v>292</v>
      </c>
    </row>
    <row r="1492" spans="1:2" x14ac:dyDescent="0.25">
      <c r="A1492" s="195" t="s">
        <v>3263</v>
      </c>
      <c r="B1492" s="195"/>
    </row>
    <row r="1493" spans="1:2" ht="51" x14ac:dyDescent="0.25">
      <c r="A1493" s="196" t="s">
        <v>496</v>
      </c>
    </row>
    <row r="1494" spans="1:2" x14ac:dyDescent="0.25">
      <c r="A1494" s="195" t="s">
        <v>2628</v>
      </c>
      <c r="B1494" s="195"/>
    </row>
    <row r="1495" spans="1:2" x14ac:dyDescent="0.25">
      <c r="A1495" s="196" t="s">
        <v>3414</v>
      </c>
    </row>
    <row r="1496" spans="1:2" x14ac:dyDescent="0.25">
      <c r="A1496" s="196" t="s">
        <v>327</v>
      </c>
    </row>
    <row r="1497" spans="1:2" x14ac:dyDescent="0.25">
      <c r="A1497" s="195" t="s">
        <v>3264</v>
      </c>
      <c r="B1497" s="195"/>
    </row>
    <row r="1498" spans="1:2" x14ac:dyDescent="0.25">
      <c r="A1498" s="195" t="s">
        <v>3415</v>
      </c>
      <c r="B1498" s="195"/>
    </row>
    <row r="1499" spans="1:2" ht="38.25" x14ac:dyDescent="0.25">
      <c r="A1499" s="196" t="s">
        <v>502</v>
      </c>
    </row>
    <row r="1500" spans="1:2" x14ac:dyDescent="0.25">
      <c r="A1500" s="195" t="s">
        <v>232</v>
      </c>
      <c r="B1500" s="195"/>
    </row>
    <row r="1501" spans="1:2" x14ac:dyDescent="0.25">
      <c r="A1501" s="195" t="s">
        <v>3265</v>
      </c>
      <c r="B1501" s="195"/>
    </row>
    <row r="1502" spans="1:2" x14ac:dyDescent="0.25">
      <c r="A1502" s="195" t="s">
        <v>423</v>
      </c>
      <c r="B1502" s="195"/>
    </row>
    <row r="1503" spans="1:2" x14ac:dyDescent="0.25">
      <c r="A1503" s="195" t="s">
        <v>404</v>
      </c>
      <c r="B1503" s="195"/>
    </row>
    <row r="1504" spans="1:2" x14ac:dyDescent="0.25">
      <c r="A1504" s="195" t="s">
        <v>404</v>
      </c>
      <c r="B1504" s="195"/>
    </row>
    <row r="1505" spans="1:2" x14ac:dyDescent="0.25">
      <c r="A1505" s="195" t="s">
        <v>404</v>
      </c>
      <c r="B1505" s="195"/>
    </row>
    <row r="1506" spans="1:2" x14ac:dyDescent="0.25">
      <c r="A1506" s="195" t="s">
        <v>404</v>
      </c>
      <c r="B1506" s="195"/>
    </row>
    <row r="1507" spans="1:2" x14ac:dyDescent="0.25">
      <c r="A1507" s="196" t="s">
        <v>404</v>
      </c>
    </row>
    <row r="1508" spans="1:2" x14ac:dyDescent="0.25">
      <c r="A1508" s="195" t="s">
        <v>2931</v>
      </c>
    </row>
    <row r="1509" spans="1:2" ht="15" customHeight="1" x14ac:dyDescent="0.25">
      <c r="A1509" s="195" t="s">
        <v>230</v>
      </c>
      <c r="B1509" s="195"/>
    </row>
    <row r="1510" spans="1:2" x14ac:dyDescent="0.25">
      <c r="A1510" s="196" t="s">
        <v>230</v>
      </c>
    </row>
    <row r="1511" spans="1:2" x14ac:dyDescent="0.25">
      <c r="A1511" s="195" t="s">
        <v>263</v>
      </c>
    </row>
    <row r="1512" spans="1:2" x14ac:dyDescent="0.25">
      <c r="A1512" s="196" t="s">
        <v>467</v>
      </c>
    </row>
    <row r="1513" spans="1:2" x14ac:dyDescent="0.25">
      <c r="A1513" s="196" t="s">
        <v>467</v>
      </c>
    </row>
    <row r="1514" spans="1:2" x14ac:dyDescent="0.25">
      <c r="A1514" s="195" t="s">
        <v>361</v>
      </c>
    </row>
    <row r="1515" spans="1:2" x14ac:dyDescent="0.25">
      <c r="A1515" s="196" t="s">
        <v>2932</v>
      </c>
    </row>
    <row r="1516" spans="1:2" x14ac:dyDescent="0.25">
      <c r="A1516" s="196" t="s">
        <v>493</v>
      </c>
    </row>
    <row r="1517" spans="1:2" x14ac:dyDescent="0.25">
      <c r="A1517" s="196" t="s">
        <v>3416</v>
      </c>
    </row>
    <row r="1518" spans="1:2" x14ac:dyDescent="0.25">
      <c r="A1518" s="196" t="s">
        <v>3416</v>
      </c>
    </row>
    <row r="1519" spans="1:2" x14ac:dyDescent="0.25">
      <c r="A1519" s="195" t="s">
        <v>3266</v>
      </c>
      <c r="B1519" s="195"/>
    </row>
    <row r="1520" spans="1:2" x14ac:dyDescent="0.25">
      <c r="A1520" s="195" t="s">
        <v>366</v>
      </c>
    </row>
    <row r="1521" spans="1:3" x14ac:dyDescent="0.25">
      <c r="A1521" s="195" t="s">
        <v>346</v>
      </c>
    </row>
    <row r="1522" spans="1:3" x14ac:dyDescent="0.25">
      <c r="A1522" s="196" t="s">
        <v>572</v>
      </c>
    </row>
    <row r="1523" spans="1:3" x14ac:dyDescent="0.25">
      <c r="A1523" s="195" t="s">
        <v>673</v>
      </c>
      <c r="B1523" s="195"/>
    </row>
    <row r="1524" spans="1:3" x14ac:dyDescent="0.25">
      <c r="A1524" s="195" t="s">
        <v>390</v>
      </c>
      <c r="B1524" s="195"/>
    </row>
    <row r="1525" spans="1:3" x14ac:dyDescent="0.25">
      <c r="A1525" s="195" t="s">
        <v>3267</v>
      </c>
      <c r="B1525" s="195"/>
    </row>
    <row r="1526" spans="1:3" ht="25.5" x14ac:dyDescent="0.25">
      <c r="A1526" s="195" t="s">
        <v>3268</v>
      </c>
    </row>
    <row r="1527" spans="1:3" ht="25.5" x14ac:dyDescent="0.25">
      <c r="A1527" s="195" t="s">
        <v>204</v>
      </c>
    </row>
    <row r="1528" spans="1:3" x14ac:dyDescent="0.25">
      <c r="A1528" s="195" t="s">
        <v>654</v>
      </c>
      <c r="B1528" s="195"/>
    </row>
    <row r="1529" spans="1:3" x14ac:dyDescent="0.25">
      <c r="A1529" s="195" t="s">
        <v>3269</v>
      </c>
      <c r="B1529" s="195"/>
    </row>
    <row r="1530" spans="1:3" ht="25.5" x14ac:dyDescent="0.25">
      <c r="A1530" s="195" t="s">
        <v>2933</v>
      </c>
      <c r="B1530" s="195"/>
    </row>
    <row r="1531" spans="1:3" ht="25.5" x14ac:dyDescent="0.25">
      <c r="A1531" s="195" t="s">
        <v>401</v>
      </c>
      <c r="B1531" s="195"/>
    </row>
    <row r="1532" spans="1:3" x14ac:dyDescent="0.25">
      <c r="A1532" s="195" t="s">
        <v>3417</v>
      </c>
      <c r="B1532" s="195"/>
      <c r="C1532" s="195"/>
    </row>
    <row r="1533" spans="1:3" x14ac:dyDescent="0.25">
      <c r="A1533" s="195" t="s">
        <v>375</v>
      </c>
    </row>
    <row r="1534" spans="1:3" x14ac:dyDescent="0.25">
      <c r="A1534" s="195" t="s">
        <v>394</v>
      </c>
      <c r="B1534" s="195"/>
    </row>
    <row r="1535" spans="1:3" x14ac:dyDescent="0.25">
      <c r="A1535" s="195" t="s">
        <v>408</v>
      </c>
      <c r="B1535" s="195"/>
    </row>
    <row r="1536" spans="1:3" x14ac:dyDescent="0.25">
      <c r="A1536" s="195" t="s">
        <v>257</v>
      </c>
      <c r="B1536" s="195"/>
    </row>
    <row r="1537" spans="1:3" x14ac:dyDescent="0.25">
      <c r="A1537" s="195" t="s">
        <v>3270</v>
      </c>
      <c r="B1537" s="195"/>
    </row>
    <row r="1538" spans="1:3" x14ac:dyDescent="0.25">
      <c r="A1538" s="196" t="s">
        <v>620</v>
      </c>
    </row>
    <row r="1539" spans="1:3" x14ac:dyDescent="0.25">
      <c r="A1539" s="196" t="s">
        <v>620</v>
      </c>
    </row>
    <row r="1540" spans="1:3" x14ac:dyDescent="0.25">
      <c r="A1540" s="195" t="s">
        <v>2629</v>
      </c>
      <c r="B1540" s="195"/>
    </row>
    <row r="1541" spans="1:3" x14ac:dyDescent="0.25">
      <c r="A1541" s="196" t="s">
        <v>2630</v>
      </c>
    </row>
    <row r="1542" spans="1:3" x14ac:dyDescent="0.25">
      <c r="A1542" s="196" t="s">
        <v>460</v>
      </c>
    </row>
    <row r="1543" spans="1:3" x14ac:dyDescent="0.25">
      <c r="A1543" s="195" t="s">
        <v>3418</v>
      </c>
      <c r="B1543" s="195"/>
      <c r="C1543" s="195"/>
    </row>
    <row r="1544" spans="1:3" x14ac:dyDescent="0.25">
      <c r="A1544" s="196" t="s">
        <v>277</v>
      </c>
    </row>
    <row r="1545" spans="1:3" x14ac:dyDescent="0.25">
      <c r="A1545" s="196" t="s">
        <v>2934</v>
      </c>
    </row>
    <row r="1546" spans="1:3" x14ac:dyDescent="0.25">
      <c r="A1546" s="196" t="s">
        <v>3419</v>
      </c>
    </row>
    <row r="1547" spans="1:3" x14ac:dyDescent="0.25">
      <c r="A1547" s="196" t="s">
        <v>2935</v>
      </c>
    </row>
    <row r="1548" spans="1:3" x14ac:dyDescent="0.25">
      <c r="A1548" s="196" t="s">
        <v>3420</v>
      </c>
    </row>
    <row r="1549" spans="1:3" x14ac:dyDescent="0.25">
      <c r="A1549" s="196" t="s">
        <v>569</v>
      </c>
    </row>
    <row r="1550" spans="1:3" x14ac:dyDescent="0.25">
      <c r="A1550" s="196" t="s">
        <v>571</v>
      </c>
    </row>
    <row r="1551" spans="1:3" x14ac:dyDescent="0.25">
      <c r="A1551" s="196" t="s">
        <v>2936</v>
      </c>
    </row>
    <row r="1553" spans="1:2" x14ac:dyDescent="0.25">
      <c r="A1553" s="195"/>
      <c r="B1553" s="195"/>
    </row>
    <row r="1554" spans="1:2" x14ac:dyDescent="0.25">
      <c r="A1554" s="195"/>
      <c r="B1554" s="195"/>
    </row>
    <row r="1555" spans="1:2" x14ac:dyDescent="0.25">
      <c r="A1555" s="195"/>
      <c r="B1555" s="195"/>
    </row>
    <row r="1556" spans="1:2" x14ac:dyDescent="0.25">
      <c r="A1556" s="195"/>
      <c r="B1556" s="195"/>
    </row>
    <row r="1557" spans="1:2" x14ac:dyDescent="0.25">
      <c r="A1557" s="195"/>
      <c r="B1557" s="195"/>
    </row>
    <row r="1558" spans="1:2" x14ac:dyDescent="0.25">
      <c r="A1558" s="195"/>
      <c r="B1558" s="195"/>
    </row>
    <row r="1559" spans="1:2" x14ac:dyDescent="0.25">
      <c r="A1559" s="195"/>
      <c r="B1559" s="195"/>
    </row>
    <row r="1560" spans="1:2" x14ac:dyDescent="0.25">
      <c r="A1560" s="195"/>
      <c r="B1560" s="195"/>
    </row>
    <row r="1561" spans="1:2" x14ac:dyDescent="0.25">
      <c r="A1561" s="195"/>
      <c r="B1561" s="195"/>
    </row>
    <row r="1562" spans="1:2" x14ac:dyDescent="0.25">
      <c r="A1562" s="195"/>
      <c r="B1562" s="195"/>
    </row>
    <row r="1563" spans="1:2" x14ac:dyDescent="0.25">
      <c r="A1563" s="195"/>
      <c r="B1563" s="195"/>
    </row>
    <row r="1564" spans="1:2" x14ac:dyDescent="0.25">
      <c r="A1564" s="195"/>
      <c r="B1564" s="195"/>
    </row>
    <row r="1565" spans="1:2" x14ac:dyDescent="0.25">
      <c r="A1565" s="195"/>
      <c r="B1565" s="195"/>
    </row>
    <row r="1566" spans="1:2" x14ac:dyDescent="0.25">
      <c r="A1566" s="195"/>
      <c r="B1566" s="195"/>
    </row>
    <row r="1567" spans="1:2" x14ac:dyDescent="0.25">
      <c r="A1567" s="195"/>
      <c r="B1567" s="195"/>
    </row>
    <row r="1568" spans="1:2" x14ac:dyDescent="0.25">
      <c r="A1568" s="195"/>
      <c r="B1568" s="195"/>
    </row>
    <row r="1569" spans="1:2" x14ac:dyDescent="0.25">
      <c r="A1569" s="195"/>
      <c r="B1569" s="195"/>
    </row>
    <row r="1570" spans="1:2" x14ac:dyDescent="0.25">
      <c r="A1570" s="195"/>
      <c r="B1570" s="195"/>
    </row>
    <row r="1571" spans="1:2" ht="15" customHeight="1" x14ac:dyDescent="0.25">
      <c r="A1571" s="195"/>
      <c r="B1571" s="195"/>
    </row>
    <row r="1572" spans="1:2" x14ac:dyDescent="0.25">
      <c r="A1572" s="195"/>
      <c r="B1572" s="195"/>
    </row>
    <row r="1573" spans="1:2" x14ac:dyDescent="0.25">
      <c r="A1573" s="195"/>
      <c r="B1573" s="195"/>
    </row>
    <row r="1574" spans="1:2" x14ac:dyDescent="0.25">
      <c r="A1574" s="195"/>
      <c r="B1574" s="195"/>
    </row>
    <row r="1575" spans="1:2" x14ac:dyDescent="0.25">
      <c r="A1575" s="195"/>
      <c r="B1575" s="195"/>
    </row>
    <row r="1576" spans="1:2" ht="15" customHeight="1" x14ac:dyDescent="0.25">
      <c r="A1576" s="195"/>
      <c r="B1576" s="195"/>
    </row>
    <row r="1577" spans="1:2" x14ac:dyDescent="0.25">
      <c r="A1577" s="195"/>
      <c r="B1577" s="195"/>
    </row>
    <row r="1578" spans="1:2" x14ac:dyDescent="0.25">
      <c r="A1578" s="195"/>
      <c r="B1578" s="195"/>
    </row>
    <row r="1579" spans="1:2" x14ac:dyDescent="0.25">
      <c r="A1579" s="195"/>
      <c r="B1579" s="195"/>
    </row>
    <row r="1580" spans="1:2" x14ac:dyDescent="0.25">
      <c r="A1580" s="195"/>
      <c r="B1580" s="195"/>
    </row>
    <row r="1581" spans="1:2" x14ac:dyDescent="0.25">
      <c r="A1581" s="195"/>
      <c r="B1581" s="195"/>
    </row>
    <row r="1582" spans="1:2" x14ac:dyDescent="0.25">
      <c r="A1582" s="195"/>
      <c r="B1582" s="195"/>
    </row>
    <row r="1583" spans="1:2" x14ac:dyDescent="0.25">
      <c r="A1583" s="195"/>
      <c r="B1583" s="195"/>
    </row>
    <row r="1584" spans="1:2" x14ac:dyDescent="0.25">
      <c r="A1584" s="195"/>
      <c r="B1584" s="195"/>
    </row>
    <row r="1585" spans="1:2" x14ac:dyDescent="0.25">
      <c r="A1585" s="195"/>
      <c r="B1585" s="195"/>
    </row>
    <row r="1586" spans="1:2" x14ac:dyDescent="0.25">
      <c r="A1586" s="195"/>
      <c r="B1586" s="195"/>
    </row>
    <row r="1598" spans="1:2" ht="15" customHeight="1" x14ac:dyDescent="0.25"/>
    <row r="1601" ht="15" customHeight="1" x14ac:dyDescent="0.25"/>
    <row r="1616" ht="15" customHeight="1" x14ac:dyDescent="0.25"/>
    <row r="1619" spans="1:2" x14ac:dyDescent="0.25">
      <c r="A1619" s="195"/>
      <c r="B1619" s="195"/>
    </row>
    <row r="1620" spans="1:2" x14ac:dyDescent="0.25">
      <c r="A1620" s="195"/>
      <c r="B1620" s="195"/>
    </row>
    <row r="1621" spans="1:2" x14ac:dyDescent="0.25">
      <c r="A1621" s="195"/>
      <c r="B1621" s="195"/>
    </row>
    <row r="1622" spans="1:2" x14ac:dyDescent="0.25">
      <c r="A1622" s="195"/>
      <c r="B1622" s="195"/>
    </row>
    <row r="1623" spans="1:2" x14ac:dyDescent="0.25">
      <c r="A1623" s="195"/>
      <c r="B1623" s="195"/>
    </row>
    <row r="1624" spans="1:2" x14ac:dyDescent="0.25">
      <c r="A1624" s="195"/>
      <c r="B1624" s="195"/>
    </row>
    <row r="1625" spans="1:2" x14ac:dyDescent="0.25">
      <c r="A1625" s="195"/>
      <c r="B1625" s="195"/>
    </row>
    <row r="1634" spans="1:2" x14ac:dyDescent="0.25">
      <c r="A1634" s="195"/>
      <c r="B1634" s="195"/>
    </row>
    <row r="1637" spans="1:2" x14ac:dyDescent="0.25">
      <c r="A1637" s="195"/>
      <c r="B1637" s="195"/>
    </row>
    <row r="1638" spans="1:2" x14ac:dyDescent="0.25">
      <c r="A1638" s="195"/>
      <c r="B1638" s="195"/>
    </row>
    <row r="1639" spans="1:2" x14ac:dyDescent="0.25">
      <c r="A1639" s="195"/>
      <c r="B1639" s="195"/>
    </row>
    <row r="1640" spans="1:2" x14ac:dyDescent="0.25">
      <c r="A1640" s="195"/>
      <c r="B1640" s="195"/>
    </row>
    <row r="1641" spans="1:2" x14ac:dyDescent="0.25">
      <c r="A1641" s="195"/>
      <c r="B1641" s="195"/>
    </row>
    <row r="1642" spans="1:2" x14ac:dyDescent="0.25">
      <c r="A1642" s="195"/>
      <c r="B1642" s="195"/>
    </row>
    <row r="1643" spans="1:2" x14ac:dyDescent="0.25">
      <c r="A1643" s="195"/>
      <c r="B1643" s="195"/>
    </row>
    <row r="1644" spans="1:2" x14ac:dyDescent="0.25">
      <c r="A1644" s="195"/>
      <c r="B1644" s="195"/>
    </row>
    <row r="1645" spans="1:2" x14ac:dyDescent="0.25">
      <c r="A1645" s="195"/>
      <c r="B1645" s="195"/>
    </row>
    <row r="1646" spans="1:2" x14ac:dyDescent="0.25">
      <c r="A1646" s="195"/>
      <c r="B1646" s="195"/>
    </row>
    <row r="1647" spans="1:2" x14ac:dyDescent="0.25">
      <c r="A1647" s="195"/>
      <c r="B1647" s="195"/>
    </row>
    <row r="1648" spans="1:2" x14ac:dyDescent="0.25">
      <c r="A1648" s="195"/>
      <c r="B1648" s="195"/>
    </row>
    <row r="1649" spans="1:2" x14ac:dyDescent="0.25">
      <c r="A1649" s="195"/>
      <c r="B1649" s="195"/>
    </row>
    <row r="1650" spans="1:2" x14ac:dyDescent="0.25">
      <c r="A1650" s="195"/>
      <c r="B1650" s="195"/>
    </row>
    <row r="1651" spans="1:2" x14ac:dyDescent="0.25">
      <c r="A1651" s="195"/>
      <c r="B1651" s="195"/>
    </row>
    <row r="1652" spans="1:2" x14ac:dyDescent="0.25">
      <c r="A1652" s="195"/>
      <c r="B1652" s="195"/>
    </row>
    <row r="1653" spans="1:2" x14ac:dyDescent="0.25">
      <c r="A1653" s="195"/>
      <c r="B1653" s="195"/>
    </row>
    <row r="1654" spans="1:2" x14ac:dyDescent="0.25">
      <c r="A1654" s="195"/>
      <c r="B1654" s="195"/>
    </row>
    <row r="1655" spans="1:2" x14ac:dyDescent="0.25">
      <c r="A1655" s="195"/>
      <c r="B1655" s="195"/>
    </row>
    <row r="1656" spans="1:2" x14ac:dyDescent="0.25">
      <c r="A1656" s="195"/>
      <c r="B1656" s="195"/>
    </row>
    <row r="1657" spans="1:2" x14ac:dyDescent="0.25">
      <c r="A1657" s="195"/>
      <c r="B1657" s="195"/>
    </row>
    <row r="1658" spans="1:2" x14ac:dyDescent="0.25">
      <c r="A1658" s="195"/>
      <c r="B1658" s="195"/>
    </row>
    <row r="1659" spans="1:2" x14ac:dyDescent="0.25">
      <c r="A1659" s="195"/>
      <c r="B1659" s="195"/>
    </row>
    <row r="1660" spans="1:2" x14ac:dyDescent="0.25">
      <c r="A1660" s="195"/>
      <c r="B1660" s="195"/>
    </row>
    <row r="1661" spans="1:2" x14ac:dyDescent="0.25">
      <c r="A1661" s="195"/>
      <c r="B1661" s="195"/>
    </row>
    <row r="1662" spans="1:2" x14ac:dyDescent="0.25">
      <c r="A1662" s="195"/>
      <c r="B1662" s="195"/>
    </row>
    <row r="1663" spans="1:2" x14ac:dyDescent="0.25">
      <c r="A1663" s="195"/>
      <c r="B1663" s="195"/>
    </row>
    <row r="1664" spans="1:2" x14ac:dyDescent="0.25">
      <c r="A1664" s="195"/>
      <c r="B1664" s="195"/>
    </row>
    <row r="1665" spans="1:2" x14ac:dyDescent="0.25">
      <c r="A1665" s="195"/>
      <c r="B1665" s="195"/>
    </row>
    <row r="1666" spans="1:2" x14ac:dyDescent="0.25">
      <c r="A1666" s="195"/>
      <c r="B1666" s="195"/>
    </row>
    <row r="1667" spans="1:2" x14ac:dyDescent="0.25">
      <c r="A1667" s="195"/>
      <c r="B1667" s="195"/>
    </row>
    <row r="1668" spans="1:2" x14ac:dyDescent="0.25">
      <c r="A1668" s="195"/>
      <c r="B1668" s="195"/>
    </row>
    <row r="1669" spans="1:2" x14ac:dyDescent="0.25">
      <c r="A1669" s="195"/>
      <c r="B1669" s="195"/>
    </row>
    <row r="1670" spans="1:2" x14ac:dyDescent="0.25">
      <c r="A1670" s="195"/>
      <c r="B1670" s="195"/>
    </row>
    <row r="1671" spans="1:2" x14ac:dyDescent="0.25">
      <c r="A1671" s="195"/>
      <c r="B1671" s="195"/>
    </row>
    <row r="1672" spans="1:2" x14ac:dyDescent="0.25">
      <c r="A1672" s="195"/>
      <c r="B1672" s="195"/>
    </row>
    <row r="1673" spans="1:2" x14ac:dyDescent="0.25">
      <c r="A1673" s="195"/>
      <c r="B1673" s="195"/>
    </row>
    <row r="1674" spans="1:2" x14ac:dyDescent="0.25">
      <c r="A1674" s="195"/>
      <c r="B1674" s="195"/>
    </row>
    <row r="1675" spans="1:2" x14ac:dyDescent="0.25">
      <c r="A1675" s="195"/>
      <c r="B1675" s="195"/>
    </row>
    <row r="1676" spans="1:2" x14ac:dyDescent="0.25">
      <c r="A1676" s="195"/>
      <c r="B1676" s="195"/>
    </row>
    <row r="1677" spans="1:2" x14ac:dyDescent="0.25">
      <c r="A1677" s="195"/>
      <c r="B1677" s="195"/>
    </row>
    <row r="1678" spans="1:2" x14ac:dyDescent="0.25">
      <c r="A1678" s="195"/>
      <c r="B1678" s="195"/>
    </row>
    <row r="1679" spans="1:2" x14ac:dyDescent="0.25">
      <c r="A1679" s="195"/>
      <c r="B1679" s="195"/>
    </row>
    <row r="1680" spans="1:2" x14ac:dyDescent="0.25">
      <c r="A1680" s="195"/>
      <c r="B1680" s="195"/>
    </row>
    <row r="1681" spans="1:2" x14ac:dyDescent="0.25">
      <c r="A1681" s="198"/>
      <c r="B1681" s="198"/>
    </row>
    <row r="1682" spans="1:2" x14ac:dyDescent="0.25">
      <c r="A1682" s="198"/>
      <c r="B1682" s="198"/>
    </row>
    <row r="1683" spans="1:2" x14ac:dyDescent="0.25">
      <c r="A1683" s="195"/>
      <c r="B1683" s="195"/>
    </row>
    <row r="1684" spans="1:2" x14ac:dyDescent="0.25">
      <c r="A1684" s="195"/>
      <c r="B1684" s="195"/>
    </row>
    <row r="1685" spans="1:2" x14ac:dyDescent="0.25">
      <c r="A1685" s="195"/>
      <c r="B1685" s="195"/>
    </row>
    <row r="1686" spans="1:2" x14ac:dyDescent="0.25">
      <c r="A1686" s="195"/>
      <c r="B1686" s="195"/>
    </row>
    <row r="1687" spans="1:2" x14ac:dyDescent="0.25">
      <c r="A1687" s="195"/>
      <c r="B1687" s="195"/>
    </row>
    <row r="1688" spans="1:2" x14ac:dyDescent="0.25">
      <c r="A1688" s="195"/>
      <c r="B1688" s="195"/>
    </row>
    <row r="1689" spans="1:2" x14ac:dyDescent="0.25">
      <c r="A1689" s="195"/>
      <c r="B1689" s="195"/>
    </row>
    <row r="1690" spans="1:2" x14ac:dyDescent="0.25">
      <c r="A1690" s="195"/>
      <c r="B1690" s="195"/>
    </row>
    <row r="1691" spans="1:2" x14ac:dyDescent="0.25">
      <c r="A1691" s="195"/>
      <c r="B1691" s="195"/>
    </row>
    <row r="1692" spans="1:2" x14ac:dyDescent="0.25">
      <c r="A1692" s="195"/>
      <c r="B1692" s="195"/>
    </row>
    <row r="1693" spans="1:2" x14ac:dyDescent="0.25">
      <c r="A1693" s="195"/>
      <c r="B1693" s="195"/>
    </row>
  </sheetData>
  <sortState ref="A1:G1808">
    <sortCondition ref="A1:A1808"/>
  </sortState>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52"/>
  <sheetViews>
    <sheetView workbookViewId="0">
      <selection activeCell="A144" sqref="A144"/>
    </sheetView>
  </sheetViews>
  <sheetFormatPr defaultRowHeight="15" x14ac:dyDescent="0.25"/>
  <cols>
    <col min="1" max="1" width="65.7109375" style="41" customWidth="1"/>
    <col min="2" max="2" width="54.42578125" style="41" customWidth="1"/>
    <col min="3" max="3" width="18.85546875" style="41" customWidth="1"/>
    <col min="4" max="4" width="18.140625" style="41" customWidth="1"/>
    <col min="5" max="5" width="13.28515625" style="41" customWidth="1"/>
    <col min="6" max="6" width="7.28515625" style="41" customWidth="1"/>
  </cols>
  <sheetData>
    <row r="1" spans="1:6" x14ac:dyDescent="0.25">
      <c r="A1" s="27" t="s">
        <v>7040</v>
      </c>
      <c r="B1" s="27" t="s">
        <v>7041</v>
      </c>
      <c r="C1" s="27" t="s">
        <v>7042</v>
      </c>
      <c r="D1" s="27" t="s">
        <v>7043</v>
      </c>
      <c r="E1" s="27" t="s">
        <v>7044</v>
      </c>
      <c r="F1" s="27" t="s">
        <v>711</v>
      </c>
    </row>
    <row r="2" spans="1:6" ht="75" x14ac:dyDescent="0.25">
      <c r="A2" s="41" t="s">
        <v>10123</v>
      </c>
      <c r="B2" s="41" t="s">
        <v>10124</v>
      </c>
      <c r="C2" s="41" t="s">
        <v>5505</v>
      </c>
      <c r="E2" s="41" t="s">
        <v>5506</v>
      </c>
      <c r="F2" s="41">
        <v>96</v>
      </c>
    </row>
    <row r="3" spans="1:6" ht="90" x14ac:dyDescent="0.25">
      <c r="A3" s="41" t="s">
        <v>10120</v>
      </c>
      <c r="B3" s="41" t="s">
        <v>10121</v>
      </c>
      <c r="C3" s="41" t="s">
        <v>10122</v>
      </c>
      <c r="E3" s="41" t="s">
        <v>5485</v>
      </c>
      <c r="F3" s="41">
        <v>97</v>
      </c>
    </row>
    <row r="4" spans="1:6" x14ac:dyDescent="0.25">
      <c r="A4" s="41" t="s">
        <v>300</v>
      </c>
      <c r="B4" s="41" t="s">
        <v>300</v>
      </c>
      <c r="E4" s="41" t="s">
        <v>10119</v>
      </c>
      <c r="F4" s="41">
        <v>98</v>
      </c>
    </row>
    <row r="5" spans="1:6" x14ac:dyDescent="0.25">
      <c r="A5" s="41" t="s">
        <v>10117</v>
      </c>
      <c r="B5" s="41" t="s">
        <v>10117</v>
      </c>
      <c r="E5" s="41" t="s">
        <v>10118</v>
      </c>
      <c r="F5" s="41">
        <v>99</v>
      </c>
    </row>
    <row r="6" spans="1:6" x14ac:dyDescent="0.25">
      <c r="A6" s="41" t="s">
        <v>10115</v>
      </c>
      <c r="B6" s="41" t="s">
        <v>10115</v>
      </c>
      <c r="E6" s="41" t="s">
        <v>10116</v>
      </c>
      <c r="F6" s="41">
        <v>100</v>
      </c>
    </row>
    <row r="7" spans="1:6" x14ac:dyDescent="0.25">
      <c r="A7" s="41" t="s">
        <v>10113</v>
      </c>
      <c r="B7" s="41" t="s">
        <v>10113</v>
      </c>
      <c r="E7" s="41" t="s">
        <v>10114</v>
      </c>
      <c r="F7" s="41">
        <v>101</v>
      </c>
    </row>
    <row r="8" spans="1:6" x14ac:dyDescent="0.25">
      <c r="A8" s="41" t="s">
        <v>10111</v>
      </c>
      <c r="B8" s="41" t="s">
        <v>10112</v>
      </c>
      <c r="C8" s="41" t="s">
        <v>5483</v>
      </c>
      <c r="E8" s="41" t="s">
        <v>5484</v>
      </c>
      <c r="F8" s="41">
        <v>102</v>
      </c>
    </row>
    <row r="9" spans="1:6" x14ac:dyDescent="0.25">
      <c r="A9" s="41" t="s">
        <v>382</v>
      </c>
      <c r="B9" s="41" t="s">
        <v>10109</v>
      </c>
      <c r="C9" s="202">
        <v>0.46875</v>
      </c>
      <c r="E9" s="41" t="s">
        <v>10110</v>
      </c>
      <c r="F9" s="41">
        <v>103</v>
      </c>
    </row>
    <row r="10" spans="1:6" ht="30" x14ac:dyDescent="0.25">
      <c r="A10" s="41" t="s">
        <v>10106</v>
      </c>
      <c r="B10" s="41" t="s">
        <v>10107</v>
      </c>
      <c r="C10" s="41" t="s">
        <v>10108</v>
      </c>
      <c r="E10" s="41" t="s">
        <v>5481</v>
      </c>
      <c r="F10" s="41">
        <v>104</v>
      </c>
    </row>
    <row r="11" spans="1:6" ht="30" x14ac:dyDescent="0.25">
      <c r="A11" s="41" t="s">
        <v>10103</v>
      </c>
      <c r="B11" s="41" t="s">
        <v>10104</v>
      </c>
      <c r="C11" s="41" t="s">
        <v>10105</v>
      </c>
      <c r="E11" s="41" t="s">
        <v>6432</v>
      </c>
      <c r="F11" s="41">
        <v>3</v>
      </c>
    </row>
    <row r="12" spans="1:6" ht="60" x14ac:dyDescent="0.25">
      <c r="A12" s="41" t="s">
        <v>10100</v>
      </c>
      <c r="B12" s="41" t="s">
        <v>10101</v>
      </c>
      <c r="C12" s="41" t="s">
        <v>10102</v>
      </c>
      <c r="E12" s="41" t="s">
        <v>6287</v>
      </c>
      <c r="F12" s="41">
        <v>4</v>
      </c>
    </row>
    <row r="13" spans="1:6" x14ac:dyDescent="0.25">
      <c r="A13" s="41" t="s">
        <v>10098</v>
      </c>
      <c r="B13" s="41" t="s">
        <v>10098</v>
      </c>
      <c r="E13" s="41" t="s">
        <v>10099</v>
      </c>
      <c r="F13" s="41">
        <v>105</v>
      </c>
    </row>
    <row r="14" spans="1:6" x14ac:dyDescent="0.25">
      <c r="A14" s="41" t="s">
        <v>10096</v>
      </c>
      <c r="B14" s="41" t="s">
        <v>10096</v>
      </c>
      <c r="E14" s="41" t="s">
        <v>10097</v>
      </c>
      <c r="F14" s="41">
        <v>106</v>
      </c>
    </row>
    <row r="15" spans="1:6" x14ac:dyDescent="0.25">
      <c r="A15" s="41" t="s">
        <v>10094</v>
      </c>
      <c r="B15" s="41" t="s">
        <v>10094</v>
      </c>
      <c r="E15" s="41" t="s">
        <v>10095</v>
      </c>
      <c r="F15" s="41">
        <v>5</v>
      </c>
    </row>
    <row r="16" spans="1:6" x14ac:dyDescent="0.25">
      <c r="A16" s="41" t="s">
        <v>10092</v>
      </c>
      <c r="B16" s="41" t="s">
        <v>10092</v>
      </c>
      <c r="E16" s="41" t="s">
        <v>10093</v>
      </c>
      <c r="F16" s="41">
        <v>6</v>
      </c>
    </row>
    <row r="17" spans="1:6" x14ac:dyDescent="0.25">
      <c r="A17" s="41" t="s">
        <v>10090</v>
      </c>
      <c r="B17" s="41" t="s">
        <v>10090</v>
      </c>
      <c r="E17" s="41" t="s">
        <v>10091</v>
      </c>
      <c r="F17" s="41">
        <v>107</v>
      </c>
    </row>
    <row r="18" spans="1:6" x14ac:dyDescent="0.25">
      <c r="A18" s="41" t="s">
        <v>374</v>
      </c>
      <c r="B18" s="41" t="s">
        <v>374</v>
      </c>
      <c r="E18" s="41" t="s">
        <v>10088</v>
      </c>
      <c r="F18" s="41">
        <v>109</v>
      </c>
    </row>
    <row r="19" spans="1:6" x14ac:dyDescent="0.25">
      <c r="A19" s="41" t="s">
        <v>374</v>
      </c>
      <c r="B19" s="41" t="s">
        <v>374</v>
      </c>
      <c r="E19" s="41" t="s">
        <v>10089</v>
      </c>
      <c r="F19" s="41">
        <v>108</v>
      </c>
    </row>
    <row r="20" spans="1:6" ht="30" x14ac:dyDescent="0.25">
      <c r="A20" s="41" t="s">
        <v>10085</v>
      </c>
      <c r="B20" s="41" t="s">
        <v>10086</v>
      </c>
      <c r="C20" s="41" t="s">
        <v>10087</v>
      </c>
      <c r="E20" s="41" t="s">
        <v>4722</v>
      </c>
      <c r="F20" s="41">
        <v>110</v>
      </c>
    </row>
    <row r="21" spans="1:6" x14ac:dyDescent="0.25">
      <c r="A21" s="41" t="s">
        <v>450</v>
      </c>
      <c r="B21" s="41" t="s">
        <v>450</v>
      </c>
      <c r="E21" s="41" t="s">
        <v>10084</v>
      </c>
      <c r="F21" s="41">
        <v>111</v>
      </c>
    </row>
    <row r="22" spans="1:6" ht="30" x14ac:dyDescent="0.25">
      <c r="A22" s="41" t="s">
        <v>386</v>
      </c>
      <c r="B22" s="41" t="s">
        <v>10082</v>
      </c>
      <c r="C22" s="41" t="s">
        <v>10083</v>
      </c>
      <c r="E22" s="41" t="s">
        <v>5478</v>
      </c>
      <c r="F22" s="41">
        <v>112</v>
      </c>
    </row>
    <row r="23" spans="1:6" ht="90" x14ac:dyDescent="0.25">
      <c r="A23" s="41" t="s">
        <v>10079</v>
      </c>
      <c r="B23" s="41" t="s">
        <v>10080</v>
      </c>
      <c r="C23" s="41" t="s">
        <v>10081</v>
      </c>
      <c r="E23" s="41" t="s">
        <v>4685</v>
      </c>
      <c r="F23" s="41">
        <v>11</v>
      </c>
    </row>
    <row r="24" spans="1:6" x14ac:dyDescent="0.25">
      <c r="A24" s="41" t="s">
        <v>10077</v>
      </c>
      <c r="B24" s="41" t="s">
        <v>10078</v>
      </c>
      <c r="C24" s="41" t="s">
        <v>5925</v>
      </c>
      <c r="E24" s="41" t="s">
        <v>5926</v>
      </c>
      <c r="F24" s="41">
        <v>113</v>
      </c>
    </row>
    <row r="25" spans="1:6" x14ac:dyDescent="0.25">
      <c r="A25" s="41" t="s">
        <v>341</v>
      </c>
      <c r="B25" s="41" t="s">
        <v>10075</v>
      </c>
      <c r="C25" s="201">
        <v>42068</v>
      </c>
      <c r="E25" s="41" t="s">
        <v>10076</v>
      </c>
      <c r="F25" s="41">
        <v>114</v>
      </c>
    </row>
    <row r="26" spans="1:6" ht="60" x14ac:dyDescent="0.25">
      <c r="A26" s="41" t="s">
        <v>10073</v>
      </c>
      <c r="B26" s="41" t="s">
        <v>10074</v>
      </c>
      <c r="C26" s="41" t="s">
        <v>5922</v>
      </c>
      <c r="E26" s="41" t="s">
        <v>5923</v>
      </c>
      <c r="F26" s="41">
        <v>115</v>
      </c>
    </row>
    <row r="27" spans="1:6" x14ac:dyDescent="0.25">
      <c r="A27" s="41" t="s">
        <v>10069</v>
      </c>
      <c r="B27" s="41" t="s">
        <v>10070</v>
      </c>
      <c r="C27" s="41" t="s">
        <v>10071</v>
      </c>
      <c r="E27" s="41" t="s">
        <v>10072</v>
      </c>
      <c r="F27" s="41">
        <v>116</v>
      </c>
    </row>
    <row r="28" spans="1:6" x14ac:dyDescent="0.25">
      <c r="A28" s="41" t="s">
        <v>473</v>
      </c>
      <c r="B28" s="41" t="s">
        <v>473</v>
      </c>
      <c r="E28" s="41" t="s">
        <v>10065</v>
      </c>
      <c r="F28" s="41">
        <v>120</v>
      </c>
    </row>
    <row r="29" spans="1:6" x14ac:dyDescent="0.25">
      <c r="A29" s="41" t="s">
        <v>473</v>
      </c>
      <c r="B29" s="41" t="s">
        <v>473</v>
      </c>
      <c r="E29" s="41" t="s">
        <v>10066</v>
      </c>
      <c r="F29" s="41">
        <v>119</v>
      </c>
    </row>
    <row r="30" spans="1:6" x14ac:dyDescent="0.25">
      <c r="A30" s="41" t="s">
        <v>473</v>
      </c>
      <c r="B30" s="41" t="s">
        <v>473</v>
      </c>
      <c r="E30" s="41" t="s">
        <v>10067</v>
      </c>
      <c r="F30" s="41">
        <v>118</v>
      </c>
    </row>
    <row r="31" spans="1:6" x14ac:dyDescent="0.25">
      <c r="A31" s="41" t="s">
        <v>473</v>
      </c>
      <c r="B31" s="41" t="s">
        <v>473</v>
      </c>
      <c r="E31" s="41" t="s">
        <v>10068</v>
      </c>
      <c r="F31" s="41">
        <v>117</v>
      </c>
    </row>
    <row r="32" spans="1:6" x14ac:dyDescent="0.25">
      <c r="A32" s="41" t="s">
        <v>10061</v>
      </c>
      <c r="B32" s="41" t="s">
        <v>10062</v>
      </c>
      <c r="C32" s="41" t="s">
        <v>10063</v>
      </c>
      <c r="E32" s="41" t="s">
        <v>10064</v>
      </c>
      <c r="F32" s="41">
        <v>121</v>
      </c>
    </row>
    <row r="33" spans="1:6" x14ac:dyDescent="0.25">
      <c r="A33" s="41" t="s">
        <v>379</v>
      </c>
      <c r="B33" s="41" t="s">
        <v>10059</v>
      </c>
      <c r="C33" s="41" t="s">
        <v>10060</v>
      </c>
      <c r="E33" s="41" t="s">
        <v>5473</v>
      </c>
      <c r="F33" s="41">
        <v>122</v>
      </c>
    </row>
    <row r="34" spans="1:6" x14ac:dyDescent="0.25">
      <c r="A34" s="41" t="s">
        <v>10056</v>
      </c>
      <c r="B34" s="41" t="s">
        <v>10057</v>
      </c>
      <c r="C34" s="41" t="s">
        <v>10058</v>
      </c>
      <c r="E34" s="41" t="s">
        <v>5454</v>
      </c>
      <c r="F34" s="41">
        <v>123</v>
      </c>
    </row>
    <row r="35" spans="1:6" x14ac:dyDescent="0.25">
      <c r="A35" s="41" t="s">
        <v>325</v>
      </c>
      <c r="B35" s="41" t="s">
        <v>10054</v>
      </c>
      <c r="C35" s="41" t="s">
        <v>10055</v>
      </c>
      <c r="E35" s="41" t="s">
        <v>5439</v>
      </c>
      <c r="F35" s="41">
        <v>124</v>
      </c>
    </row>
    <row r="36" spans="1:6" x14ac:dyDescent="0.25">
      <c r="A36" s="41" t="s">
        <v>322</v>
      </c>
      <c r="B36" s="41" t="s">
        <v>10052</v>
      </c>
      <c r="C36" s="41" t="s">
        <v>10053</v>
      </c>
      <c r="E36" s="41" t="s">
        <v>5438</v>
      </c>
      <c r="F36" s="41">
        <v>125</v>
      </c>
    </row>
    <row r="37" spans="1:6" ht="30" x14ac:dyDescent="0.25">
      <c r="A37" s="41" t="s">
        <v>10049</v>
      </c>
      <c r="B37" s="41" t="s">
        <v>10050</v>
      </c>
      <c r="C37" s="41" t="s">
        <v>10051</v>
      </c>
      <c r="E37" s="41" t="s">
        <v>6081</v>
      </c>
      <c r="F37" s="41">
        <v>13</v>
      </c>
    </row>
    <row r="38" spans="1:6" x14ac:dyDescent="0.25">
      <c r="A38" s="41" t="s">
        <v>10047</v>
      </c>
      <c r="B38" s="41" t="s">
        <v>10047</v>
      </c>
      <c r="E38" s="41" t="s">
        <v>10048</v>
      </c>
      <c r="F38" s="41">
        <v>14</v>
      </c>
    </row>
    <row r="39" spans="1:6" x14ac:dyDescent="0.25">
      <c r="A39" s="41" t="s">
        <v>10044</v>
      </c>
      <c r="B39" s="41" t="s">
        <v>10045</v>
      </c>
      <c r="C39" s="41" t="s">
        <v>10046</v>
      </c>
      <c r="E39" s="41" t="s">
        <v>5434</v>
      </c>
      <c r="F39" s="41">
        <v>126</v>
      </c>
    </row>
    <row r="40" spans="1:6" ht="30" x14ac:dyDescent="0.25">
      <c r="A40" s="41" t="s">
        <v>10042</v>
      </c>
      <c r="B40" s="41" t="s">
        <v>10043</v>
      </c>
      <c r="C40" s="41" t="s">
        <v>5799</v>
      </c>
      <c r="E40" s="41" t="s">
        <v>5800</v>
      </c>
      <c r="F40" s="41">
        <v>128</v>
      </c>
    </row>
    <row r="41" spans="1:6" ht="45" x14ac:dyDescent="0.25">
      <c r="A41" s="41" t="s">
        <v>10039</v>
      </c>
      <c r="B41" s="41" t="s">
        <v>10040</v>
      </c>
      <c r="C41" s="41" t="s">
        <v>10041</v>
      </c>
      <c r="E41" s="41" t="s">
        <v>5433</v>
      </c>
      <c r="F41" s="41">
        <v>127</v>
      </c>
    </row>
    <row r="42" spans="1:6" x14ac:dyDescent="0.25">
      <c r="A42" s="41" t="s">
        <v>10037</v>
      </c>
      <c r="B42" s="41" t="s">
        <v>10037</v>
      </c>
      <c r="E42" s="41" t="s">
        <v>10038</v>
      </c>
      <c r="F42" s="41">
        <v>129</v>
      </c>
    </row>
    <row r="43" spans="1:6" ht="30" x14ac:dyDescent="0.25">
      <c r="A43" s="41" t="s">
        <v>10034</v>
      </c>
      <c r="B43" s="41" t="s">
        <v>10035</v>
      </c>
      <c r="C43" s="41">
        <v>35</v>
      </c>
      <c r="E43" s="41" t="s">
        <v>10036</v>
      </c>
      <c r="F43" s="41">
        <v>130</v>
      </c>
    </row>
    <row r="44" spans="1:6" x14ac:dyDescent="0.25">
      <c r="A44" s="41" t="s">
        <v>10032</v>
      </c>
      <c r="B44" s="41" t="s">
        <v>10033</v>
      </c>
      <c r="C44" s="41" t="s">
        <v>6061</v>
      </c>
      <c r="E44" s="41" t="s">
        <v>6062</v>
      </c>
      <c r="F44" s="41">
        <v>15</v>
      </c>
    </row>
    <row r="45" spans="1:6" x14ac:dyDescent="0.25">
      <c r="A45" s="41" t="s">
        <v>10030</v>
      </c>
      <c r="B45" s="41" t="s">
        <v>10030</v>
      </c>
      <c r="E45" s="41" t="s">
        <v>10031</v>
      </c>
      <c r="F45" s="41">
        <v>16</v>
      </c>
    </row>
    <row r="46" spans="1:6" x14ac:dyDescent="0.25">
      <c r="A46" s="41" t="s">
        <v>10027</v>
      </c>
      <c r="B46" s="41" t="s">
        <v>10028</v>
      </c>
      <c r="C46" s="41" t="s">
        <v>10029</v>
      </c>
      <c r="E46" s="41" t="s">
        <v>6043</v>
      </c>
      <c r="F46" s="41">
        <v>17</v>
      </c>
    </row>
    <row r="47" spans="1:6" x14ac:dyDescent="0.25">
      <c r="A47" s="41" t="s">
        <v>10025</v>
      </c>
      <c r="B47" s="41" t="s">
        <v>10025</v>
      </c>
      <c r="E47" s="41" t="s">
        <v>10026</v>
      </c>
      <c r="F47" s="41">
        <v>18</v>
      </c>
    </row>
    <row r="48" spans="1:6" x14ac:dyDescent="0.25">
      <c r="A48" s="41" t="s">
        <v>10023</v>
      </c>
      <c r="B48" s="41" t="s">
        <v>10023</v>
      </c>
      <c r="E48" s="41" t="s">
        <v>10024</v>
      </c>
      <c r="F48" s="41">
        <v>12</v>
      </c>
    </row>
    <row r="49" spans="1:6" ht="30" x14ac:dyDescent="0.25">
      <c r="A49" s="41" t="s">
        <v>10020</v>
      </c>
      <c r="B49" s="41" t="s">
        <v>10021</v>
      </c>
      <c r="C49" s="41" t="s">
        <v>10022</v>
      </c>
      <c r="E49" s="41" t="s">
        <v>6015</v>
      </c>
      <c r="F49" s="41">
        <v>19</v>
      </c>
    </row>
    <row r="50" spans="1:6" x14ac:dyDescent="0.25">
      <c r="A50" s="41" t="s">
        <v>10018</v>
      </c>
      <c r="B50" s="41" t="s">
        <v>10018</v>
      </c>
      <c r="E50" s="41" t="s">
        <v>10019</v>
      </c>
      <c r="F50" s="41">
        <v>20</v>
      </c>
    </row>
    <row r="51" spans="1:6" x14ac:dyDescent="0.25">
      <c r="A51" s="41" t="s">
        <v>10016</v>
      </c>
      <c r="B51" s="41" t="s">
        <v>10016</v>
      </c>
      <c r="E51" s="41" t="s">
        <v>10017</v>
      </c>
      <c r="F51" s="41">
        <v>21</v>
      </c>
    </row>
    <row r="52" spans="1:6" x14ac:dyDescent="0.25">
      <c r="A52" s="41" t="s">
        <v>10013</v>
      </c>
      <c r="B52" s="41" t="s">
        <v>10014</v>
      </c>
      <c r="C52" s="41" t="s">
        <v>10015</v>
      </c>
      <c r="E52" s="41" t="s">
        <v>6004</v>
      </c>
      <c r="F52" s="41">
        <v>22</v>
      </c>
    </row>
    <row r="53" spans="1:6" x14ac:dyDescent="0.25">
      <c r="A53" s="41" t="s">
        <v>10011</v>
      </c>
      <c r="B53" s="41" t="s">
        <v>10011</v>
      </c>
      <c r="E53" s="41" t="s">
        <v>10012</v>
      </c>
      <c r="F53" s="41">
        <v>23</v>
      </c>
    </row>
    <row r="54" spans="1:6" x14ac:dyDescent="0.25">
      <c r="A54" s="41" t="s">
        <v>10009</v>
      </c>
      <c r="B54" s="41" t="s">
        <v>10009</v>
      </c>
      <c r="E54" s="41" t="s">
        <v>10010</v>
      </c>
      <c r="F54" s="41">
        <v>24</v>
      </c>
    </row>
    <row r="55" spans="1:6" x14ac:dyDescent="0.25">
      <c r="A55" s="41" t="s">
        <v>10006</v>
      </c>
      <c r="B55" s="41" t="s">
        <v>10007</v>
      </c>
      <c r="C55" s="41" t="s">
        <v>10008</v>
      </c>
      <c r="E55" s="41" t="s">
        <v>5999</v>
      </c>
      <c r="F55" s="41">
        <v>25</v>
      </c>
    </row>
    <row r="56" spans="1:6" x14ac:dyDescent="0.25">
      <c r="A56" s="41" t="s">
        <v>10004</v>
      </c>
      <c r="B56" s="41" t="s">
        <v>10004</v>
      </c>
      <c r="E56" s="41" t="s">
        <v>10005</v>
      </c>
      <c r="F56" s="41">
        <v>26</v>
      </c>
    </row>
    <row r="57" spans="1:6" x14ac:dyDescent="0.25">
      <c r="A57" s="41" t="s">
        <v>9405</v>
      </c>
      <c r="B57" s="41" t="s">
        <v>9405</v>
      </c>
      <c r="E57" s="41" t="s">
        <v>10003</v>
      </c>
      <c r="F57" s="41">
        <v>27</v>
      </c>
    </row>
    <row r="58" spans="1:6" x14ac:dyDescent="0.25">
      <c r="A58" s="41" t="s">
        <v>10001</v>
      </c>
      <c r="B58" s="41" t="s">
        <v>10001</v>
      </c>
      <c r="E58" s="41" t="s">
        <v>10002</v>
      </c>
      <c r="F58" s="41">
        <v>28</v>
      </c>
    </row>
    <row r="59" spans="1:6" x14ac:dyDescent="0.25">
      <c r="A59" s="41" t="s">
        <v>9999</v>
      </c>
      <c r="B59" s="41" t="s">
        <v>9999</v>
      </c>
      <c r="E59" s="41" t="s">
        <v>10000</v>
      </c>
      <c r="F59" s="41">
        <v>29</v>
      </c>
    </row>
    <row r="60" spans="1:6" x14ac:dyDescent="0.25">
      <c r="A60" s="41" t="s">
        <v>9998</v>
      </c>
      <c r="D60" s="41" t="s">
        <v>9998</v>
      </c>
      <c r="E60" s="41" t="s">
        <v>5795</v>
      </c>
      <c r="F60" s="41">
        <v>131</v>
      </c>
    </row>
    <row r="61" spans="1:6" ht="45" x14ac:dyDescent="0.25">
      <c r="A61" s="41" t="s">
        <v>9995</v>
      </c>
      <c r="B61" s="41" t="s">
        <v>9996</v>
      </c>
      <c r="C61" s="41" t="s">
        <v>9997</v>
      </c>
      <c r="E61" s="41" t="s">
        <v>5416</v>
      </c>
      <c r="F61" s="41">
        <v>132</v>
      </c>
    </row>
    <row r="62" spans="1:6" ht="30" x14ac:dyDescent="0.25">
      <c r="A62" s="41" t="s">
        <v>9993</v>
      </c>
      <c r="B62" s="41" t="s">
        <v>9994</v>
      </c>
      <c r="C62" s="41" t="s">
        <v>5414</v>
      </c>
      <c r="E62" s="41" t="s">
        <v>5415</v>
      </c>
      <c r="F62" s="41">
        <v>133</v>
      </c>
    </row>
    <row r="63" spans="1:6" x14ac:dyDescent="0.25">
      <c r="A63" s="41" t="s">
        <v>9991</v>
      </c>
      <c r="B63" s="41" t="s">
        <v>9991</v>
      </c>
      <c r="E63" s="41" t="s">
        <v>9992</v>
      </c>
      <c r="F63" s="41">
        <v>135</v>
      </c>
    </row>
    <row r="64" spans="1:6" x14ac:dyDescent="0.25">
      <c r="A64" s="41" t="s">
        <v>357</v>
      </c>
      <c r="B64" s="41" t="s">
        <v>357</v>
      </c>
      <c r="E64" s="41" t="s">
        <v>9990</v>
      </c>
      <c r="F64" s="41">
        <v>134</v>
      </c>
    </row>
    <row r="65" spans="1:6" x14ac:dyDescent="0.25">
      <c r="A65" s="41" t="s">
        <v>9988</v>
      </c>
      <c r="B65" s="41" t="s">
        <v>9988</v>
      </c>
      <c r="E65" s="41" t="s">
        <v>9989</v>
      </c>
      <c r="F65" s="41">
        <v>136</v>
      </c>
    </row>
    <row r="66" spans="1:6" x14ac:dyDescent="0.25">
      <c r="A66" s="41" t="s">
        <v>9986</v>
      </c>
      <c r="B66" s="41" t="s">
        <v>9986</v>
      </c>
      <c r="E66" s="41" t="s">
        <v>9987</v>
      </c>
      <c r="F66" s="41">
        <v>137</v>
      </c>
    </row>
    <row r="67" spans="1:6" ht="30" x14ac:dyDescent="0.25">
      <c r="A67" s="41" t="s">
        <v>9984</v>
      </c>
      <c r="B67" s="41" t="s">
        <v>9985</v>
      </c>
      <c r="C67" s="41" t="s">
        <v>5759</v>
      </c>
      <c r="E67" s="41" t="s">
        <v>5760</v>
      </c>
      <c r="F67" s="41">
        <v>138</v>
      </c>
    </row>
    <row r="68" spans="1:6" x14ac:dyDescent="0.25">
      <c r="A68" s="41" t="s">
        <v>9982</v>
      </c>
      <c r="B68" s="41" t="s">
        <v>9982</v>
      </c>
      <c r="E68" s="41" t="s">
        <v>9983</v>
      </c>
      <c r="F68" s="41">
        <v>140</v>
      </c>
    </row>
    <row r="69" spans="1:6" x14ac:dyDescent="0.25">
      <c r="A69" s="41" t="s">
        <v>9980</v>
      </c>
      <c r="B69" s="41" t="s">
        <v>9980</v>
      </c>
      <c r="E69" s="41" t="s">
        <v>9981</v>
      </c>
      <c r="F69" s="41">
        <v>141</v>
      </c>
    </row>
    <row r="70" spans="1:6" x14ac:dyDescent="0.25">
      <c r="A70" s="41" t="s">
        <v>9977</v>
      </c>
      <c r="B70" s="41" t="s">
        <v>9978</v>
      </c>
      <c r="C70" s="41" t="s">
        <v>9979</v>
      </c>
      <c r="E70" s="41" t="s">
        <v>5406</v>
      </c>
      <c r="F70" s="41">
        <v>139</v>
      </c>
    </row>
    <row r="71" spans="1:6" ht="30" x14ac:dyDescent="0.25">
      <c r="A71" s="41" t="s">
        <v>9975</v>
      </c>
      <c r="B71" s="41" t="s">
        <v>9975</v>
      </c>
      <c r="E71" s="41" t="s">
        <v>9976</v>
      </c>
      <c r="F71" s="41">
        <v>142</v>
      </c>
    </row>
    <row r="72" spans="1:6" ht="30" x14ac:dyDescent="0.25">
      <c r="A72" s="41" t="s">
        <v>9973</v>
      </c>
      <c r="B72" s="41" t="s">
        <v>9973</v>
      </c>
      <c r="E72" s="41" t="s">
        <v>9974</v>
      </c>
      <c r="F72" s="41">
        <v>143</v>
      </c>
    </row>
    <row r="73" spans="1:6" x14ac:dyDescent="0.25">
      <c r="A73" s="41" t="s">
        <v>616</v>
      </c>
      <c r="B73" s="41" t="s">
        <v>616</v>
      </c>
      <c r="E73" s="41" t="s">
        <v>9971</v>
      </c>
      <c r="F73" s="41">
        <v>145</v>
      </c>
    </row>
    <row r="74" spans="1:6" x14ac:dyDescent="0.25">
      <c r="A74" s="41" t="s">
        <v>616</v>
      </c>
      <c r="B74" s="41" t="s">
        <v>616</v>
      </c>
      <c r="E74" s="41" t="s">
        <v>9972</v>
      </c>
      <c r="F74" s="41">
        <v>144</v>
      </c>
    </row>
    <row r="75" spans="1:6" x14ac:dyDescent="0.25">
      <c r="A75" s="41" t="s">
        <v>9969</v>
      </c>
      <c r="B75" s="41" t="s">
        <v>9969</v>
      </c>
      <c r="E75" s="41" t="s">
        <v>9970</v>
      </c>
      <c r="F75" s="41">
        <v>146</v>
      </c>
    </row>
    <row r="76" spans="1:6" x14ac:dyDescent="0.25">
      <c r="A76" s="41" t="s">
        <v>9967</v>
      </c>
      <c r="B76" s="41" t="s">
        <v>9967</v>
      </c>
      <c r="E76" s="41" t="s">
        <v>9968</v>
      </c>
      <c r="F76" s="41">
        <v>147</v>
      </c>
    </row>
    <row r="77" spans="1:6" x14ac:dyDescent="0.25">
      <c r="A77" s="41" t="s">
        <v>9965</v>
      </c>
      <c r="B77" s="41" t="s">
        <v>9965</v>
      </c>
      <c r="E77" s="41" t="s">
        <v>9966</v>
      </c>
      <c r="F77" s="41">
        <v>30</v>
      </c>
    </row>
    <row r="78" spans="1:6" x14ac:dyDescent="0.25">
      <c r="A78" s="41" t="s">
        <v>570</v>
      </c>
      <c r="B78" s="41" t="s">
        <v>570</v>
      </c>
      <c r="E78" s="41" t="s">
        <v>9964</v>
      </c>
      <c r="F78" s="41">
        <v>148</v>
      </c>
    </row>
    <row r="79" spans="1:6" x14ac:dyDescent="0.25">
      <c r="A79" s="41" t="s">
        <v>475</v>
      </c>
      <c r="B79" s="41" t="s">
        <v>9962</v>
      </c>
      <c r="C79" s="41" t="s">
        <v>9963</v>
      </c>
      <c r="E79" s="41" t="s">
        <v>5746</v>
      </c>
      <c r="F79" s="41">
        <v>149</v>
      </c>
    </row>
    <row r="80" spans="1:6" x14ac:dyDescent="0.25">
      <c r="A80" s="41" t="s">
        <v>476</v>
      </c>
      <c r="B80" s="41" t="s">
        <v>476</v>
      </c>
      <c r="E80" s="41" t="s">
        <v>9961</v>
      </c>
      <c r="F80" s="41">
        <v>150</v>
      </c>
    </row>
    <row r="81" spans="1:6" ht="60" x14ac:dyDescent="0.25">
      <c r="A81" s="41" t="s">
        <v>335</v>
      </c>
      <c r="B81" s="41" t="s">
        <v>9959</v>
      </c>
      <c r="C81" s="41" t="s">
        <v>9960</v>
      </c>
      <c r="E81" s="41" t="s">
        <v>5397</v>
      </c>
      <c r="F81" s="41">
        <v>151</v>
      </c>
    </row>
    <row r="82" spans="1:6" x14ac:dyDescent="0.25">
      <c r="A82" s="41" t="s">
        <v>9956</v>
      </c>
      <c r="B82" s="41" t="s">
        <v>9956</v>
      </c>
      <c r="E82" s="41" t="s">
        <v>9957</v>
      </c>
      <c r="F82" s="41">
        <v>152</v>
      </c>
    </row>
    <row r="83" spans="1:6" x14ac:dyDescent="0.25">
      <c r="A83" s="41" t="s">
        <v>9956</v>
      </c>
      <c r="B83" s="41" t="s">
        <v>9956</v>
      </c>
      <c r="E83" s="41" t="s">
        <v>9958</v>
      </c>
      <c r="F83" s="41">
        <v>153</v>
      </c>
    </row>
    <row r="84" spans="1:6" x14ac:dyDescent="0.25">
      <c r="A84" s="41" t="s">
        <v>587</v>
      </c>
      <c r="B84" s="41" t="s">
        <v>587</v>
      </c>
      <c r="E84" s="41" t="s">
        <v>9954</v>
      </c>
      <c r="F84" s="41">
        <v>155</v>
      </c>
    </row>
    <row r="85" spans="1:6" x14ac:dyDescent="0.25">
      <c r="A85" s="41" t="s">
        <v>587</v>
      </c>
      <c r="B85" s="41" t="s">
        <v>587</v>
      </c>
      <c r="E85" s="41" t="s">
        <v>9955</v>
      </c>
      <c r="F85" s="41">
        <v>154</v>
      </c>
    </row>
    <row r="86" spans="1:6" x14ac:dyDescent="0.25">
      <c r="A86" s="41" t="s">
        <v>9952</v>
      </c>
      <c r="B86" s="41" t="s">
        <v>9952</v>
      </c>
      <c r="E86" s="41" t="s">
        <v>9953</v>
      </c>
      <c r="F86" s="41">
        <v>156</v>
      </c>
    </row>
    <row r="87" spans="1:6" x14ac:dyDescent="0.25">
      <c r="A87" s="41" t="s">
        <v>9950</v>
      </c>
      <c r="B87" s="41" t="s">
        <v>9950</v>
      </c>
      <c r="E87" s="41" t="s">
        <v>9951</v>
      </c>
      <c r="F87" s="41">
        <v>157</v>
      </c>
    </row>
    <row r="88" spans="1:6" x14ac:dyDescent="0.25">
      <c r="A88" s="41" t="s">
        <v>578</v>
      </c>
      <c r="B88" s="41" t="s">
        <v>578</v>
      </c>
      <c r="E88" s="41" t="s">
        <v>9945</v>
      </c>
      <c r="F88" s="41">
        <v>161</v>
      </c>
    </row>
    <row r="89" spans="1:6" x14ac:dyDescent="0.25">
      <c r="A89" s="41" t="s">
        <v>578</v>
      </c>
      <c r="B89" s="41" t="s">
        <v>578</v>
      </c>
      <c r="E89" s="41" t="s">
        <v>9946</v>
      </c>
      <c r="F89" s="41">
        <v>160</v>
      </c>
    </row>
    <row r="90" spans="1:6" x14ac:dyDescent="0.25">
      <c r="A90" s="41" t="s">
        <v>578</v>
      </c>
      <c r="B90" s="41" t="s">
        <v>578</v>
      </c>
      <c r="E90" s="41" t="s">
        <v>9947</v>
      </c>
      <c r="F90" s="41">
        <v>162</v>
      </c>
    </row>
    <row r="91" spans="1:6" x14ac:dyDescent="0.25">
      <c r="A91" s="41" t="s">
        <v>578</v>
      </c>
      <c r="B91" s="41" t="s">
        <v>578</v>
      </c>
      <c r="E91" s="41" t="s">
        <v>9948</v>
      </c>
      <c r="F91" s="41">
        <v>159</v>
      </c>
    </row>
    <row r="92" spans="1:6" x14ac:dyDescent="0.25">
      <c r="A92" s="41" t="s">
        <v>578</v>
      </c>
      <c r="B92" s="41" t="s">
        <v>578</v>
      </c>
      <c r="E92" s="41" t="s">
        <v>9949</v>
      </c>
      <c r="F92" s="41">
        <v>158</v>
      </c>
    </row>
    <row r="93" spans="1:6" x14ac:dyDescent="0.25">
      <c r="A93" s="41" t="s">
        <v>305</v>
      </c>
      <c r="B93" s="41" t="s">
        <v>305</v>
      </c>
      <c r="E93" s="41" t="s">
        <v>9944</v>
      </c>
      <c r="F93" s="41">
        <v>163</v>
      </c>
    </row>
    <row r="94" spans="1:6" x14ac:dyDescent="0.25">
      <c r="A94" s="41" t="s">
        <v>321</v>
      </c>
      <c r="B94" s="41" t="s">
        <v>321</v>
      </c>
      <c r="E94" s="41" t="s">
        <v>9942</v>
      </c>
      <c r="F94" s="41">
        <v>164</v>
      </c>
    </row>
    <row r="95" spans="1:6" x14ac:dyDescent="0.25">
      <c r="A95" s="41" t="s">
        <v>321</v>
      </c>
      <c r="B95" s="41" t="s">
        <v>321</v>
      </c>
      <c r="E95" s="41" t="s">
        <v>9943</v>
      </c>
      <c r="F95" s="41">
        <v>165</v>
      </c>
    </row>
    <row r="96" spans="1:6" x14ac:dyDescent="0.25">
      <c r="A96" s="41" t="s">
        <v>9939</v>
      </c>
      <c r="B96" s="41" t="s">
        <v>9940</v>
      </c>
      <c r="C96" s="41" t="s">
        <v>9941</v>
      </c>
      <c r="E96" s="41" t="s">
        <v>5712</v>
      </c>
      <c r="F96" s="41">
        <v>166</v>
      </c>
    </row>
    <row r="97" spans="1:6" ht="30" x14ac:dyDescent="0.25">
      <c r="A97" s="41" t="s">
        <v>9936</v>
      </c>
      <c r="B97" s="41" t="s">
        <v>9937</v>
      </c>
      <c r="C97" s="41" t="s">
        <v>9938</v>
      </c>
      <c r="E97" s="41" t="s">
        <v>5689</v>
      </c>
      <c r="F97" s="41">
        <v>167</v>
      </c>
    </row>
    <row r="98" spans="1:6" x14ac:dyDescent="0.25">
      <c r="A98" s="41" t="s">
        <v>9934</v>
      </c>
      <c r="B98" s="41" t="s">
        <v>9935</v>
      </c>
      <c r="C98" s="41" t="s">
        <v>5675</v>
      </c>
      <c r="E98" s="41" t="s">
        <v>5676</v>
      </c>
      <c r="F98" s="41">
        <v>168</v>
      </c>
    </row>
    <row r="99" spans="1:6" ht="30" x14ac:dyDescent="0.25">
      <c r="A99" s="41" t="s">
        <v>9930</v>
      </c>
      <c r="B99" s="41" t="s">
        <v>9931</v>
      </c>
      <c r="C99" s="41" t="s">
        <v>9932</v>
      </c>
      <c r="E99" s="41" t="s">
        <v>9933</v>
      </c>
      <c r="F99" s="41">
        <v>169</v>
      </c>
    </row>
    <row r="100" spans="1:6" x14ac:dyDescent="0.25">
      <c r="A100" s="41" t="s">
        <v>9928</v>
      </c>
      <c r="B100" s="41" t="s">
        <v>9928</v>
      </c>
      <c r="E100" s="41" t="s">
        <v>9929</v>
      </c>
      <c r="F100" s="41">
        <v>170</v>
      </c>
    </row>
    <row r="101" spans="1:6" ht="30" x14ac:dyDescent="0.25">
      <c r="A101" s="41" t="s">
        <v>9926</v>
      </c>
      <c r="B101" s="41" t="s">
        <v>9926</v>
      </c>
      <c r="E101" s="41" t="s">
        <v>9927</v>
      </c>
      <c r="F101" s="41">
        <v>171</v>
      </c>
    </row>
    <row r="102" spans="1:6" x14ac:dyDescent="0.25">
      <c r="A102" s="41" t="s">
        <v>9923</v>
      </c>
      <c r="B102" s="41" t="s">
        <v>9923</v>
      </c>
      <c r="E102" s="41" t="s">
        <v>9924</v>
      </c>
      <c r="F102" s="41">
        <v>172</v>
      </c>
    </row>
    <row r="103" spans="1:6" x14ac:dyDescent="0.25">
      <c r="A103" s="41" t="s">
        <v>9923</v>
      </c>
      <c r="B103" s="41" t="s">
        <v>9923</v>
      </c>
      <c r="E103" s="41" t="s">
        <v>9925</v>
      </c>
      <c r="F103" s="41">
        <v>173</v>
      </c>
    </row>
    <row r="104" spans="1:6" x14ac:dyDescent="0.25">
      <c r="A104" s="41" t="s">
        <v>9921</v>
      </c>
      <c r="B104" s="41" t="s">
        <v>9922</v>
      </c>
      <c r="C104" s="41" t="s">
        <v>5665</v>
      </c>
      <c r="E104" s="41" t="s">
        <v>5666</v>
      </c>
      <c r="F104" s="41">
        <v>174</v>
      </c>
    </row>
    <row r="105" spans="1:6" ht="75" x14ac:dyDescent="0.25">
      <c r="A105" s="41" t="s">
        <v>9918</v>
      </c>
      <c r="B105" s="41" t="s">
        <v>9919</v>
      </c>
      <c r="C105" s="41" t="s">
        <v>9920</v>
      </c>
      <c r="E105" s="41" t="s">
        <v>5354</v>
      </c>
      <c r="F105" s="41">
        <v>175</v>
      </c>
    </row>
    <row r="106" spans="1:6" x14ac:dyDescent="0.25">
      <c r="A106" s="41" t="s">
        <v>9916</v>
      </c>
      <c r="B106" s="41" t="s">
        <v>9917</v>
      </c>
      <c r="C106" s="41" t="s">
        <v>5352</v>
      </c>
      <c r="E106" s="41" t="s">
        <v>5353</v>
      </c>
      <c r="F106" s="41">
        <v>176</v>
      </c>
    </row>
    <row r="107" spans="1:6" ht="30" x14ac:dyDescent="0.25">
      <c r="A107" s="41" t="s">
        <v>9913</v>
      </c>
      <c r="B107" s="41" t="s">
        <v>9914</v>
      </c>
      <c r="C107" s="41" t="s">
        <v>9915</v>
      </c>
      <c r="E107" s="41" t="s">
        <v>5568</v>
      </c>
      <c r="F107" s="41">
        <v>177</v>
      </c>
    </row>
    <row r="108" spans="1:6" x14ac:dyDescent="0.25">
      <c r="A108" s="41" t="s">
        <v>9906</v>
      </c>
      <c r="B108" s="41" t="s">
        <v>9906</v>
      </c>
      <c r="E108" s="41" t="s">
        <v>9907</v>
      </c>
      <c r="F108" s="41">
        <v>181</v>
      </c>
    </row>
    <row r="109" spans="1:6" x14ac:dyDescent="0.25">
      <c r="A109" s="41" t="s">
        <v>9906</v>
      </c>
      <c r="B109" s="41" t="s">
        <v>9906</v>
      </c>
      <c r="E109" s="41" t="s">
        <v>9908</v>
      </c>
      <c r="F109" s="41">
        <v>178</v>
      </c>
    </row>
    <row r="110" spans="1:6" x14ac:dyDescent="0.25">
      <c r="A110" s="41" t="s">
        <v>9906</v>
      </c>
      <c r="B110" s="41" t="s">
        <v>9906</v>
      </c>
      <c r="E110" s="41" t="s">
        <v>9909</v>
      </c>
      <c r="F110" s="41">
        <v>183</v>
      </c>
    </row>
    <row r="111" spans="1:6" x14ac:dyDescent="0.25">
      <c r="A111" s="41" t="s">
        <v>9906</v>
      </c>
      <c r="B111" s="41" t="s">
        <v>9906</v>
      </c>
      <c r="E111" s="41" t="s">
        <v>9910</v>
      </c>
      <c r="F111" s="41">
        <v>180</v>
      </c>
    </row>
    <row r="112" spans="1:6" x14ac:dyDescent="0.25">
      <c r="A112" s="41" t="s">
        <v>9906</v>
      </c>
      <c r="B112" s="41" t="s">
        <v>9906</v>
      </c>
      <c r="E112" s="41" t="s">
        <v>9911</v>
      </c>
      <c r="F112" s="41">
        <v>179</v>
      </c>
    </row>
    <row r="113" spans="1:6" x14ac:dyDescent="0.25">
      <c r="A113" s="41" t="s">
        <v>9906</v>
      </c>
      <c r="B113" s="41" t="s">
        <v>9906</v>
      </c>
      <c r="E113" s="41" t="s">
        <v>9912</v>
      </c>
      <c r="F113" s="41">
        <v>182</v>
      </c>
    </row>
    <row r="114" spans="1:6" x14ac:dyDescent="0.25">
      <c r="A114" s="41" t="s">
        <v>9903</v>
      </c>
      <c r="B114" s="41" t="s">
        <v>9904</v>
      </c>
      <c r="C114" s="41" t="s">
        <v>9905</v>
      </c>
      <c r="E114" s="41" t="s">
        <v>5531</v>
      </c>
      <c r="F114" s="41">
        <v>184</v>
      </c>
    </row>
    <row r="115" spans="1:6" x14ac:dyDescent="0.25">
      <c r="A115" s="41" t="s">
        <v>9901</v>
      </c>
      <c r="B115" s="41" t="s">
        <v>9902</v>
      </c>
      <c r="C115" s="41" t="s">
        <v>5508</v>
      </c>
      <c r="E115" s="41" t="s">
        <v>5509</v>
      </c>
      <c r="F115" s="41">
        <v>185</v>
      </c>
    </row>
    <row r="116" spans="1:6" ht="30" x14ac:dyDescent="0.25">
      <c r="A116" s="41" t="s">
        <v>9898</v>
      </c>
      <c r="B116" s="41" t="s">
        <v>9899</v>
      </c>
      <c r="C116" s="41" t="s">
        <v>9900</v>
      </c>
      <c r="E116" s="41" t="s">
        <v>5520</v>
      </c>
      <c r="F116" s="41">
        <v>186</v>
      </c>
    </row>
    <row r="117" spans="1:6" x14ac:dyDescent="0.25">
      <c r="A117" s="41" t="s">
        <v>338</v>
      </c>
      <c r="B117" s="41" t="s">
        <v>338</v>
      </c>
      <c r="E117" s="41" t="s">
        <v>9897</v>
      </c>
      <c r="F117" s="41">
        <v>187</v>
      </c>
    </row>
    <row r="118" spans="1:6" ht="30" x14ac:dyDescent="0.25">
      <c r="A118" s="41" t="s">
        <v>9894</v>
      </c>
      <c r="B118" s="41" t="s">
        <v>9895</v>
      </c>
      <c r="C118" s="41" t="s">
        <v>9896</v>
      </c>
      <c r="E118" s="41" t="s">
        <v>5518</v>
      </c>
      <c r="F118" s="41">
        <v>188</v>
      </c>
    </row>
    <row r="119" spans="1:6" x14ac:dyDescent="0.25">
      <c r="A119" s="41" t="s">
        <v>9892</v>
      </c>
      <c r="B119" s="41" t="s">
        <v>9892</v>
      </c>
      <c r="E119" s="41" t="s">
        <v>9893</v>
      </c>
      <c r="F119" s="41">
        <v>189</v>
      </c>
    </row>
    <row r="120" spans="1:6" ht="30" x14ac:dyDescent="0.25">
      <c r="A120" s="41" t="s">
        <v>9889</v>
      </c>
      <c r="B120" s="41" t="s">
        <v>9890</v>
      </c>
      <c r="C120" s="41" t="s">
        <v>9891</v>
      </c>
      <c r="E120" s="41" t="s">
        <v>5308</v>
      </c>
      <c r="F120" s="41">
        <v>190</v>
      </c>
    </row>
    <row r="121" spans="1:6" x14ac:dyDescent="0.25">
      <c r="A121" s="41" t="s">
        <v>9887</v>
      </c>
      <c r="B121" s="41" t="s">
        <v>4192</v>
      </c>
      <c r="C121" s="41" t="s">
        <v>9888</v>
      </c>
      <c r="E121" s="41" t="s">
        <v>5305</v>
      </c>
      <c r="F121" s="41">
        <v>191</v>
      </c>
    </row>
    <row r="122" spans="1:6" x14ac:dyDescent="0.25">
      <c r="A122" s="41" t="s">
        <v>393</v>
      </c>
      <c r="B122" s="41" t="s">
        <v>9884</v>
      </c>
      <c r="C122" s="41" t="s">
        <v>9885</v>
      </c>
      <c r="E122" s="41" t="s">
        <v>9886</v>
      </c>
      <c r="F122" s="41">
        <v>192</v>
      </c>
    </row>
    <row r="123" spans="1:6" x14ac:dyDescent="0.25">
      <c r="A123" s="41" t="s">
        <v>9883</v>
      </c>
      <c r="D123" s="41" t="s">
        <v>9883</v>
      </c>
      <c r="E123" s="41" t="s">
        <v>5302</v>
      </c>
      <c r="F123" s="41">
        <v>193</v>
      </c>
    </row>
    <row r="124" spans="1:6" ht="60" x14ac:dyDescent="0.25">
      <c r="A124" s="41" t="s">
        <v>9880</v>
      </c>
      <c r="B124" s="41" t="s">
        <v>9881</v>
      </c>
      <c r="C124" s="41" t="s">
        <v>9882</v>
      </c>
      <c r="E124" s="41" t="s">
        <v>5300</v>
      </c>
      <c r="F124" s="41">
        <v>194</v>
      </c>
    </row>
    <row r="125" spans="1:6" ht="30" x14ac:dyDescent="0.25">
      <c r="A125" s="41" t="s">
        <v>9877</v>
      </c>
      <c r="B125" s="41" t="s">
        <v>9878</v>
      </c>
      <c r="C125" s="41" t="s">
        <v>9879</v>
      </c>
      <c r="E125" s="41" t="s">
        <v>5289</v>
      </c>
      <c r="F125" s="41">
        <v>195</v>
      </c>
    </row>
    <row r="126" spans="1:6" x14ac:dyDescent="0.25">
      <c r="A126" s="41" t="s">
        <v>9874</v>
      </c>
      <c r="B126" s="41" t="s">
        <v>9874</v>
      </c>
      <c r="E126" s="41" t="s">
        <v>9875</v>
      </c>
      <c r="F126" s="41">
        <v>197</v>
      </c>
    </row>
    <row r="127" spans="1:6" x14ac:dyDescent="0.25">
      <c r="A127" s="41" t="s">
        <v>443</v>
      </c>
      <c r="B127" s="41" t="s">
        <v>443</v>
      </c>
      <c r="E127" s="41" t="s">
        <v>9876</v>
      </c>
      <c r="F127" s="41">
        <v>196</v>
      </c>
    </row>
    <row r="128" spans="1:6" x14ac:dyDescent="0.25">
      <c r="A128" s="41" t="s">
        <v>9872</v>
      </c>
      <c r="B128" s="41" t="s">
        <v>9872</v>
      </c>
      <c r="E128" s="41" t="s">
        <v>9873</v>
      </c>
      <c r="F128" s="41">
        <v>198</v>
      </c>
    </row>
    <row r="129" spans="1:6" ht="45" x14ac:dyDescent="0.25">
      <c r="A129" s="41" t="s">
        <v>9869</v>
      </c>
      <c r="B129" s="41" t="s">
        <v>9870</v>
      </c>
      <c r="C129" s="41" t="s">
        <v>9871</v>
      </c>
      <c r="E129" s="41" t="s">
        <v>5430</v>
      </c>
      <c r="F129" s="41">
        <v>199</v>
      </c>
    </row>
    <row r="130" spans="1:6" ht="30" x14ac:dyDescent="0.25">
      <c r="A130" s="41" t="s">
        <v>9866</v>
      </c>
      <c r="B130" s="41" t="s">
        <v>9867</v>
      </c>
      <c r="C130" s="41" t="s">
        <v>9868</v>
      </c>
      <c r="E130" s="41" t="s">
        <v>5265</v>
      </c>
      <c r="F130" s="41">
        <v>200</v>
      </c>
    </row>
    <row r="131" spans="1:6" x14ac:dyDescent="0.25">
      <c r="A131" s="41" t="s">
        <v>494</v>
      </c>
      <c r="B131" s="41" t="s">
        <v>9864</v>
      </c>
      <c r="C131" s="41" t="s">
        <v>9865</v>
      </c>
      <c r="E131" s="41" t="s">
        <v>5259</v>
      </c>
      <c r="F131" s="41">
        <v>201</v>
      </c>
    </row>
    <row r="132" spans="1:6" x14ac:dyDescent="0.25">
      <c r="A132" s="41" t="s">
        <v>293</v>
      </c>
      <c r="B132" s="41" t="s">
        <v>293</v>
      </c>
      <c r="E132" s="41" t="s">
        <v>9863</v>
      </c>
      <c r="F132" s="41">
        <v>202</v>
      </c>
    </row>
    <row r="133" spans="1:6" x14ac:dyDescent="0.25">
      <c r="A133" s="41" t="s">
        <v>9861</v>
      </c>
      <c r="B133" s="41" t="s">
        <v>9861</v>
      </c>
      <c r="E133" s="41" t="s">
        <v>9862</v>
      </c>
      <c r="F133" s="41">
        <v>203</v>
      </c>
    </row>
    <row r="134" spans="1:6" x14ac:dyDescent="0.25">
      <c r="A134" s="41" t="s">
        <v>9858</v>
      </c>
      <c r="B134" s="41" t="s">
        <v>9859</v>
      </c>
      <c r="C134" s="41" t="s">
        <v>9860</v>
      </c>
      <c r="E134" s="41" t="s">
        <v>5249</v>
      </c>
      <c r="F134" s="41">
        <v>204</v>
      </c>
    </row>
    <row r="135" spans="1:6" ht="45" x14ac:dyDescent="0.25">
      <c r="A135" s="41" t="s">
        <v>9855</v>
      </c>
      <c r="B135" s="41" t="s">
        <v>9856</v>
      </c>
      <c r="C135" s="41" t="s">
        <v>9857</v>
      </c>
      <c r="E135" s="41" t="s">
        <v>5256</v>
      </c>
      <c r="F135" s="41">
        <v>205</v>
      </c>
    </row>
    <row r="136" spans="1:6" x14ac:dyDescent="0.25">
      <c r="A136" s="41" t="s">
        <v>9852</v>
      </c>
      <c r="B136" s="41" t="s">
        <v>9853</v>
      </c>
      <c r="C136" s="41" t="s">
        <v>9854</v>
      </c>
      <c r="E136" s="41" t="s">
        <v>5286</v>
      </c>
      <c r="F136" s="41">
        <v>206</v>
      </c>
    </row>
    <row r="137" spans="1:6" x14ac:dyDescent="0.25">
      <c r="A137" s="41" t="s">
        <v>701</v>
      </c>
      <c r="B137" s="41" t="s">
        <v>701</v>
      </c>
      <c r="E137" s="41" t="s">
        <v>9851</v>
      </c>
      <c r="F137" s="41">
        <v>207</v>
      </c>
    </row>
    <row r="138" spans="1:6" x14ac:dyDescent="0.25">
      <c r="A138" s="41" t="s">
        <v>9849</v>
      </c>
      <c r="B138" s="41" t="s">
        <v>9849</v>
      </c>
      <c r="E138" s="41" t="s">
        <v>9850</v>
      </c>
      <c r="F138" s="41">
        <v>208</v>
      </c>
    </row>
    <row r="139" spans="1:6" x14ac:dyDescent="0.25">
      <c r="A139" s="41" t="s">
        <v>553</v>
      </c>
      <c r="B139" s="41" t="s">
        <v>3794</v>
      </c>
      <c r="C139" s="41" t="s">
        <v>9848</v>
      </c>
      <c r="E139" s="41" t="s">
        <v>5288</v>
      </c>
      <c r="F139" s="41">
        <v>209</v>
      </c>
    </row>
    <row r="140" spans="1:6" x14ac:dyDescent="0.25">
      <c r="A140" s="41" t="s">
        <v>262</v>
      </c>
      <c r="B140" s="41" t="s">
        <v>262</v>
      </c>
      <c r="E140" s="41" t="s">
        <v>9846</v>
      </c>
      <c r="F140" s="41">
        <v>211</v>
      </c>
    </row>
    <row r="141" spans="1:6" x14ac:dyDescent="0.25">
      <c r="A141" s="41" t="s">
        <v>262</v>
      </c>
      <c r="B141" s="41" t="s">
        <v>262</v>
      </c>
      <c r="E141" s="41" t="s">
        <v>9847</v>
      </c>
      <c r="F141" s="41">
        <v>210</v>
      </c>
    </row>
    <row r="142" spans="1:6" x14ac:dyDescent="0.25">
      <c r="A142" s="41" t="s">
        <v>251</v>
      </c>
      <c r="B142" s="41" t="s">
        <v>9844</v>
      </c>
      <c r="C142" s="41" t="s">
        <v>9845</v>
      </c>
      <c r="E142" s="41" t="s">
        <v>5291</v>
      </c>
      <c r="F142" s="41">
        <v>212</v>
      </c>
    </row>
    <row r="143" spans="1:6" ht="55.5" customHeight="1" x14ac:dyDescent="0.25">
      <c r="A143" s="41" t="s">
        <v>9841</v>
      </c>
      <c r="B143" s="41" t="s">
        <v>9842</v>
      </c>
      <c r="C143" s="41" t="s">
        <v>9843</v>
      </c>
      <c r="E143" s="41" t="s">
        <v>5290</v>
      </c>
      <c r="F143" s="41">
        <v>213</v>
      </c>
    </row>
    <row r="144" spans="1:6" ht="60" x14ac:dyDescent="0.25">
      <c r="A144" s="41" t="s">
        <v>9838</v>
      </c>
      <c r="B144" s="41" t="s">
        <v>9839</v>
      </c>
      <c r="C144" s="41" t="s">
        <v>9840</v>
      </c>
      <c r="E144" s="41" t="s">
        <v>5296</v>
      </c>
      <c r="F144" s="41">
        <v>214</v>
      </c>
    </row>
    <row r="145" spans="1:6" ht="30" x14ac:dyDescent="0.25">
      <c r="A145" s="41" t="s">
        <v>9835</v>
      </c>
      <c r="B145" s="41" t="s">
        <v>9836</v>
      </c>
      <c r="C145" s="41" t="s">
        <v>9837</v>
      </c>
      <c r="E145" s="41" t="s">
        <v>5340</v>
      </c>
      <c r="F145" s="41">
        <v>215</v>
      </c>
    </row>
    <row r="146" spans="1:6" ht="60" x14ac:dyDescent="0.25">
      <c r="A146" s="41" t="s">
        <v>9832</v>
      </c>
      <c r="B146" s="41" t="s">
        <v>9833</v>
      </c>
      <c r="C146" s="41" t="s">
        <v>9834</v>
      </c>
      <c r="E146" s="41" t="s">
        <v>5347</v>
      </c>
      <c r="F146" s="41">
        <v>216</v>
      </c>
    </row>
    <row r="147" spans="1:6" x14ac:dyDescent="0.25">
      <c r="A147" s="41" t="s">
        <v>9830</v>
      </c>
      <c r="B147" s="41" t="s">
        <v>9831</v>
      </c>
      <c r="C147" s="41" t="s">
        <v>5382</v>
      </c>
      <c r="E147" s="41" t="s">
        <v>5383</v>
      </c>
      <c r="F147" s="41">
        <v>217</v>
      </c>
    </row>
    <row r="148" spans="1:6" ht="30" x14ac:dyDescent="0.25">
      <c r="A148" s="41" t="s">
        <v>9827</v>
      </c>
      <c r="B148" s="41" t="s">
        <v>9828</v>
      </c>
      <c r="C148" s="41" t="s">
        <v>9829</v>
      </c>
      <c r="E148" s="41" t="s">
        <v>5389</v>
      </c>
      <c r="F148" s="41">
        <v>218</v>
      </c>
    </row>
    <row r="149" spans="1:6" ht="30" x14ac:dyDescent="0.25">
      <c r="A149" s="41" t="s">
        <v>9824</v>
      </c>
      <c r="B149" s="41" t="s">
        <v>9825</v>
      </c>
      <c r="C149" s="41" t="s">
        <v>9826</v>
      </c>
      <c r="E149" s="41" t="s">
        <v>5422</v>
      </c>
      <c r="F149" s="41">
        <v>219</v>
      </c>
    </row>
    <row r="150" spans="1:6" x14ac:dyDescent="0.25">
      <c r="A150" s="41" t="s">
        <v>9822</v>
      </c>
      <c r="B150" s="41" t="s">
        <v>9822</v>
      </c>
      <c r="E150" s="41" t="s">
        <v>9823</v>
      </c>
      <c r="F150" s="41">
        <v>220</v>
      </c>
    </row>
    <row r="151" spans="1:6" ht="135" x14ac:dyDescent="0.25">
      <c r="A151" s="41" t="s">
        <v>9819</v>
      </c>
      <c r="B151" s="41" t="s">
        <v>9820</v>
      </c>
      <c r="C151" s="41" t="s">
        <v>9821</v>
      </c>
      <c r="E151" s="41" t="s">
        <v>5048</v>
      </c>
      <c r="F151" s="41">
        <v>221</v>
      </c>
    </row>
    <row r="152" spans="1:6" x14ac:dyDescent="0.25">
      <c r="A152" s="41" t="s">
        <v>9817</v>
      </c>
      <c r="B152" s="41" t="s">
        <v>9817</v>
      </c>
      <c r="E152" s="41" t="s">
        <v>9818</v>
      </c>
      <c r="F152" s="41">
        <v>222</v>
      </c>
    </row>
    <row r="153" spans="1:6" ht="30" x14ac:dyDescent="0.25">
      <c r="A153" s="41" t="s">
        <v>9814</v>
      </c>
      <c r="B153" s="41" t="s">
        <v>9815</v>
      </c>
      <c r="C153" s="41" t="s">
        <v>9816</v>
      </c>
      <c r="E153" s="41" t="s">
        <v>5360</v>
      </c>
      <c r="F153" s="41">
        <v>223</v>
      </c>
    </row>
    <row r="154" spans="1:6" ht="45" x14ac:dyDescent="0.25">
      <c r="A154" s="41" t="s">
        <v>9811</v>
      </c>
      <c r="B154" s="41" t="s">
        <v>9812</v>
      </c>
      <c r="C154" s="41" t="s">
        <v>9813</v>
      </c>
      <c r="E154" s="41" t="s">
        <v>5380</v>
      </c>
      <c r="F154" s="41">
        <v>224</v>
      </c>
    </row>
    <row r="155" spans="1:6" x14ac:dyDescent="0.25">
      <c r="A155" s="41" t="s">
        <v>9809</v>
      </c>
      <c r="B155" s="41" t="s">
        <v>9809</v>
      </c>
      <c r="E155" s="41" t="s">
        <v>9810</v>
      </c>
      <c r="F155" s="41">
        <v>225</v>
      </c>
    </row>
    <row r="156" spans="1:6" x14ac:dyDescent="0.25">
      <c r="A156" s="41" t="s">
        <v>9807</v>
      </c>
      <c r="B156" s="41" t="s">
        <v>9807</v>
      </c>
      <c r="E156" s="41" t="s">
        <v>9808</v>
      </c>
      <c r="F156" s="41">
        <v>228</v>
      </c>
    </row>
    <row r="157" spans="1:6" x14ac:dyDescent="0.25">
      <c r="A157" s="41" t="s">
        <v>9804</v>
      </c>
      <c r="B157" s="41" t="s">
        <v>9805</v>
      </c>
      <c r="C157" s="41" t="s">
        <v>9806</v>
      </c>
      <c r="E157" s="41" t="s">
        <v>5421</v>
      </c>
      <c r="F157" s="41">
        <v>226</v>
      </c>
    </row>
    <row r="158" spans="1:6" x14ac:dyDescent="0.25">
      <c r="A158" s="41" t="s">
        <v>9801</v>
      </c>
      <c r="B158" s="41" t="s">
        <v>9802</v>
      </c>
      <c r="C158" s="41" t="s">
        <v>9803</v>
      </c>
      <c r="E158" s="41" t="s">
        <v>5792</v>
      </c>
      <c r="F158" s="41">
        <v>227</v>
      </c>
    </row>
    <row r="159" spans="1:6" x14ac:dyDescent="0.25">
      <c r="A159" s="41" t="s">
        <v>9798</v>
      </c>
      <c r="B159" s="41" t="s">
        <v>9799</v>
      </c>
      <c r="C159" s="41">
        <v>0</v>
      </c>
      <c r="E159" s="41" t="s">
        <v>9800</v>
      </c>
      <c r="F159" s="41">
        <v>229</v>
      </c>
    </row>
    <row r="160" spans="1:6" x14ac:dyDescent="0.25">
      <c r="A160" s="41" t="s">
        <v>9795</v>
      </c>
      <c r="B160" s="41" t="s">
        <v>9796</v>
      </c>
      <c r="C160" s="41" t="s">
        <v>9797</v>
      </c>
      <c r="E160" s="41" t="s">
        <v>5798</v>
      </c>
      <c r="F160" s="41">
        <v>230</v>
      </c>
    </row>
    <row r="161" spans="1:6" x14ac:dyDescent="0.25">
      <c r="A161" s="41" t="s">
        <v>9793</v>
      </c>
      <c r="B161" s="41" t="s">
        <v>9793</v>
      </c>
      <c r="E161" s="41" t="s">
        <v>9794</v>
      </c>
      <c r="F161" s="41">
        <v>231</v>
      </c>
    </row>
    <row r="162" spans="1:6" x14ac:dyDescent="0.25">
      <c r="A162" s="41" t="s">
        <v>224</v>
      </c>
      <c r="B162" s="41" t="s">
        <v>9791</v>
      </c>
      <c r="C162" s="41" t="s">
        <v>9792</v>
      </c>
      <c r="E162" s="41" t="s">
        <v>5858</v>
      </c>
      <c r="F162" s="41">
        <v>232</v>
      </c>
    </row>
    <row r="163" spans="1:6" ht="30" x14ac:dyDescent="0.25">
      <c r="A163" s="41" t="s">
        <v>9789</v>
      </c>
      <c r="B163" s="41" t="s">
        <v>9789</v>
      </c>
      <c r="E163" s="41" t="s">
        <v>9790</v>
      </c>
      <c r="F163" s="41">
        <v>233</v>
      </c>
    </row>
    <row r="164" spans="1:6" x14ac:dyDescent="0.25">
      <c r="A164" s="41" t="s">
        <v>9787</v>
      </c>
      <c r="B164" s="41" t="s">
        <v>9787</v>
      </c>
      <c r="E164" s="41" t="s">
        <v>9788</v>
      </c>
      <c r="F164" s="41">
        <v>234</v>
      </c>
    </row>
    <row r="165" spans="1:6" ht="45" x14ac:dyDescent="0.25">
      <c r="A165" s="41" t="s">
        <v>9784</v>
      </c>
      <c r="B165" s="41" t="s">
        <v>9785</v>
      </c>
      <c r="C165" s="41" t="s">
        <v>9786</v>
      </c>
      <c r="E165" s="41" t="s">
        <v>5466</v>
      </c>
      <c r="F165" s="41">
        <v>235</v>
      </c>
    </row>
    <row r="166" spans="1:6" ht="30" x14ac:dyDescent="0.25">
      <c r="A166" s="41" t="s">
        <v>9782</v>
      </c>
      <c r="B166" s="41" t="s">
        <v>9782</v>
      </c>
      <c r="E166" s="41" t="s">
        <v>9783</v>
      </c>
      <c r="F166" s="41">
        <v>236</v>
      </c>
    </row>
    <row r="167" spans="1:6" ht="60" x14ac:dyDescent="0.25">
      <c r="A167" s="41" t="s">
        <v>9780</v>
      </c>
      <c r="B167" s="41" t="s">
        <v>9780</v>
      </c>
      <c r="E167" s="41" t="s">
        <v>9781</v>
      </c>
      <c r="F167" s="41">
        <v>238</v>
      </c>
    </row>
    <row r="168" spans="1:6" ht="45" x14ac:dyDescent="0.25">
      <c r="A168" s="41" t="s">
        <v>9778</v>
      </c>
      <c r="B168" s="41" t="s">
        <v>9778</v>
      </c>
      <c r="E168" s="41" t="s">
        <v>9779</v>
      </c>
      <c r="F168" s="41">
        <v>237</v>
      </c>
    </row>
    <row r="169" spans="1:6" x14ac:dyDescent="0.25">
      <c r="A169" s="41" t="s">
        <v>9776</v>
      </c>
      <c r="B169" s="41" t="s">
        <v>9776</v>
      </c>
      <c r="E169" s="41" t="s">
        <v>9777</v>
      </c>
      <c r="F169" s="41">
        <v>239</v>
      </c>
    </row>
    <row r="170" spans="1:6" ht="30" x14ac:dyDescent="0.25">
      <c r="A170" s="41" t="s">
        <v>385</v>
      </c>
      <c r="B170" s="41" t="s">
        <v>9774</v>
      </c>
      <c r="C170" s="41" t="s">
        <v>9775</v>
      </c>
      <c r="E170" s="41" t="s">
        <v>5987</v>
      </c>
      <c r="F170" s="41">
        <v>240</v>
      </c>
    </row>
    <row r="171" spans="1:6" x14ac:dyDescent="0.25">
      <c r="A171" s="41" t="s">
        <v>9772</v>
      </c>
      <c r="B171" s="41" t="s">
        <v>9772</v>
      </c>
      <c r="E171" s="41" t="s">
        <v>9773</v>
      </c>
      <c r="F171" s="41">
        <v>241</v>
      </c>
    </row>
    <row r="172" spans="1:6" x14ac:dyDescent="0.25">
      <c r="A172" s="41" t="s">
        <v>9770</v>
      </c>
      <c r="B172" s="41" t="s">
        <v>9770</v>
      </c>
      <c r="E172" s="41" t="s">
        <v>9771</v>
      </c>
      <c r="F172" s="41">
        <v>242</v>
      </c>
    </row>
    <row r="173" spans="1:6" ht="30" x14ac:dyDescent="0.25">
      <c r="A173" s="41" t="s">
        <v>9768</v>
      </c>
      <c r="B173" s="41" t="s">
        <v>9768</v>
      </c>
      <c r="E173" s="41" t="s">
        <v>9769</v>
      </c>
      <c r="F173" s="41">
        <v>243</v>
      </c>
    </row>
    <row r="174" spans="1:6" ht="45" x14ac:dyDescent="0.25">
      <c r="A174" s="41" t="s">
        <v>9765</v>
      </c>
      <c r="B174" s="41" t="s">
        <v>9766</v>
      </c>
      <c r="C174" s="41" t="s">
        <v>9767</v>
      </c>
      <c r="E174" s="41" t="s">
        <v>5515</v>
      </c>
      <c r="F174" s="41">
        <v>244</v>
      </c>
    </row>
    <row r="175" spans="1:6" x14ac:dyDescent="0.25">
      <c r="A175" s="41" t="s">
        <v>9763</v>
      </c>
      <c r="B175" s="41" t="s">
        <v>9763</v>
      </c>
      <c r="E175" s="41" t="s">
        <v>9764</v>
      </c>
      <c r="F175" s="41">
        <v>31</v>
      </c>
    </row>
    <row r="176" spans="1:6" ht="30" x14ac:dyDescent="0.25">
      <c r="A176" s="41" t="s">
        <v>9761</v>
      </c>
      <c r="B176" s="41" t="s">
        <v>9761</v>
      </c>
      <c r="E176" s="41" t="s">
        <v>9762</v>
      </c>
      <c r="F176" s="41">
        <v>245</v>
      </c>
    </row>
    <row r="177" spans="1:6" ht="30" x14ac:dyDescent="0.25">
      <c r="A177" s="41" t="s">
        <v>9759</v>
      </c>
      <c r="B177" s="41" t="s">
        <v>9760</v>
      </c>
      <c r="C177" s="41" t="s">
        <v>5548</v>
      </c>
      <c r="E177" s="41" t="s">
        <v>5549</v>
      </c>
      <c r="F177" s="41">
        <v>246</v>
      </c>
    </row>
    <row r="178" spans="1:6" ht="60" x14ac:dyDescent="0.25">
      <c r="A178" s="41" t="s">
        <v>9756</v>
      </c>
      <c r="B178" s="41" t="s">
        <v>9757</v>
      </c>
      <c r="C178" s="41" t="s">
        <v>9758</v>
      </c>
      <c r="E178" s="41" t="s">
        <v>5583</v>
      </c>
      <c r="F178" s="41">
        <v>247</v>
      </c>
    </row>
    <row r="179" spans="1:6" ht="30" x14ac:dyDescent="0.25">
      <c r="A179" s="41" t="s">
        <v>354</v>
      </c>
      <c r="B179" s="41" t="s">
        <v>9754</v>
      </c>
      <c r="C179" s="41" t="s">
        <v>9755</v>
      </c>
      <c r="E179" s="41" t="s">
        <v>5598</v>
      </c>
      <c r="F179" s="41">
        <v>248</v>
      </c>
    </row>
    <row r="180" spans="1:6" ht="30" x14ac:dyDescent="0.25">
      <c r="A180" s="41" t="s">
        <v>9752</v>
      </c>
      <c r="B180" s="41" t="s">
        <v>9752</v>
      </c>
      <c r="E180" s="41" t="s">
        <v>9753</v>
      </c>
      <c r="F180" s="41">
        <v>249</v>
      </c>
    </row>
    <row r="181" spans="1:6" ht="30" x14ac:dyDescent="0.25">
      <c r="A181" s="41" t="s">
        <v>9750</v>
      </c>
      <c r="B181" s="41" t="s">
        <v>9751</v>
      </c>
      <c r="C181" s="41" t="s">
        <v>6191</v>
      </c>
      <c r="E181" s="41" t="s">
        <v>6192</v>
      </c>
      <c r="F181" s="41">
        <v>250</v>
      </c>
    </row>
    <row r="182" spans="1:6" x14ac:dyDescent="0.25">
      <c r="A182" s="41" t="s">
        <v>9748</v>
      </c>
      <c r="B182" s="41" t="s">
        <v>9749</v>
      </c>
      <c r="C182" s="41" t="s">
        <v>6201</v>
      </c>
      <c r="E182" s="41" t="s">
        <v>6202</v>
      </c>
      <c r="F182" s="41">
        <v>251</v>
      </c>
    </row>
    <row r="183" spans="1:6" x14ac:dyDescent="0.25">
      <c r="A183" s="41" t="s">
        <v>9746</v>
      </c>
      <c r="B183" s="41" t="s">
        <v>9746</v>
      </c>
      <c r="E183" s="41" t="s">
        <v>9747</v>
      </c>
      <c r="F183" s="41">
        <v>252</v>
      </c>
    </row>
    <row r="184" spans="1:6" ht="30" x14ac:dyDescent="0.25">
      <c r="A184" s="41" t="s">
        <v>9744</v>
      </c>
      <c r="B184" s="41" t="s">
        <v>9745</v>
      </c>
      <c r="C184" s="41" t="s">
        <v>5601</v>
      </c>
      <c r="E184" s="41" t="s">
        <v>5602</v>
      </c>
      <c r="F184" s="41">
        <v>253</v>
      </c>
    </row>
    <row r="185" spans="1:6" ht="30" x14ac:dyDescent="0.25">
      <c r="A185" s="41" t="s">
        <v>9742</v>
      </c>
      <c r="B185" s="41" t="s">
        <v>9743</v>
      </c>
      <c r="C185" s="41" t="s">
        <v>6205</v>
      </c>
      <c r="E185" s="41" t="s">
        <v>6206</v>
      </c>
      <c r="F185" s="41">
        <v>254</v>
      </c>
    </row>
    <row r="186" spans="1:6" ht="30" x14ac:dyDescent="0.25">
      <c r="A186" s="41" t="s">
        <v>9739</v>
      </c>
      <c r="B186" s="41" t="s">
        <v>9740</v>
      </c>
      <c r="C186" s="41" t="s">
        <v>9741</v>
      </c>
      <c r="E186" s="41" t="s">
        <v>6215</v>
      </c>
      <c r="F186" s="41">
        <v>255</v>
      </c>
    </row>
    <row r="187" spans="1:6" x14ac:dyDescent="0.25">
      <c r="A187" s="41" t="s">
        <v>9736</v>
      </c>
      <c r="B187" s="41" t="s">
        <v>9737</v>
      </c>
      <c r="C187" s="41" t="s">
        <v>9738</v>
      </c>
      <c r="E187" s="41" t="s">
        <v>5615</v>
      </c>
      <c r="F187" s="41">
        <v>256</v>
      </c>
    </row>
    <row r="188" spans="1:6" ht="30" x14ac:dyDescent="0.25">
      <c r="A188" s="41" t="s">
        <v>9734</v>
      </c>
      <c r="B188" s="41" t="s">
        <v>9734</v>
      </c>
      <c r="E188" s="41" t="s">
        <v>9735</v>
      </c>
      <c r="F188" s="41">
        <v>257</v>
      </c>
    </row>
    <row r="189" spans="1:6" x14ac:dyDescent="0.25">
      <c r="A189" s="41" t="s">
        <v>9731</v>
      </c>
      <c r="B189" s="41" t="s">
        <v>9732</v>
      </c>
      <c r="C189" s="41" t="s">
        <v>9733</v>
      </c>
      <c r="E189" s="41" t="s">
        <v>5614</v>
      </c>
      <c r="F189" s="41">
        <v>258</v>
      </c>
    </row>
    <row r="190" spans="1:6" ht="60" x14ac:dyDescent="0.25">
      <c r="A190" s="41" t="s">
        <v>9728</v>
      </c>
      <c r="B190" s="41" t="s">
        <v>9729</v>
      </c>
      <c r="C190" s="41" t="s">
        <v>9730</v>
      </c>
      <c r="E190" s="41" t="s">
        <v>5628</v>
      </c>
      <c r="F190" s="41">
        <v>259</v>
      </c>
    </row>
    <row r="191" spans="1:6" ht="30" x14ac:dyDescent="0.25">
      <c r="A191" s="41" t="s">
        <v>9726</v>
      </c>
      <c r="B191" s="41" t="s">
        <v>9727</v>
      </c>
      <c r="C191" s="41" t="s">
        <v>5658</v>
      </c>
      <c r="E191" s="41" t="s">
        <v>5659</v>
      </c>
      <c r="F191" s="41">
        <v>260</v>
      </c>
    </row>
    <row r="192" spans="1:6" x14ac:dyDescent="0.25">
      <c r="A192" s="41" t="s">
        <v>675</v>
      </c>
      <c r="D192" s="41" t="s">
        <v>675</v>
      </c>
      <c r="E192" s="41" t="s">
        <v>6358</v>
      </c>
      <c r="F192" s="41">
        <v>261</v>
      </c>
    </row>
    <row r="193" spans="1:6" ht="30" x14ac:dyDescent="0.25">
      <c r="A193" s="41" t="s">
        <v>9723</v>
      </c>
      <c r="B193" s="41" t="s">
        <v>9724</v>
      </c>
      <c r="C193" s="41" t="s">
        <v>9725</v>
      </c>
      <c r="E193" s="41" t="s">
        <v>5643</v>
      </c>
      <c r="F193" s="41">
        <v>262</v>
      </c>
    </row>
    <row r="194" spans="1:6" x14ac:dyDescent="0.25">
      <c r="A194" s="41" t="s">
        <v>977</v>
      </c>
      <c r="B194" s="41" t="s">
        <v>977</v>
      </c>
      <c r="E194" s="41" t="s">
        <v>9722</v>
      </c>
      <c r="F194" s="41">
        <v>263</v>
      </c>
    </row>
    <row r="195" spans="1:6" x14ac:dyDescent="0.25">
      <c r="A195" s="41" t="s">
        <v>9717</v>
      </c>
      <c r="B195" s="41" t="s">
        <v>9717</v>
      </c>
      <c r="E195" s="41" t="s">
        <v>9718</v>
      </c>
      <c r="F195" s="41">
        <v>265</v>
      </c>
    </row>
    <row r="196" spans="1:6" x14ac:dyDescent="0.25">
      <c r="A196" s="41" t="s">
        <v>9717</v>
      </c>
      <c r="B196" s="41" t="s">
        <v>9717</v>
      </c>
      <c r="E196" s="41" t="s">
        <v>9719</v>
      </c>
      <c r="F196" s="41">
        <v>264</v>
      </c>
    </row>
    <row r="197" spans="1:6" x14ac:dyDescent="0.25">
      <c r="A197" s="41" t="s">
        <v>9717</v>
      </c>
      <c r="B197" s="41" t="s">
        <v>9717</v>
      </c>
      <c r="E197" s="41" t="s">
        <v>9720</v>
      </c>
      <c r="F197" s="41">
        <v>266</v>
      </c>
    </row>
    <row r="198" spans="1:6" x14ac:dyDescent="0.25">
      <c r="A198" s="41" t="s">
        <v>9717</v>
      </c>
      <c r="B198" s="41" t="s">
        <v>9717</v>
      </c>
      <c r="E198" s="41" t="s">
        <v>9721</v>
      </c>
      <c r="F198" s="41">
        <v>267</v>
      </c>
    </row>
    <row r="199" spans="1:6" ht="30" x14ac:dyDescent="0.25">
      <c r="A199" s="41" t="s">
        <v>9715</v>
      </c>
      <c r="B199" s="41" t="s">
        <v>9716</v>
      </c>
      <c r="C199" s="41" t="s">
        <v>6228</v>
      </c>
      <c r="E199" s="41" t="s">
        <v>6229</v>
      </c>
      <c r="F199" s="41">
        <v>268</v>
      </c>
    </row>
    <row r="200" spans="1:6" ht="45" x14ac:dyDescent="0.25">
      <c r="A200" s="41" t="s">
        <v>9713</v>
      </c>
      <c r="B200" s="41" t="s">
        <v>9713</v>
      </c>
      <c r="E200" s="41" t="s">
        <v>9714</v>
      </c>
      <c r="F200" s="41">
        <v>269</v>
      </c>
    </row>
    <row r="201" spans="1:6" x14ac:dyDescent="0.25">
      <c r="A201" s="41" t="s">
        <v>573</v>
      </c>
      <c r="B201" s="41" t="s">
        <v>573</v>
      </c>
      <c r="E201" s="41" t="s">
        <v>9710</v>
      </c>
      <c r="F201" s="41">
        <v>270</v>
      </c>
    </row>
    <row r="202" spans="1:6" x14ac:dyDescent="0.25">
      <c r="A202" s="41" t="s">
        <v>573</v>
      </c>
      <c r="B202" s="41" t="s">
        <v>573</v>
      </c>
      <c r="E202" s="41" t="s">
        <v>9711</v>
      </c>
      <c r="F202" s="41">
        <v>271</v>
      </c>
    </row>
    <row r="203" spans="1:6" x14ac:dyDescent="0.25">
      <c r="A203" s="41" t="s">
        <v>573</v>
      </c>
      <c r="B203" s="41" t="s">
        <v>573</v>
      </c>
      <c r="E203" s="41" t="s">
        <v>9712</v>
      </c>
      <c r="F203" s="41">
        <v>272</v>
      </c>
    </row>
    <row r="204" spans="1:6" ht="30" x14ac:dyDescent="0.25">
      <c r="A204" s="41" t="s">
        <v>9708</v>
      </c>
      <c r="B204" s="41" t="s">
        <v>9708</v>
      </c>
      <c r="E204" s="41" t="s">
        <v>9709</v>
      </c>
      <c r="F204" s="41">
        <v>273</v>
      </c>
    </row>
    <row r="205" spans="1:6" ht="30" x14ac:dyDescent="0.25">
      <c r="A205" s="41" t="s">
        <v>9706</v>
      </c>
      <c r="B205" s="41" t="s">
        <v>9706</v>
      </c>
      <c r="E205" s="41" t="s">
        <v>9707</v>
      </c>
      <c r="F205" s="41">
        <v>275</v>
      </c>
    </row>
    <row r="206" spans="1:6" x14ac:dyDescent="0.25">
      <c r="A206" s="41" t="s">
        <v>9704</v>
      </c>
      <c r="B206" s="41" t="s">
        <v>9704</v>
      </c>
      <c r="E206" s="41" t="s">
        <v>9705</v>
      </c>
      <c r="F206" s="41">
        <v>276</v>
      </c>
    </row>
    <row r="207" spans="1:6" x14ac:dyDescent="0.25">
      <c r="A207" s="41" t="s">
        <v>9702</v>
      </c>
      <c r="B207" s="41" t="s">
        <v>9702</v>
      </c>
      <c r="E207" s="41" t="s">
        <v>9703</v>
      </c>
      <c r="F207" s="41">
        <v>277</v>
      </c>
    </row>
    <row r="208" spans="1:6" x14ac:dyDescent="0.25">
      <c r="A208" s="41" t="s">
        <v>9700</v>
      </c>
      <c r="B208" s="41" t="s">
        <v>9700</v>
      </c>
      <c r="E208" s="41" t="s">
        <v>9701</v>
      </c>
      <c r="F208" s="41">
        <v>278</v>
      </c>
    </row>
    <row r="209" spans="1:6" ht="30" x14ac:dyDescent="0.25">
      <c r="A209" s="41" t="s">
        <v>9698</v>
      </c>
      <c r="B209" s="41" t="s">
        <v>9698</v>
      </c>
      <c r="E209" s="41" t="s">
        <v>9699</v>
      </c>
      <c r="F209" s="41">
        <v>279</v>
      </c>
    </row>
    <row r="210" spans="1:6" x14ac:dyDescent="0.25">
      <c r="A210" s="41" t="s">
        <v>9696</v>
      </c>
      <c r="B210" s="41" t="s">
        <v>9696</v>
      </c>
      <c r="E210" s="41" t="s">
        <v>9697</v>
      </c>
      <c r="F210" s="41">
        <v>274</v>
      </c>
    </row>
    <row r="211" spans="1:6" x14ac:dyDescent="0.25">
      <c r="A211" s="41" t="s">
        <v>387</v>
      </c>
      <c r="B211" s="41" t="s">
        <v>387</v>
      </c>
      <c r="E211" s="41" t="s">
        <v>9695</v>
      </c>
      <c r="F211" s="41">
        <v>281</v>
      </c>
    </row>
    <row r="212" spans="1:6" x14ac:dyDescent="0.25">
      <c r="A212" s="41" t="s">
        <v>9693</v>
      </c>
      <c r="B212" s="41" t="s">
        <v>9694</v>
      </c>
      <c r="C212" s="41" t="s">
        <v>5596</v>
      </c>
      <c r="E212" s="41" t="s">
        <v>5597</v>
      </c>
      <c r="F212" s="41">
        <v>280</v>
      </c>
    </row>
    <row r="213" spans="1:6" x14ac:dyDescent="0.25">
      <c r="A213" s="41" t="s">
        <v>9691</v>
      </c>
      <c r="B213" s="41" t="s">
        <v>9691</v>
      </c>
      <c r="E213" s="41" t="s">
        <v>9692</v>
      </c>
      <c r="F213" s="41">
        <v>285</v>
      </c>
    </row>
    <row r="214" spans="1:6" x14ac:dyDescent="0.25">
      <c r="A214" s="41" t="s">
        <v>9689</v>
      </c>
      <c r="B214" s="41" t="s">
        <v>9689</v>
      </c>
      <c r="E214" s="41" t="s">
        <v>9690</v>
      </c>
      <c r="F214" s="41">
        <v>282</v>
      </c>
    </row>
    <row r="215" spans="1:6" x14ac:dyDescent="0.25">
      <c r="A215" s="41" t="s">
        <v>9686</v>
      </c>
      <c r="B215" s="41" t="s">
        <v>9686</v>
      </c>
      <c r="E215" s="41" t="s">
        <v>9687</v>
      </c>
      <c r="F215" s="41">
        <v>283</v>
      </c>
    </row>
    <row r="216" spans="1:6" x14ac:dyDescent="0.25">
      <c r="A216" s="41" t="s">
        <v>9686</v>
      </c>
      <c r="B216" s="41" t="s">
        <v>9686</v>
      </c>
      <c r="E216" s="41" t="s">
        <v>9688</v>
      </c>
      <c r="F216" s="41">
        <v>284</v>
      </c>
    </row>
    <row r="217" spans="1:6" ht="30" x14ac:dyDescent="0.25">
      <c r="A217" s="41" t="s">
        <v>9684</v>
      </c>
      <c r="B217" s="41" t="s">
        <v>9684</v>
      </c>
      <c r="E217" s="41" t="s">
        <v>9685</v>
      </c>
      <c r="F217" s="41">
        <v>286</v>
      </c>
    </row>
    <row r="218" spans="1:6" ht="60" x14ac:dyDescent="0.25">
      <c r="A218" s="41" t="s">
        <v>9681</v>
      </c>
      <c r="B218" s="41" t="s">
        <v>9682</v>
      </c>
      <c r="C218" s="41" t="s">
        <v>9683</v>
      </c>
      <c r="E218" s="41" t="s">
        <v>6127</v>
      </c>
      <c r="F218" s="41">
        <v>287</v>
      </c>
    </row>
    <row r="219" spans="1:6" x14ac:dyDescent="0.25">
      <c r="A219" s="41" t="s">
        <v>339</v>
      </c>
      <c r="B219" s="41" t="s">
        <v>339</v>
      </c>
      <c r="E219" s="41" t="s">
        <v>9680</v>
      </c>
      <c r="F219" s="41">
        <v>288</v>
      </c>
    </row>
    <row r="220" spans="1:6" x14ac:dyDescent="0.25">
      <c r="A220" s="41" t="s">
        <v>347</v>
      </c>
      <c r="B220" s="41" t="s">
        <v>347</v>
      </c>
      <c r="E220" s="41" t="s">
        <v>9679</v>
      </c>
      <c r="F220" s="41">
        <v>289</v>
      </c>
    </row>
    <row r="221" spans="1:6" x14ac:dyDescent="0.25">
      <c r="A221" s="41" t="s">
        <v>9676</v>
      </c>
      <c r="B221" s="41" t="s">
        <v>9677</v>
      </c>
      <c r="C221" s="41" t="s">
        <v>9678</v>
      </c>
      <c r="E221" s="41" t="s">
        <v>5522</v>
      </c>
      <c r="F221" s="41">
        <v>290</v>
      </c>
    </row>
    <row r="222" spans="1:6" x14ac:dyDescent="0.25">
      <c r="A222" s="41" t="s">
        <v>585</v>
      </c>
      <c r="B222" s="41" t="s">
        <v>585</v>
      </c>
      <c r="E222" s="41" t="s">
        <v>9674</v>
      </c>
      <c r="F222" s="41">
        <v>292</v>
      </c>
    </row>
    <row r="223" spans="1:6" x14ac:dyDescent="0.25">
      <c r="A223" s="41" t="s">
        <v>585</v>
      </c>
      <c r="B223" s="41" t="s">
        <v>585</v>
      </c>
      <c r="E223" s="41" t="s">
        <v>9675</v>
      </c>
      <c r="F223" s="41">
        <v>291</v>
      </c>
    </row>
    <row r="224" spans="1:6" x14ac:dyDescent="0.25">
      <c r="A224" s="41" t="s">
        <v>9672</v>
      </c>
      <c r="B224" s="41" t="s">
        <v>9672</v>
      </c>
      <c r="E224" s="41" t="s">
        <v>9673</v>
      </c>
      <c r="F224" s="41">
        <v>294</v>
      </c>
    </row>
    <row r="225" spans="1:6" x14ac:dyDescent="0.25">
      <c r="A225" s="41" t="s">
        <v>418</v>
      </c>
      <c r="B225" s="41" t="s">
        <v>418</v>
      </c>
      <c r="E225" s="41" t="s">
        <v>9671</v>
      </c>
      <c r="F225" s="41">
        <v>295</v>
      </c>
    </row>
    <row r="226" spans="1:6" x14ac:dyDescent="0.25">
      <c r="A226" s="41" t="s">
        <v>1012</v>
      </c>
      <c r="B226" s="41" t="s">
        <v>1012</v>
      </c>
      <c r="E226" s="41" t="s">
        <v>9670</v>
      </c>
      <c r="F226" s="41">
        <v>296</v>
      </c>
    </row>
    <row r="227" spans="1:6" ht="45" x14ac:dyDescent="0.25">
      <c r="A227" s="41" t="s">
        <v>9668</v>
      </c>
      <c r="B227" s="41" t="s">
        <v>9668</v>
      </c>
      <c r="E227" s="41" t="s">
        <v>9669</v>
      </c>
      <c r="F227" s="41">
        <v>297</v>
      </c>
    </row>
    <row r="228" spans="1:6" x14ac:dyDescent="0.25">
      <c r="A228" s="41" t="s">
        <v>9666</v>
      </c>
      <c r="B228" s="41" t="s">
        <v>9667</v>
      </c>
      <c r="C228" s="41" t="s">
        <v>5510</v>
      </c>
      <c r="E228" s="41" t="s">
        <v>5511</v>
      </c>
      <c r="F228" s="41">
        <v>298</v>
      </c>
    </row>
    <row r="229" spans="1:6" x14ac:dyDescent="0.25">
      <c r="A229" s="41" t="s">
        <v>9665</v>
      </c>
      <c r="B229" s="41" t="s">
        <v>585</v>
      </c>
      <c r="C229" s="41" t="s">
        <v>6001</v>
      </c>
      <c r="E229" s="41" t="s">
        <v>6002</v>
      </c>
      <c r="F229" s="41">
        <v>299</v>
      </c>
    </row>
    <row r="230" spans="1:6" x14ac:dyDescent="0.25">
      <c r="A230" s="41" t="s">
        <v>9663</v>
      </c>
      <c r="B230" s="41" t="s">
        <v>9663</v>
      </c>
      <c r="E230" s="41" t="s">
        <v>9664</v>
      </c>
      <c r="F230" s="41">
        <v>293</v>
      </c>
    </row>
    <row r="231" spans="1:6" x14ac:dyDescent="0.25">
      <c r="A231" s="41" t="s">
        <v>9660</v>
      </c>
      <c r="B231" s="41" t="s">
        <v>9661</v>
      </c>
      <c r="C231" s="41" t="s">
        <v>9662</v>
      </c>
      <c r="E231" s="41" t="s">
        <v>5931</v>
      </c>
      <c r="F231" s="41">
        <v>300</v>
      </c>
    </row>
    <row r="232" spans="1:6" x14ac:dyDescent="0.25">
      <c r="A232" s="41" t="s">
        <v>9658</v>
      </c>
      <c r="B232" s="41" t="s">
        <v>9658</v>
      </c>
      <c r="E232" s="41" t="s">
        <v>9659</v>
      </c>
      <c r="F232" s="41">
        <v>301</v>
      </c>
    </row>
    <row r="233" spans="1:6" x14ac:dyDescent="0.25">
      <c r="A233" s="41" t="s">
        <v>9655</v>
      </c>
      <c r="B233" s="41" t="s">
        <v>9656</v>
      </c>
      <c r="C233" s="41" t="s">
        <v>9657</v>
      </c>
      <c r="E233" s="41" t="s">
        <v>5448</v>
      </c>
      <c r="F233" s="41">
        <v>302</v>
      </c>
    </row>
    <row r="234" spans="1:6" x14ac:dyDescent="0.25">
      <c r="A234" s="41" t="s">
        <v>9654</v>
      </c>
      <c r="B234" s="41" t="s">
        <v>212</v>
      </c>
      <c r="C234" s="41" t="s">
        <v>5825</v>
      </c>
      <c r="E234" s="41" t="s">
        <v>5826</v>
      </c>
      <c r="F234" s="41">
        <v>303</v>
      </c>
    </row>
    <row r="235" spans="1:6" x14ac:dyDescent="0.25">
      <c r="A235" s="41" t="s">
        <v>1018</v>
      </c>
      <c r="B235" s="41" t="s">
        <v>1018</v>
      </c>
      <c r="E235" s="41" t="s">
        <v>9652</v>
      </c>
      <c r="F235" s="41">
        <v>304</v>
      </c>
    </row>
    <row r="236" spans="1:6" x14ac:dyDescent="0.25">
      <c r="A236" s="41" t="s">
        <v>1018</v>
      </c>
      <c r="B236" s="41" t="s">
        <v>1018</v>
      </c>
      <c r="E236" s="41" t="s">
        <v>9653</v>
      </c>
      <c r="F236" s="41">
        <v>305</v>
      </c>
    </row>
    <row r="237" spans="1:6" x14ac:dyDescent="0.25">
      <c r="A237" s="41" t="s">
        <v>9650</v>
      </c>
      <c r="B237" s="41" t="s">
        <v>9650</v>
      </c>
      <c r="E237" s="41" t="s">
        <v>9651</v>
      </c>
      <c r="F237" s="41">
        <v>307</v>
      </c>
    </row>
    <row r="238" spans="1:6" ht="30" x14ac:dyDescent="0.25">
      <c r="A238" s="41" t="s">
        <v>9647</v>
      </c>
      <c r="B238" s="41" t="s">
        <v>9648</v>
      </c>
      <c r="C238" s="41" t="s">
        <v>9649</v>
      </c>
      <c r="E238" s="41" t="s">
        <v>5420</v>
      </c>
      <c r="F238" s="41">
        <v>308</v>
      </c>
    </row>
    <row r="239" spans="1:6" ht="30" x14ac:dyDescent="0.25">
      <c r="A239" s="41" t="s">
        <v>9644</v>
      </c>
      <c r="B239" s="41" t="s">
        <v>9645</v>
      </c>
      <c r="C239" s="41" t="s">
        <v>9646</v>
      </c>
      <c r="E239" s="41" t="s">
        <v>5788</v>
      </c>
      <c r="F239" s="41">
        <v>309</v>
      </c>
    </row>
    <row r="240" spans="1:6" ht="30" x14ac:dyDescent="0.25">
      <c r="A240" s="41" t="s">
        <v>9641</v>
      </c>
      <c r="B240" s="41" t="s">
        <v>9642</v>
      </c>
      <c r="C240" s="41">
        <v>-31</v>
      </c>
      <c r="E240" s="41" t="s">
        <v>9643</v>
      </c>
      <c r="F240" s="41">
        <v>310</v>
      </c>
    </row>
    <row r="241" spans="1:6" x14ac:dyDescent="0.25">
      <c r="A241" s="41" t="s">
        <v>9639</v>
      </c>
      <c r="B241" s="41" t="s">
        <v>9639</v>
      </c>
      <c r="E241" s="41" t="s">
        <v>9640</v>
      </c>
      <c r="F241" s="41">
        <v>306</v>
      </c>
    </row>
    <row r="242" spans="1:6" x14ac:dyDescent="0.25">
      <c r="A242" s="41" t="s">
        <v>212</v>
      </c>
      <c r="B242" s="41" t="s">
        <v>212</v>
      </c>
      <c r="E242" s="41" t="s">
        <v>9635</v>
      </c>
      <c r="F242" s="41">
        <v>312</v>
      </c>
    </row>
    <row r="243" spans="1:6" x14ac:dyDescent="0.25">
      <c r="A243" s="41" t="s">
        <v>212</v>
      </c>
      <c r="B243" s="41" t="s">
        <v>212</v>
      </c>
      <c r="E243" s="41" t="s">
        <v>9636</v>
      </c>
      <c r="F243" s="41">
        <v>311</v>
      </c>
    </row>
    <row r="244" spans="1:6" x14ac:dyDescent="0.25">
      <c r="A244" s="41" t="s">
        <v>212</v>
      </c>
      <c r="B244" s="41" t="s">
        <v>212</v>
      </c>
      <c r="E244" s="41" t="s">
        <v>9637</v>
      </c>
      <c r="F244" s="41">
        <v>314</v>
      </c>
    </row>
    <row r="245" spans="1:6" x14ac:dyDescent="0.25">
      <c r="A245" s="41" t="s">
        <v>212</v>
      </c>
      <c r="B245" s="41" t="s">
        <v>212</v>
      </c>
      <c r="E245" s="41" t="s">
        <v>9638</v>
      </c>
      <c r="F245" s="41">
        <v>313</v>
      </c>
    </row>
    <row r="246" spans="1:6" x14ac:dyDescent="0.25">
      <c r="A246" s="41" t="s">
        <v>9633</v>
      </c>
      <c r="B246" s="41" t="s">
        <v>9633</v>
      </c>
      <c r="E246" s="41" t="s">
        <v>9634</v>
      </c>
      <c r="F246" s="41">
        <v>316</v>
      </c>
    </row>
    <row r="247" spans="1:6" x14ac:dyDescent="0.25">
      <c r="A247" s="41" t="s">
        <v>9631</v>
      </c>
      <c r="B247" s="41" t="s">
        <v>9631</v>
      </c>
      <c r="E247" s="41" t="s">
        <v>9632</v>
      </c>
      <c r="F247" s="41">
        <v>317</v>
      </c>
    </row>
    <row r="248" spans="1:6" ht="30" x14ac:dyDescent="0.25">
      <c r="A248" s="41" t="s">
        <v>9628</v>
      </c>
      <c r="B248" s="41" t="s">
        <v>9629</v>
      </c>
      <c r="C248" s="41" t="s">
        <v>9630</v>
      </c>
      <c r="E248" s="41" t="s">
        <v>5381</v>
      </c>
      <c r="F248" s="41">
        <v>315</v>
      </c>
    </row>
    <row r="249" spans="1:6" x14ac:dyDescent="0.25">
      <c r="A249" s="41" t="s">
        <v>360</v>
      </c>
      <c r="B249" s="41" t="s">
        <v>360</v>
      </c>
      <c r="E249" s="41" t="s">
        <v>9626</v>
      </c>
      <c r="F249" s="41">
        <v>318</v>
      </c>
    </row>
    <row r="250" spans="1:6" x14ac:dyDescent="0.25">
      <c r="A250" s="41" t="s">
        <v>360</v>
      </c>
      <c r="B250" s="41" t="s">
        <v>360</v>
      </c>
      <c r="E250" s="41" t="s">
        <v>9627</v>
      </c>
      <c r="F250" s="41">
        <v>319</v>
      </c>
    </row>
    <row r="251" spans="1:6" x14ac:dyDescent="0.25">
      <c r="A251" s="41" t="s">
        <v>344</v>
      </c>
      <c r="B251" s="41" t="s">
        <v>9624</v>
      </c>
      <c r="C251" s="41" t="s">
        <v>9625</v>
      </c>
      <c r="E251" s="41" t="s">
        <v>5693</v>
      </c>
      <c r="F251" s="41">
        <v>320</v>
      </c>
    </row>
    <row r="252" spans="1:6" ht="30" x14ac:dyDescent="0.25">
      <c r="A252" s="41" t="s">
        <v>9622</v>
      </c>
      <c r="B252" s="41" t="s">
        <v>9622</v>
      </c>
      <c r="E252" s="41" t="s">
        <v>9623</v>
      </c>
      <c r="F252" s="41">
        <v>321</v>
      </c>
    </row>
    <row r="253" spans="1:6" ht="30" x14ac:dyDescent="0.25">
      <c r="A253" s="41" t="s">
        <v>9620</v>
      </c>
      <c r="B253" s="41" t="s">
        <v>9620</v>
      </c>
      <c r="E253" s="41" t="s">
        <v>9621</v>
      </c>
      <c r="F253" s="41">
        <v>322</v>
      </c>
    </row>
    <row r="254" spans="1:6" ht="30" x14ac:dyDescent="0.25">
      <c r="A254" s="41" t="s">
        <v>9617</v>
      </c>
      <c r="B254" s="41" t="s">
        <v>9618</v>
      </c>
      <c r="C254" s="41" t="s">
        <v>9619</v>
      </c>
      <c r="E254" s="41" t="s">
        <v>5680</v>
      </c>
      <c r="F254" s="41">
        <v>323</v>
      </c>
    </row>
    <row r="255" spans="1:6" ht="30" x14ac:dyDescent="0.25">
      <c r="A255" s="41" t="s">
        <v>9614</v>
      </c>
      <c r="B255" s="41" t="s">
        <v>9615</v>
      </c>
      <c r="C255" s="41" t="s">
        <v>9616</v>
      </c>
      <c r="E255" s="41" t="s">
        <v>5367</v>
      </c>
      <c r="F255" s="41">
        <v>324</v>
      </c>
    </row>
    <row r="256" spans="1:6" ht="45" x14ac:dyDescent="0.25">
      <c r="A256" s="41" t="s">
        <v>376</v>
      </c>
      <c r="B256" s="41" t="s">
        <v>9612</v>
      </c>
      <c r="C256" s="41" t="s">
        <v>9613</v>
      </c>
      <c r="E256" s="41" t="s">
        <v>5369</v>
      </c>
      <c r="F256" s="41">
        <v>325</v>
      </c>
    </row>
    <row r="257" spans="1:6" x14ac:dyDescent="0.25">
      <c r="A257" s="41" t="s">
        <v>9610</v>
      </c>
      <c r="B257" s="41" t="s">
        <v>9610</v>
      </c>
      <c r="E257" s="41" t="s">
        <v>9611</v>
      </c>
      <c r="F257" s="41">
        <v>326</v>
      </c>
    </row>
    <row r="258" spans="1:6" x14ac:dyDescent="0.25">
      <c r="A258" s="41" t="s">
        <v>9603</v>
      </c>
      <c r="B258" s="41" t="s">
        <v>9603</v>
      </c>
      <c r="E258" s="41" t="s">
        <v>9604</v>
      </c>
      <c r="F258" s="41">
        <v>332</v>
      </c>
    </row>
    <row r="259" spans="1:6" x14ac:dyDescent="0.25">
      <c r="A259" s="41" t="s">
        <v>9603</v>
      </c>
      <c r="B259" s="41" t="s">
        <v>9603</v>
      </c>
      <c r="E259" s="41" t="s">
        <v>9605</v>
      </c>
      <c r="F259" s="41">
        <v>331</v>
      </c>
    </row>
    <row r="260" spans="1:6" x14ac:dyDescent="0.25">
      <c r="A260" s="41" t="s">
        <v>9603</v>
      </c>
      <c r="B260" s="41" t="s">
        <v>9603</v>
      </c>
      <c r="E260" s="41" t="s">
        <v>9606</v>
      </c>
      <c r="F260" s="41">
        <v>329</v>
      </c>
    </row>
    <row r="261" spans="1:6" x14ac:dyDescent="0.25">
      <c r="A261" s="41" t="s">
        <v>9603</v>
      </c>
      <c r="B261" s="41" t="s">
        <v>9603</v>
      </c>
      <c r="E261" s="41" t="s">
        <v>9607</v>
      </c>
      <c r="F261" s="41">
        <v>327</v>
      </c>
    </row>
    <row r="262" spans="1:6" x14ac:dyDescent="0.25">
      <c r="A262" s="41" t="s">
        <v>9603</v>
      </c>
      <c r="B262" s="41" t="s">
        <v>9603</v>
      </c>
      <c r="E262" s="41" t="s">
        <v>9608</v>
      </c>
      <c r="F262" s="41">
        <v>328</v>
      </c>
    </row>
    <row r="263" spans="1:6" x14ac:dyDescent="0.25">
      <c r="A263" s="41" t="s">
        <v>9603</v>
      </c>
      <c r="B263" s="41" t="s">
        <v>9603</v>
      </c>
      <c r="E263" s="41" t="s">
        <v>9609</v>
      </c>
      <c r="F263" s="41">
        <v>330</v>
      </c>
    </row>
    <row r="264" spans="1:6" ht="30" x14ac:dyDescent="0.25">
      <c r="A264" s="41" t="s">
        <v>9600</v>
      </c>
      <c r="B264" s="41" t="s">
        <v>9601</v>
      </c>
      <c r="C264" s="41" t="s">
        <v>9602</v>
      </c>
      <c r="E264" s="41" t="s">
        <v>5349</v>
      </c>
      <c r="F264" s="41">
        <v>333</v>
      </c>
    </row>
    <row r="265" spans="1:6" x14ac:dyDescent="0.25">
      <c r="A265" s="41" t="s">
        <v>9598</v>
      </c>
      <c r="B265" s="41" t="s">
        <v>9598</v>
      </c>
      <c r="E265" s="41" t="s">
        <v>9599</v>
      </c>
      <c r="F265" s="41">
        <v>334</v>
      </c>
    </row>
    <row r="266" spans="1:6" x14ac:dyDescent="0.25">
      <c r="A266" s="41" t="s">
        <v>9596</v>
      </c>
      <c r="B266" s="41" t="s">
        <v>9596</v>
      </c>
      <c r="E266" s="41" t="s">
        <v>9597</v>
      </c>
      <c r="F266" s="41">
        <v>335</v>
      </c>
    </row>
    <row r="267" spans="1:6" ht="30" x14ac:dyDescent="0.25">
      <c r="A267" s="41" t="s">
        <v>9593</v>
      </c>
      <c r="B267" s="41" t="s">
        <v>9594</v>
      </c>
      <c r="C267" s="41" t="s">
        <v>9595</v>
      </c>
      <c r="E267" s="41" t="s">
        <v>5606</v>
      </c>
      <c r="F267" s="41">
        <v>336</v>
      </c>
    </row>
    <row r="268" spans="1:6" ht="30" x14ac:dyDescent="0.25">
      <c r="A268" s="41" t="s">
        <v>9592</v>
      </c>
      <c r="D268" s="41" t="s">
        <v>9592</v>
      </c>
      <c r="E268" s="41" t="s">
        <v>5341</v>
      </c>
      <c r="F268" s="41">
        <v>337</v>
      </c>
    </row>
    <row r="269" spans="1:6" x14ac:dyDescent="0.25">
      <c r="A269" s="41" t="s">
        <v>1053</v>
      </c>
      <c r="B269" s="41" t="s">
        <v>1053</v>
      </c>
      <c r="E269" s="41" t="s">
        <v>9591</v>
      </c>
      <c r="F269" s="41">
        <v>338</v>
      </c>
    </row>
    <row r="270" spans="1:6" x14ac:dyDescent="0.25">
      <c r="A270" s="41" t="s">
        <v>9589</v>
      </c>
      <c r="B270" s="41" t="s">
        <v>9589</v>
      </c>
      <c r="E270" s="41" t="s">
        <v>9590</v>
      </c>
      <c r="F270" s="41">
        <v>339</v>
      </c>
    </row>
    <row r="271" spans="1:6" x14ac:dyDescent="0.25">
      <c r="A271" s="41" t="s">
        <v>9585</v>
      </c>
      <c r="B271" s="41" t="s">
        <v>9586</v>
      </c>
      <c r="C271" s="41" t="s">
        <v>9587</v>
      </c>
      <c r="E271" s="41" t="s">
        <v>9588</v>
      </c>
      <c r="F271" s="41">
        <v>340</v>
      </c>
    </row>
    <row r="272" spans="1:6" x14ac:dyDescent="0.25">
      <c r="A272" s="41" t="s">
        <v>9583</v>
      </c>
      <c r="B272" s="41" t="s">
        <v>9584</v>
      </c>
      <c r="C272" s="41" t="s">
        <v>5604</v>
      </c>
      <c r="E272" s="41" t="s">
        <v>5605</v>
      </c>
      <c r="F272" s="41">
        <v>341</v>
      </c>
    </row>
    <row r="273" spans="1:6" ht="30" x14ac:dyDescent="0.25">
      <c r="A273" s="41" t="s">
        <v>9580</v>
      </c>
      <c r="B273" s="41" t="s">
        <v>9581</v>
      </c>
      <c r="C273" s="41" t="s">
        <v>9582</v>
      </c>
      <c r="E273" s="41" t="s">
        <v>5997</v>
      </c>
      <c r="F273" s="41">
        <v>32</v>
      </c>
    </row>
    <row r="274" spans="1:6" ht="30" x14ac:dyDescent="0.25">
      <c r="A274" s="41" t="s">
        <v>9577</v>
      </c>
      <c r="B274" s="41" t="s">
        <v>9578</v>
      </c>
      <c r="C274" s="41" t="s">
        <v>9579</v>
      </c>
      <c r="E274" s="41" t="s">
        <v>5600</v>
      </c>
      <c r="F274" s="41">
        <v>342</v>
      </c>
    </row>
    <row r="275" spans="1:6" x14ac:dyDescent="0.25">
      <c r="A275" s="41" t="s">
        <v>9575</v>
      </c>
      <c r="B275" s="41" t="s">
        <v>9575</v>
      </c>
      <c r="E275" s="41" t="s">
        <v>9576</v>
      </c>
      <c r="F275" s="41">
        <v>343</v>
      </c>
    </row>
    <row r="276" spans="1:6" x14ac:dyDescent="0.25">
      <c r="A276" s="41" t="s">
        <v>9573</v>
      </c>
      <c r="B276" s="41" t="s">
        <v>9573</v>
      </c>
      <c r="E276" s="41" t="s">
        <v>9574</v>
      </c>
      <c r="F276" s="41">
        <v>344</v>
      </c>
    </row>
    <row r="277" spans="1:6" x14ac:dyDescent="0.25">
      <c r="A277" s="41" t="s">
        <v>9570</v>
      </c>
      <c r="B277" s="41" t="s">
        <v>9571</v>
      </c>
      <c r="C277" s="41" t="s">
        <v>9572</v>
      </c>
      <c r="E277" s="41" t="s">
        <v>5595</v>
      </c>
      <c r="F277" s="41">
        <v>345</v>
      </c>
    </row>
    <row r="278" spans="1:6" x14ac:dyDescent="0.25">
      <c r="A278" s="41" t="s">
        <v>9568</v>
      </c>
      <c r="B278" s="41" t="s">
        <v>9568</v>
      </c>
      <c r="E278" s="41" t="s">
        <v>9569</v>
      </c>
      <c r="F278" s="41">
        <v>346</v>
      </c>
    </row>
    <row r="279" spans="1:6" x14ac:dyDescent="0.25">
      <c r="A279" s="41" t="s">
        <v>477</v>
      </c>
      <c r="B279" s="41" t="s">
        <v>9567</v>
      </c>
      <c r="C279" s="41" t="s">
        <v>5592</v>
      </c>
      <c r="E279" s="41" t="s">
        <v>5593</v>
      </c>
      <c r="F279" s="41">
        <v>347</v>
      </c>
    </row>
    <row r="280" spans="1:6" x14ac:dyDescent="0.25">
      <c r="A280" s="41" t="s">
        <v>757</v>
      </c>
      <c r="B280" s="41" t="s">
        <v>757</v>
      </c>
      <c r="E280" s="41" t="s">
        <v>9566</v>
      </c>
      <c r="F280" s="41">
        <v>348</v>
      </c>
    </row>
    <row r="281" spans="1:6" x14ac:dyDescent="0.25">
      <c r="A281" s="41" t="s">
        <v>9563</v>
      </c>
      <c r="B281" s="41" t="s">
        <v>9564</v>
      </c>
      <c r="C281" s="41" t="s">
        <v>9565</v>
      </c>
      <c r="E281" s="41" t="s">
        <v>5588</v>
      </c>
      <c r="F281" s="41">
        <v>349</v>
      </c>
    </row>
    <row r="282" spans="1:6" ht="30" x14ac:dyDescent="0.25">
      <c r="A282" s="41" t="s">
        <v>9560</v>
      </c>
      <c r="B282" s="41" t="s">
        <v>9561</v>
      </c>
      <c r="C282" s="41" t="s">
        <v>9562</v>
      </c>
      <c r="E282" s="41" t="s">
        <v>5590</v>
      </c>
      <c r="F282" s="41">
        <v>350</v>
      </c>
    </row>
    <row r="283" spans="1:6" ht="45" x14ac:dyDescent="0.25">
      <c r="A283" s="41" t="s">
        <v>9557</v>
      </c>
      <c r="B283" s="41" t="s">
        <v>9558</v>
      </c>
      <c r="C283" s="41" t="s">
        <v>9559</v>
      </c>
      <c r="E283" s="41" t="s">
        <v>5559</v>
      </c>
      <c r="F283" s="41">
        <v>356</v>
      </c>
    </row>
    <row r="284" spans="1:6" ht="45" x14ac:dyDescent="0.25">
      <c r="A284" s="41" t="s">
        <v>9555</v>
      </c>
      <c r="B284" s="41" t="s">
        <v>9555</v>
      </c>
      <c r="E284" s="41" t="s">
        <v>9556</v>
      </c>
      <c r="F284" s="41">
        <v>33</v>
      </c>
    </row>
    <row r="285" spans="1:6" ht="30" x14ac:dyDescent="0.25">
      <c r="A285" s="41" t="s">
        <v>9553</v>
      </c>
      <c r="B285" s="41" t="s">
        <v>9553</v>
      </c>
      <c r="E285" s="41" t="s">
        <v>9554</v>
      </c>
      <c r="F285" s="41">
        <v>352</v>
      </c>
    </row>
    <row r="286" spans="1:6" x14ac:dyDescent="0.25">
      <c r="A286" s="41" t="s">
        <v>9551</v>
      </c>
      <c r="B286" s="41" t="s">
        <v>9551</v>
      </c>
      <c r="E286" s="41" t="s">
        <v>9552</v>
      </c>
      <c r="F286" s="41">
        <v>353</v>
      </c>
    </row>
    <row r="287" spans="1:6" ht="60" x14ac:dyDescent="0.25">
      <c r="A287" s="41" t="s">
        <v>9548</v>
      </c>
      <c r="B287" s="41" t="s">
        <v>9549</v>
      </c>
      <c r="C287" s="41" t="s">
        <v>9550</v>
      </c>
      <c r="E287" s="41" t="s">
        <v>5018</v>
      </c>
      <c r="F287" s="41">
        <v>354</v>
      </c>
    </row>
    <row r="288" spans="1:6" ht="30" x14ac:dyDescent="0.25">
      <c r="A288" s="41" t="s">
        <v>9546</v>
      </c>
      <c r="B288" s="41" t="s">
        <v>9546</v>
      </c>
      <c r="E288" s="41" t="s">
        <v>9547</v>
      </c>
      <c r="F288" s="41">
        <v>351</v>
      </c>
    </row>
    <row r="289" spans="1:6" x14ac:dyDescent="0.25">
      <c r="A289" s="41" t="s">
        <v>9544</v>
      </c>
      <c r="B289" s="41" t="s">
        <v>9545</v>
      </c>
      <c r="C289" s="41" t="s">
        <v>5573</v>
      </c>
      <c r="E289" s="41" t="s">
        <v>5574</v>
      </c>
      <c r="F289" s="41">
        <v>355</v>
      </c>
    </row>
    <row r="290" spans="1:6" ht="60" x14ac:dyDescent="0.25">
      <c r="A290" s="41" t="s">
        <v>9541</v>
      </c>
      <c r="B290" s="41" t="s">
        <v>9542</v>
      </c>
      <c r="C290" s="41" t="s">
        <v>9543</v>
      </c>
      <c r="E290" s="41" t="s">
        <v>5519</v>
      </c>
      <c r="F290" s="41">
        <v>357</v>
      </c>
    </row>
    <row r="291" spans="1:6" x14ac:dyDescent="0.25">
      <c r="A291" s="41" t="s">
        <v>9538</v>
      </c>
      <c r="B291" s="41" t="s">
        <v>9539</v>
      </c>
      <c r="C291" s="41" t="s">
        <v>9540</v>
      </c>
      <c r="E291" s="41" t="s">
        <v>5513</v>
      </c>
      <c r="F291" s="41">
        <v>358</v>
      </c>
    </row>
    <row r="292" spans="1:6" ht="30" x14ac:dyDescent="0.25">
      <c r="A292" s="41" t="s">
        <v>9535</v>
      </c>
      <c r="B292" s="41" t="s">
        <v>9536</v>
      </c>
      <c r="C292" s="41" t="s">
        <v>9537</v>
      </c>
      <c r="E292" s="41" t="s">
        <v>5297</v>
      </c>
      <c r="F292" s="41">
        <v>359</v>
      </c>
    </row>
    <row r="293" spans="1:6" x14ac:dyDescent="0.25">
      <c r="A293" s="41" t="s">
        <v>451</v>
      </c>
      <c r="B293" s="41" t="s">
        <v>9533</v>
      </c>
      <c r="C293" s="41" t="s">
        <v>9534</v>
      </c>
      <c r="E293" s="41" t="s">
        <v>5475</v>
      </c>
      <c r="F293" s="41">
        <v>360</v>
      </c>
    </row>
    <row r="294" spans="1:6" ht="30" x14ac:dyDescent="0.25">
      <c r="A294" s="41" t="s">
        <v>9530</v>
      </c>
      <c r="B294" s="41" t="s">
        <v>9531</v>
      </c>
      <c r="C294" s="41" t="s">
        <v>9532</v>
      </c>
      <c r="E294" s="41" t="s">
        <v>5456</v>
      </c>
      <c r="F294" s="41">
        <v>361</v>
      </c>
    </row>
    <row r="295" spans="1:6" x14ac:dyDescent="0.25">
      <c r="A295" s="41" t="s">
        <v>216</v>
      </c>
      <c r="B295" s="41" t="s">
        <v>216</v>
      </c>
      <c r="E295" s="41" t="s">
        <v>9527</v>
      </c>
      <c r="F295" s="41">
        <v>363</v>
      </c>
    </row>
    <row r="296" spans="1:6" x14ac:dyDescent="0.25">
      <c r="A296" s="41" t="s">
        <v>216</v>
      </c>
      <c r="B296" s="41" t="s">
        <v>216</v>
      </c>
      <c r="E296" s="41" t="s">
        <v>9528</v>
      </c>
      <c r="F296" s="41">
        <v>364</v>
      </c>
    </row>
    <row r="297" spans="1:6" x14ac:dyDescent="0.25">
      <c r="A297" s="41" t="s">
        <v>216</v>
      </c>
      <c r="B297" s="41" t="s">
        <v>216</v>
      </c>
      <c r="E297" s="41" t="s">
        <v>9529</v>
      </c>
      <c r="F297" s="41">
        <v>362</v>
      </c>
    </row>
    <row r="298" spans="1:6" x14ac:dyDescent="0.25">
      <c r="A298" s="41" t="s">
        <v>9525</v>
      </c>
      <c r="B298" s="41" t="s">
        <v>9525</v>
      </c>
      <c r="E298" s="41" t="s">
        <v>9526</v>
      </c>
      <c r="F298" s="41">
        <v>372</v>
      </c>
    </row>
    <row r="299" spans="1:6" x14ac:dyDescent="0.25">
      <c r="A299" s="41" t="s">
        <v>9523</v>
      </c>
      <c r="B299" s="41" t="s">
        <v>9523</v>
      </c>
      <c r="E299" s="41" t="s">
        <v>9524</v>
      </c>
      <c r="F299" s="41">
        <v>373</v>
      </c>
    </row>
    <row r="300" spans="1:6" x14ac:dyDescent="0.25">
      <c r="A300" s="41" t="s">
        <v>9521</v>
      </c>
      <c r="B300" s="41" t="s">
        <v>9522</v>
      </c>
      <c r="C300" s="41" t="s">
        <v>5270</v>
      </c>
      <c r="E300" s="41" t="s">
        <v>5271</v>
      </c>
      <c r="F300" s="41">
        <v>374</v>
      </c>
    </row>
    <row r="301" spans="1:6" ht="60" x14ac:dyDescent="0.25">
      <c r="A301" s="41" t="s">
        <v>9518</v>
      </c>
      <c r="B301" s="41" t="s">
        <v>9519</v>
      </c>
      <c r="C301" s="41" t="s">
        <v>9520</v>
      </c>
      <c r="E301" s="41" t="s">
        <v>5281</v>
      </c>
      <c r="F301" s="41">
        <v>366</v>
      </c>
    </row>
    <row r="302" spans="1:6" x14ac:dyDescent="0.25">
      <c r="A302" s="41" t="s">
        <v>584</v>
      </c>
      <c r="B302" s="41" t="s">
        <v>584</v>
      </c>
      <c r="E302" s="41" t="s">
        <v>9517</v>
      </c>
      <c r="F302" s="41">
        <v>367</v>
      </c>
    </row>
    <row r="303" spans="1:6" ht="30" x14ac:dyDescent="0.25">
      <c r="A303" s="41" t="s">
        <v>9514</v>
      </c>
      <c r="B303" s="41" t="s">
        <v>9515</v>
      </c>
      <c r="C303" s="41" t="s">
        <v>9516</v>
      </c>
      <c r="E303" s="41" t="s">
        <v>5424</v>
      </c>
      <c r="F303" s="41">
        <v>368</v>
      </c>
    </row>
    <row r="304" spans="1:6" x14ac:dyDescent="0.25">
      <c r="A304" s="41" t="s">
        <v>9512</v>
      </c>
      <c r="B304" s="41" t="s">
        <v>9513</v>
      </c>
      <c r="C304" s="41" t="s">
        <v>5460</v>
      </c>
      <c r="E304" s="41" t="s">
        <v>5461</v>
      </c>
      <c r="F304" s="41">
        <v>365</v>
      </c>
    </row>
    <row r="305" spans="1:6" x14ac:dyDescent="0.25">
      <c r="A305" s="41" t="s">
        <v>9510</v>
      </c>
      <c r="B305" s="41" t="s">
        <v>9510</v>
      </c>
      <c r="E305" s="41" t="s">
        <v>9511</v>
      </c>
      <c r="F305" s="41">
        <v>369</v>
      </c>
    </row>
    <row r="306" spans="1:6" x14ac:dyDescent="0.25">
      <c r="A306" s="41" t="s">
        <v>9508</v>
      </c>
      <c r="B306" s="41" t="s">
        <v>9508</v>
      </c>
      <c r="E306" s="41" t="s">
        <v>9509</v>
      </c>
      <c r="F306" s="41">
        <v>370</v>
      </c>
    </row>
    <row r="307" spans="1:6" x14ac:dyDescent="0.25">
      <c r="A307" s="41" t="s">
        <v>272</v>
      </c>
      <c r="B307" s="41" t="s">
        <v>9506</v>
      </c>
      <c r="C307" s="41" t="s">
        <v>9507</v>
      </c>
      <c r="E307" s="41" t="s">
        <v>5418</v>
      </c>
      <c r="F307" s="41">
        <v>371</v>
      </c>
    </row>
    <row r="308" spans="1:6" ht="45" x14ac:dyDescent="0.25">
      <c r="A308" s="41" t="s">
        <v>9503</v>
      </c>
      <c r="B308" s="41" t="s">
        <v>9504</v>
      </c>
      <c r="C308" s="41" t="s">
        <v>9505</v>
      </c>
      <c r="E308" s="41" t="s">
        <v>5956</v>
      </c>
      <c r="F308" s="41">
        <v>34</v>
      </c>
    </row>
    <row r="309" spans="1:6" x14ac:dyDescent="0.25">
      <c r="A309" s="41" t="s">
        <v>692</v>
      </c>
      <c r="B309" s="41" t="s">
        <v>692</v>
      </c>
      <c r="E309" s="41" t="s">
        <v>9500</v>
      </c>
      <c r="F309" s="41">
        <v>375</v>
      </c>
    </row>
    <row r="310" spans="1:6" x14ac:dyDescent="0.25">
      <c r="A310" s="41" t="s">
        <v>9501</v>
      </c>
      <c r="B310" s="41" t="s">
        <v>9501</v>
      </c>
      <c r="E310" s="41" t="s">
        <v>9502</v>
      </c>
      <c r="F310" s="41">
        <v>376</v>
      </c>
    </row>
    <row r="311" spans="1:6" ht="75" x14ac:dyDescent="0.25">
      <c r="A311" s="41" t="s">
        <v>9497</v>
      </c>
      <c r="B311" s="41" t="s">
        <v>9498</v>
      </c>
      <c r="C311" s="41" t="s">
        <v>9499</v>
      </c>
      <c r="E311" s="41" t="s">
        <v>5328</v>
      </c>
      <c r="F311" s="41">
        <v>377</v>
      </c>
    </row>
    <row r="312" spans="1:6" ht="60" x14ac:dyDescent="0.25">
      <c r="A312" s="41" t="s">
        <v>9494</v>
      </c>
      <c r="B312" s="41" t="s">
        <v>9495</v>
      </c>
      <c r="C312" s="41" t="s">
        <v>9496</v>
      </c>
      <c r="E312" s="41" t="s">
        <v>5373</v>
      </c>
      <c r="F312" s="41">
        <v>378</v>
      </c>
    </row>
    <row r="313" spans="1:6" x14ac:dyDescent="0.25">
      <c r="A313" s="41" t="s">
        <v>487</v>
      </c>
      <c r="B313" s="41" t="s">
        <v>3428</v>
      </c>
      <c r="C313" s="41" t="s">
        <v>9493</v>
      </c>
      <c r="E313" s="41" t="s">
        <v>5371</v>
      </c>
      <c r="F313" s="41">
        <v>379</v>
      </c>
    </row>
    <row r="314" spans="1:6" ht="45" x14ac:dyDescent="0.25">
      <c r="A314" s="41" t="s">
        <v>9490</v>
      </c>
      <c r="B314" s="41" t="s">
        <v>9491</v>
      </c>
      <c r="C314" s="41" t="s">
        <v>9492</v>
      </c>
      <c r="E314" s="41" t="s">
        <v>5357</v>
      </c>
      <c r="F314" s="41">
        <v>380</v>
      </c>
    </row>
    <row r="315" spans="1:6" ht="30" x14ac:dyDescent="0.25">
      <c r="A315" s="41" t="s">
        <v>9488</v>
      </c>
      <c r="B315" s="41" t="s">
        <v>9489</v>
      </c>
      <c r="C315" s="41" t="s">
        <v>5361</v>
      </c>
      <c r="E315" s="41" t="s">
        <v>5362</v>
      </c>
      <c r="F315" s="41">
        <v>381</v>
      </c>
    </row>
    <row r="316" spans="1:6" ht="30" x14ac:dyDescent="0.25">
      <c r="A316" s="41" t="s">
        <v>9485</v>
      </c>
      <c r="B316" s="41" t="s">
        <v>9486</v>
      </c>
      <c r="C316" s="41" t="s">
        <v>9487</v>
      </c>
      <c r="E316" s="41" t="s">
        <v>5343</v>
      </c>
      <c r="F316" s="41">
        <v>382</v>
      </c>
    </row>
    <row r="317" spans="1:6" ht="30" x14ac:dyDescent="0.25">
      <c r="A317" s="41" t="s">
        <v>340</v>
      </c>
      <c r="B317" s="41" t="s">
        <v>9482</v>
      </c>
      <c r="C317" s="41" t="s">
        <v>9483</v>
      </c>
      <c r="E317" s="41" t="s">
        <v>9484</v>
      </c>
      <c r="F317" s="41">
        <v>383</v>
      </c>
    </row>
    <row r="318" spans="1:6" ht="30" x14ac:dyDescent="0.25">
      <c r="A318" s="41" t="s">
        <v>9479</v>
      </c>
      <c r="B318" s="41" t="s">
        <v>9480</v>
      </c>
      <c r="C318" s="41" t="s">
        <v>9481</v>
      </c>
      <c r="E318" s="41" t="s">
        <v>5298</v>
      </c>
      <c r="F318" s="41">
        <v>384</v>
      </c>
    </row>
    <row r="319" spans="1:6" x14ac:dyDescent="0.25">
      <c r="A319" s="41" t="s">
        <v>9477</v>
      </c>
      <c r="B319" s="41" t="s">
        <v>9477</v>
      </c>
      <c r="E319" s="41" t="s">
        <v>9478</v>
      </c>
      <c r="F319" s="41">
        <v>94</v>
      </c>
    </row>
    <row r="320" spans="1:6" x14ac:dyDescent="0.25">
      <c r="A320" s="41" t="s">
        <v>9473</v>
      </c>
      <c r="B320" s="41" t="s">
        <v>9474</v>
      </c>
      <c r="C320" s="41" t="s">
        <v>9475</v>
      </c>
      <c r="E320" s="41" t="s">
        <v>9476</v>
      </c>
      <c r="F320" s="41">
        <v>385</v>
      </c>
    </row>
    <row r="321" spans="1:6" x14ac:dyDescent="0.25">
      <c r="A321" s="41" t="s">
        <v>9471</v>
      </c>
      <c r="B321" s="41" t="s">
        <v>9471</v>
      </c>
      <c r="E321" s="41" t="s">
        <v>9472</v>
      </c>
      <c r="F321" s="41">
        <v>386</v>
      </c>
    </row>
    <row r="322" spans="1:6" x14ac:dyDescent="0.25">
      <c r="A322" s="41" t="s">
        <v>9469</v>
      </c>
      <c r="B322" s="41" t="s">
        <v>9469</v>
      </c>
      <c r="E322" s="41" t="s">
        <v>9470</v>
      </c>
      <c r="F322" s="41">
        <v>387</v>
      </c>
    </row>
    <row r="323" spans="1:6" ht="30" x14ac:dyDescent="0.25">
      <c r="A323" s="41" t="s">
        <v>9467</v>
      </c>
      <c r="B323" s="41" t="s">
        <v>9467</v>
      </c>
      <c r="E323" s="41" t="s">
        <v>9468</v>
      </c>
      <c r="F323" s="41">
        <v>35</v>
      </c>
    </row>
    <row r="324" spans="1:6" x14ac:dyDescent="0.25">
      <c r="A324" s="41" t="s">
        <v>484</v>
      </c>
      <c r="B324" s="41" t="s">
        <v>484</v>
      </c>
      <c r="E324" s="41" t="s">
        <v>9465</v>
      </c>
      <c r="F324" s="41">
        <v>389</v>
      </c>
    </row>
    <row r="325" spans="1:6" x14ac:dyDescent="0.25">
      <c r="A325" s="41" t="s">
        <v>484</v>
      </c>
      <c r="B325" s="41" t="s">
        <v>484</v>
      </c>
      <c r="E325" s="41" t="s">
        <v>9466</v>
      </c>
      <c r="F325" s="41">
        <v>388</v>
      </c>
    </row>
    <row r="326" spans="1:6" x14ac:dyDescent="0.25">
      <c r="A326" s="41" t="s">
        <v>1108</v>
      </c>
      <c r="B326" s="41" t="s">
        <v>1108</v>
      </c>
      <c r="E326" s="41" t="s">
        <v>9464</v>
      </c>
      <c r="F326" s="41">
        <v>390</v>
      </c>
    </row>
    <row r="327" spans="1:6" x14ac:dyDescent="0.25">
      <c r="A327" s="41" t="s">
        <v>9462</v>
      </c>
      <c r="B327" s="41" t="s">
        <v>9462</v>
      </c>
      <c r="E327" s="41" t="s">
        <v>9463</v>
      </c>
      <c r="F327" s="41">
        <v>391</v>
      </c>
    </row>
    <row r="328" spans="1:6" ht="30" x14ac:dyDescent="0.25">
      <c r="A328" s="41" t="s">
        <v>9459</v>
      </c>
      <c r="B328" s="41" t="s">
        <v>9460</v>
      </c>
      <c r="C328" s="41" t="s">
        <v>9461</v>
      </c>
      <c r="E328" s="41" t="s">
        <v>5299</v>
      </c>
      <c r="F328" s="41">
        <v>392</v>
      </c>
    </row>
    <row r="329" spans="1:6" x14ac:dyDescent="0.25">
      <c r="A329" s="41" t="s">
        <v>291</v>
      </c>
      <c r="B329" s="41" t="s">
        <v>291</v>
      </c>
      <c r="E329" s="41" t="s">
        <v>9458</v>
      </c>
      <c r="F329" s="41">
        <v>393</v>
      </c>
    </row>
    <row r="330" spans="1:6" x14ac:dyDescent="0.25">
      <c r="A330" s="41" t="s">
        <v>9455</v>
      </c>
      <c r="B330" s="41" t="s">
        <v>9456</v>
      </c>
      <c r="C330" s="41" t="s">
        <v>9457</v>
      </c>
      <c r="E330" s="41" t="s">
        <v>5337</v>
      </c>
      <c r="F330" s="41">
        <v>394</v>
      </c>
    </row>
    <row r="331" spans="1:6" x14ac:dyDescent="0.25">
      <c r="A331" s="41" t="s">
        <v>9453</v>
      </c>
      <c r="B331" s="41" t="s">
        <v>9453</v>
      </c>
      <c r="E331" s="41" t="s">
        <v>9454</v>
      </c>
      <c r="F331" s="41">
        <v>395</v>
      </c>
    </row>
    <row r="332" spans="1:6" ht="30" x14ac:dyDescent="0.25">
      <c r="A332" s="41" t="s">
        <v>9451</v>
      </c>
      <c r="B332" s="41" t="s">
        <v>9451</v>
      </c>
      <c r="E332" s="41" t="s">
        <v>9452</v>
      </c>
      <c r="F332" s="41">
        <v>396</v>
      </c>
    </row>
    <row r="333" spans="1:6" x14ac:dyDescent="0.25">
      <c r="A333" s="41" t="s">
        <v>9449</v>
      </c>
      <c r="B333" s="41" t="s">
        <v>9449</v>
      </c>
      <c r="E333" s="41" t="s">
        <v>9450</v>
      </c>
      <c r="F333" s="41">
        <v>397</v>
      </c>
    </row>
    <row r="334" spans="1:6" x14ac:dyDescent="0.25">
      <c r="A334" s="41" t="s">
        <v>9447</v>
      </c>
      <c r="B334" s="41" t="s">
        <v>9447</v>
      </c>
      <c r="E334" s="41" t="s">
        <v>9448</v>
      </c>
      <c r="F334" s="41">
        <v>398</v>
      </c>
    </row>
    <row r="335" spans="1:6" x14ac:dyDescent="0.25">
      <c r="A335" s="41" t="s">
        <v>9445</v>
      </c>
      <c r="B335" s="41" t="s">
        <v>9445</v>
      </c>
      <c r="E335" s="41" t="s">
        <v>9446</v>
      </c>
      <c r="F335" s="41">
        <v>399</v>
      </c>
    </row>
    <row r="336" spans="1:6" x14ac:dyDescent="0.25">
      <c r="A336" s="41" t="s">
        <v>566</v>
      </c>
      <c r="B336" s="41" t="s">
        <v>566</v>
      </c>
      <c r="E336" s="41" t="s">
        <v>9443</v>
      </c>
      <c r="F336" s="41">
        <v>400</v>
      </c>
    </row>
    <row r="337" spans="1:6" x14ac:dyDescent="0.25">
      <c r="A337" s="41" t="s">
        <v>566</v>
      </c>
      <c r="B337" s="41" t="s">
        <v>566</v>
      </c>
      <c r="E337" s="41" t="s">
        <v>9444</v>
      </c>
      <c r="F337" s="41">
        <v>401</v>
      </c>
    </row>
    <row r="338" spans="1:6" x14ac:dyDescent="0.25">
      <c r="A338" s="41" t="s">
        <v>1116</v>
      </c>
      <c r="B338" s="41" t="s">
        <v>1116</v>
      </c>
      <c r="E338" s="41" t="s">
        <v>9441</v>
      </c>
      <c r="F338" s="41">
        <v>402</v>
      </c>
    </row>
    <row r="339" spans="1:6" x14ac:dyDescent="0.25">
      <c r="A339" s="41" t="s">
        <v>1116</v>
      </c>
      <c r="B339" s="41" t="s">
        <v>1116</v>
      </c>
      <c r="E339" s="41" t="s">
        <v>9442</v>
      </c>
      <c r="F339" s="41">
        <v>403</v>
      </c>
    </row>
    <row r="340" spans="1:6" x14ac:dyDescent="0.25">
      <c r="A340" s="41" t="s">
        <v>9439</v>
      </c>
      <c r="B340" s="41" t="s">
        <v>9439</v>
      </c>
      <c r="E340" s="41" t="s">
        <v>9440</v>
      </c>
      <c r="F340" s="41">
        <v>404</v>
      </c>
    </row>
    <row r="341" spans="1:6" x14ac:dyDescent="0.25">
      <c r="A341" s="41" t="s">
        <v>9437</v>
      </c>
      <c r="B341" s="41" t="s">
        <v>9437</v>
      </c>
      <c r="E341" s="41" t="s">
        <v>9438</v>
      </c>
      <c r="F341" s="41">
        <v>405</v>
      </c>
    </row>
    <row r="342" spans="1:6" x14ac:dyDescent="0.25">
      <c r="A342" s="41" t="s">
        <v>9433</v>
      </c>
      <c r="B342" s="41" t="s">
        <v>9434</v>
      </c>
      <c r="C342" s="41" t="s">
        <v>9435</v>
      </c>
      <c r="E342" s="41" t="s">
        <v>9436</v>
      </c>
      <c r="F342" s="41">
        <v>406</v>
      </c>
    </row>
    <row r="343" spans="1:6" x14ac:dyDescent="0.25">
      <c r="A343" s="41" t="s">
        <v>9431</v>
      </c>
      <c r="B343" s="41" t="s">
        <v>9431</v>
      </c>
      <c r="E343" s="41" t="s">
        <v>9432</v>
      </c>
      <c r="F343" s="41">
        <v>7</v>
      </c>
    </row>
    <row r="344" spans="1:6" ht="30" x14ac:dyDescent="0.25">
      <c r="A344" s="41" t="s">
        <v>9428</v>
      </c>
      <c r="B344" s="41" t="s">
        <v>9429</v>
      </c>
      <c r="C344" s="41" t="s">
        <v>9430</v>
      </c>
      <c r="E344" s="41" t="s">
        <v>5314</v>
      </c>
      <c r="F344" s="41">
        <v>407</v>
      </c>
    </row>
    <row r="345" spans="1:6" x14ac:dyDescent="0.25">
      <c r="A345" s="41" t="s">
        <v>9426</v>
      </c>
      <c r="B345" s="41" t="s">
        <v>9426</v>
      </c>
      <c r="E345" s="41" t="s">
        <v>9427</v>
      </c>
      <c r="F345" s="41">
        <v>408</v>
      </c>
    </row>
    <row r="346" spans="1:6" ht="60" x14ac:dyDescent="0.25">
      <c r="A346" s="41" t="s">
        <v>9424</v>
      </c>
      <c r="B346" s="41" t="s">
        <v>9424</v>
      </c>
      <c r="E346" s="41" t="s">
        <v>9425</v>
      </c>
      <c r="F346" s="41">
        <v>409</v>
      </c>
    </row>
    <row r="347" spans="1:6" ht="60" x14ac:dyDescent="0.25">
      <c r="A347" s="41" t="s">
        <v>9421</v>
      </c>
      <c r="B347" s="41" t="s">
        <v>9422</v>
      </c>
      <c r="C347" s="41" t="s">
        <v>9423</v>
      </c>
      <c r="E347" s="41" t="s">
        <v>5325</v>
      </c>
      <c r="F347" s="41">
        <v>410</v>
      </c>
    </row>
    <row r="348" spans="1:6" ht="30" x14ac:dyDescent="0.25">
      <c r="A348" s="41" t="s">
        <v>9417</v>
      </c>
      <c r="B348" s="41" t="s">
        <v>9418</v>
      </c>
      <c r="C348" s="41" t="s">
        <v>9419</v>
      </c>
      <c r="E348" s="41" t="s">
        <v>9420</v>
      </c>
      <c r="F348" s="41">
        <v>411</v>
      </c>
    </row>
    <row r="349" spans="1:6" ht="30" x14ac:dyDescent="0.25">
      <c r="A349" s="41" t="s">
        <v>9414</v>
      </c>
      <c r="B349" s="41" t="s">
        <v>9415</v>
      </c>
      <c r="C349" s="41">
        <v>81</v>
      </c>
      <c r="E349" s="41" t="s">
        <v>9416</v>
      </c>
      <c r="F349" s="41">
        <v>412</v>
      </c>
    </row>
    <row r="350" spans="1:6" ht="30" x14ac:dyDescent="0.25">
      <c r="A350" s="41" t="s">
        <v>9412</v>
      </c>
      <c r="B350" s="41" t="s">
        <v>9413</v>
      </c>
      <c r="C350" s="41" t="s">
        <v>5257</v>
      </c>
      <c r="E350" s="41" t="s">
        <v>5258</v>
      </c>
      <c r="F350" s="41">
        <v>413</v>
      </c>
    </row>
    <row r="351" spans="1:6" ht="45" x14ac:dyDescent="0.25">
      <c r="A351" s="41" t="s">
        <v>431</v>
      </c>
      <c r="B351" s="41" t="s">
        <v>9410</v>
      </c>
      <c r="C351" s="41" t="s">
        <v>9411</v>
      </c>
      <c r="E351" s="41" t="s">
        <v>5312</v>
      </c>
      <c r="F351" s="41">
        <v>414</v>
      </c>
    </row>
    <row r="352" spans="1:6" ht="30" x14ac:dyDescent="0.25">
      <c r="A352" s="41" t="s">
        <v>9407</v>
      </c>
      <c r="B352" s="41" t="s">
        <v>9408</v>
      </c>
      <c r="C352" s="41" t="s">
        <v>9409</v>
      </c>
      <c r="E352" s="41" t="s">
        <v>5306</v>
      </c>
      <c r="F352" s="41">
        <v>415</v>
      </c>
    </row>
    <row r="353" spans="1:6" x14ac:dyDescent="0.25">
      <c r="A353" s="41" t="s">
        <v>9404</v>
      </c>
      <c r="B353" s="41" t="s">
        <v>9405</v>
      </c>
      <c r="C353" s="41" t="s">
        <v>9406</v>
      </c>
      <c r="E353" s="41" t="s">
        <v>5307</v>
      </c>
      <c r="F353" s="41">
        <v>416</v>
      </c>
    </row>
    <row r="354" spans="1:6" x14ac:dyDescent="0.25">
      <c r="A354" s="41" t="s">
        <v>9402</v>
      </c>
      <c r="B354" s="41" t="s">
        <v>9403</v>
      </c>
      <c r="C354" s="41" t="s">
        <v>5251</v>
      </c>
      <c r="E354" s="41" t="s">
        <v>5252</v>
      </c>
      <c r="F354" s="41">
        <v>417</v>
      </c>
    </row>
    <row r="355" spans="1:6" ht="30" x14ac:dyDescent="0.25">
      <c r="A355" s="41" t="s">
        <v>9400</v>
      </c>
      <c r="B355" s="41" t="s">
        <v>9400</v>
      </c>
      <c r="E355" s="41" t="s">
        <v>9401</v>
      </c>
      <c r="F355" s="41">
        <v>418</v>
      </c>
    </row>
    <row r="356" spans="1:6" x14ac:dyDescent="0.25">
      <c r="A356" s="41" t="s">
        <v>9397</v>
      </c>
      <c r="B356" s="41" t="s">
        <v>9398</v>
      </c>
      <c r="C356" s="41" t="s">
        <v>9399</v>
      </c>
      <c r="E356" s="41" t="s">
        <v>5283</v>
      </c>
      <c r="F356" s="41">
        <v>419</v>
      </c>
    </row>
    <row r="357" spans="1:6" x14ac:dyDescent="0.25">
      <c r="A357" s="41" t="s">
        <v>202</v>
      </c>
      <c r="B357" s="41" t="s">
        <v>202</v>
      </c>
      <c r="E357" s="41" t="s">
        <v>9394</v>
      </c>
      <c r="F357" s="41">
        <v>421</v>
      </c>
    </row>
    <row r="358" spans="1:6" x14ac:dyDescent="0.25">
      <c r="A358" s="41" t="s">
        <v>202</v>
      </c>
      <c r="B358" s="41" t="s">
        <v>202</v>
      </c>
      <c r="E358" s="41" t="s">
        <v>9395</v>
      </c>
      <c r="F358" s="41">
        <v>422</v>
      </c>
    </row>
    <row r="359" spans="1:6" x14ac:dyDescent="0.25">
      <c r="A359" s="41" t="s">
        <v>202</v>
      </c>
      <c r="B359" s="41" t="s">
        <v>202</v>
      </c>
      <c r="E359" s="41" t="s">
        <v>9396</v>
      </c>
      <c r="F359" s="41">
        <v>420</v>
      </c>
    </row>
    <row r="360" spans="1:6" x14ac:dyDescent="0.25">
      <c r="A360" s="41" t="s">
        <v>9392</v>
      </c>
      <c r="B360" s="41" t="s">
        <v>9392</v>
      </c>
      <c r="E360" s="41" t="s">
        <v>9393</v>
      </c>
      <c r="F360" s="41">
        <v>423</v>
      </c>
    </row>
    <row r="361" spans="1:6" x14ac:dyDescent="0.25">
      <c r="A361" s="41" t="s">
        <v>9390</v>
      </c>
      <c r="B361" s="41" t="s">
        <v>9390</v>
      </c>
      <c r="E361" s="41" t="s">
        <v>9391</v>
      </c>
      <c r="F361" s="41">
        <v>424</v>
      </c>
    </row>
    <row r="362" spans="1:6" ht="30" x14ac:dyDescent="0.25">
      <c r="A362" s="41" t="s">
        <v>9386</v>
      </c>
      <c r="B362" s="41" t="s">
        <v>9387</v>
      </c>
      <c r="C362" s="41" t="s">
        <v>9388</v>
      </c>
      <c r="E362" s="41" t="s">
        <v>9389</v>
      </c>
      <c r="F362" s="41">
        <v>425</v>
      </c>
    </row>
    <row r="363" spans="1:6" x14ac:dyDescent="0.25">
      <c r="A363" s="41" t="s">
        <v>9383</v>
      </c>
      <c r="B363" s="41" t="s">
        <v>9384</v>
      </c>
      <c r="C363" s="41" t="s">
        <v>9385</v>
      </c>
      <c r="E363" s="41" t="s">
        <v>5287</v>
      </c>
      <c r="F363" s="41">
        <v>426</v>
      </c>
    </row>
    <row r="364" spans="1:6" x14ac:dyDescent="0.25">
      <c r="A364" s="41" t="s">
        <v>9380</v>
      </c>
      <c r="B364" s="41" t="s">
        <v>9381</v>
      </c>
      <c r="C364" s="41" t="s">
        <v>9382</v>
      </c>
      <c r="E364" s="41" t="s">
        <v>5285</v>
      </c>
      <c r="F364" s="41">
        <v>427</v>
      </c>
    </row>
    <row r="365" spans="1:6" x14ac:dyDescent="0.25">
      <c r="A365" s="41" t="s">
        <v>210</v>
      </c>
      <c r="B365" s="41" t="s">
        <v>210</v>
      </c>
      <c r="E365" s="41" t="s">
        <v>9376</v>
      </c>
      <c r="F365" s="41">
        <v>431</v>
      </c>
    </row>
    <row r="366" spans="1:6" x14ac:dyDescent="0.25">
      <c r="A366" s="41" t="s">
        <v>210</v>
      </c>
      <c r="B366" s="41" t="s">
        <v>210</v>
      </c>
      <c r="E366" s="41" t="s">
        <v>9377</v>
      </c>
      <c r="F366" s="41">
        <v>428</v>
      </c>
    </row>
    <row r="367" spans="1:6" x14ac:dyDescent="0.25">
      <c r="A367" s="41" t="s">
        <v>210</v>
      </c>
      <c r="B367" s="41" t="s">
        <v>210</v>
      </c>
      <c r="E367" s="41" t="s">
        <v>9378</v>
      </c>
      <c r="F367" s="41">
        <v>430</v>
      </c>
    </row>
    <row r="368" spans="1:6" x14ac:dyDescent="0.25">
      <c r="A368" s="41" t="s">
        <v>210</v>
      </c>
      <c r="B368" s="41" t="s">
        <v>210</v>
      </c>
      <c r="E368" s="41" t="s">
        <v>9379</v>
      </c>
      <c r="F368" s="41">
        <v>429</v>
      </c>
    </row>
    <row r="369" spans="1:6" x14ac:dyDescent="0.25">
      <c r="A369" s="41" t="s">
        <v>9374</v>
      </c>
      <c r="B369" s="41" t="s">
        <v>3605</v>
      </c>
      <c r="C369" s="41" t="s">
        <v>9375</v>
      </c>
      <c r="E369" s="41" t="s">
        <v>5276</v>
      </c>
      <c r="F369" s="41">
        <v>432</v>
      </c>
    </row>
    <row r="370" spans="1:6" x14ac:dyDescent="0.25">
      <c r="A370" s="41" t="s">
        <v>9371</v>
      </c>
      <c r="B370" s="41" t="s">
        <v>9372</v>
      </c>
      <c r="C370" s="41" t="s">
        <v>9373</v>
      </c>
      <c r="E370" s="41" t="s">
        <v>5277</v>
      </c>
      <c r="F370" s="41">
        <v>433</v>
      </c>
    </row>
    <row r="371" spans="1:6" ht="30" x14ac:dyDescent="0.25">
      <c r="A371" s="41" t="s">
        <v>9369</v>
      </c>
      <c r="B371" s="41" t="s">
        <v>9370</v>
      </c>
      <c r="C371" s="41" t="s">
        <v>5262</v>
      </c>
      <c r="E371" s="41" t="s">
        <v>5263</v>
      </c>
      <c r="F371" s="41">
        <v>434</v>
      </c>
    </row>
    <row r="372" spans="1:6" ht="30" x14ac:dyDescent="0.25">
      <c r="A372" s="41" t="s">
        <v>9367</v>
      </c>
      <c r="B372" s="41" t="s">
        <v>9368</v>
      </c>
      <c r="C372" s="41" t="s">
        <v>5267</v>
      </c>
      <c r="E372" s="41" t="s">
        <v>5268</v>
      </c>
      <c r="F372" s="41">
        <v>435</v>
      </c>
    </row>
    <row r="373" spans="1:6" x14ac:dyDescent="0.25">
      <c r="A373" s="41" t="s">
        <v>9365</v>
      </c>
      <c r="B373" s="41" t="s">
        <v>9365</v>
      </c>
      <c r="E373" s="41" t="s">
        <v>9366</v>
      </c>
      <c r="F373" s="41">
        <v>436</v>
      </c>
    </row>
    <row r="374" spans="1:6" ht="30" x14ac:dyDescent="0.25">
      <c r="A374" s="41" t="s">
        <v>9362</v>
      </c>
      <c r="B374" s="41" t="s">
        <v>9363</v>
      </c>
      <c r="C374" s="41" t="s">
        <v>9364</v>
      </c>
      <c r="E374" s="41" t="s">
        <v>5246</v>
      </c>
      <c r="F374" s="41">
        <v>437</v>
      </c>
    </row>
    <row r="375" spans="1:6" ht="30" x14ac:dyDescent="0.25">
      <c r="A375" s="41" t="s">
        <v>9360</v>
      </c>
      <c r="B375" s="41" t="s">
        <v>9360</v>
      </c>
      <c r="E375" s="41" t="s">
        <v>9361</v>
      </c>
      <c r="F375" s="41">
        <v>438</v>
      </c>
    </row>
    <row r="376" spans="1:6" x14ac:dyDescent="0.25">
      <c r="A376" s="41" t="s">
        <v>9358</v>
      </c>
      <c r="B376" s="41" t="s">
        <v>9359</v>
      </c>
      <c r="C376" s="41" t="s">
        <v>5247</v>
      </c>
      <c r="E376" s="41" t="s">
        <v>5248</v>
      </c>
      <c r="F376" s="41">
        <v>439</v>
      </c>
    </row>
    <row r="377" spans="1:6" x14ac:dyDescent="0.25">
      <c r="A377" s="41" t="s">
        <v>469</v>
      </c>
      <c r="B377" s="41" t="s">
        <v>9356</v>
      </c>
      <c r="C377" s="41" t="s">
        <v>9357</v>
      </c>
      <c r="E377" s="41" t="s">
        <v>5261</v>
      </c>
      <c r="F377" s="41">
        <v>440</v>
      </c>
    </row>
    <row r="378" spans="1:6" x14ac:dyDescent="0.25">
      <c r="A378" s="41" t="s">
        <v>223</v>
      </c>
      <c r="B378" s="41" t="s">
        <v>223</v>
      </c>
      <c r="E378" s="41" t="s">
        <v>9355</v>
      </c>
      <c r="F378" s="41">
        <v>441</v>
      </c>
    </row>
    <row r="379" spans="1:6" ht="45" x14ac:dyDescent="0.25">
      <c r="A379" s="41" t="s">
        <v>9353</v>
      </c>
      <c r="B379" s="41" t="s">
        <v>9353</v>
      </c>
      <c r="E379" s="41" t="s">
        <v>9354</v>
      </c>
      <c r="F379" s="41">
        <v>442</v>
      </c>
    </row>
    <row r="380" spans="1:6" ht="30" x14ac:dyDescent="0.25">
      <c r="A380" s="41" t="s">
        <v>9350</v>
      </c>
      <c r="B380" s="41" t="s">
        <v>9351</v>
      </c>
      <c r="C380" s="41" t="s">
        <v>9352</v>
      </c>
      <c r="E380" s="41" t="s">
        <v>5364</v>
      </c>
      <c r="F380" s="41">
        <v>443</v>
      </c>
    </row>
    <row r="381" spans="1:6" ht="30" x14ac:dyDescent="0.25">
      <c r="A381" s="41" t="s">
        <v>9347</v>
      </c>
      <c r="B381" s="41" t="s">
        <v>9348</v>
      </c>
      <c r="C381" s="41" t="s">
        <v>9349</v>
      </c>
      <c r="E381" s="41" t="s">
        <v>5379</v>
      </c>
      <c r="F381" s="41">
        <v>444</v>
      </c>
    </row>
    <row r="382" spans="1:6" ht="45" x14ac:dyDescent="0.25">
      <c r="A382" s="41" t="s">
        <v>9344</v>
      </c>
      <c r="B382" s="41" t="s">
        <v>9345</v>
      </c>
      <c r="C382" s="41" t="s">
        <v>9346</v>
      </c>
      <c r="E382" s="41" t="s">
        <v>5332</v>
      </c>
      <c r="F382" s="41">
        <v>445</v>
      </c>
    </row>
    <row r="383" spans="1:6" x14ac:dyDescent="0.25">
      <c r="A383" s="41" t="s">
        <v>381</v>
      </c>
      <c r="B383" s="41" t="s">
        <v>9342</v>
      </c>
      <c r="C383" s="41" t="s">
        <v>9343</v>
      </c>
      <c r="E383" s="41" t="s">
        <v>5399</v>
      </c>
      <c r="F383" s="41">
        <v>446</v>
      </c>
    </row>
    <row r="384" spans="1:6" x14ac:dyDescent="0.25">
      <c r="A384" s="41" t="s">
        <v>9340</v>
      </c>
      <c r="B384" s="41" t="s">
        <v>9340</v>
      </c>
      <c r="E384" s="41" t="s">
        <v>9341</v>
      </c>
      <c r="F384" s="41">
        <v>447</v>
      </c>
    </row>
    <row r="385" spans="1:6" x14ac:dyDescent="0.25">
      <c r="A385" s="41" t="s">
        <v>9338</v>
      </c>
      <c r="B385" s="41" t="s">
        <v>9338</v>
      </c>
      <c r="E385" s="41" t="s">
        <v>9339</v>
      </c>
      <c r="F385" s="41">
        <v>449</v>
      </c>
    </row>
    <row r="386" spans="1:6" x14ac:dyDescent="0.25">
      <c r="A386" s="41" t="s">
        <v>9336</v>
      </c>
      <c r="B386" s="41" t="s">
        <v>9336</v>
      </c>
      <c r="E386" s="41" t="s">
        <v>9337</v>
      </c>
      <c r="F386" s="41">
        <v>448</v>
      </c>
    </row>
    <row r="387" spans="1:6" x14ac:dyDescent="0.25">
      <c r="A387" s="41" t="s">
        <v>9334</v>
      </c>
      <c r="B387" s="41" t="s">
        <v>9334</v>
      </c>
      <c r="E387" s="41" t="s">
        <v>9335</v>
      </c>
      <c r="F387" s="41">
        <v>450</v>
      </c>
    </row>
    <row r="388" spans="1:6" ht="45" x14ac:dyDescent="0.25">
      <c r="A388" s="41" t="s">
        <v>9331</v>
      </c>
      <c r="B388" s="41" t="s">
        <v>9332</v>
      </c>
      <c r="C388" s="41" t="s">
        <v>9333</v>
      </c>
      <c r="E388" s="41" t="s">
        <v>5269</v>
      </c>
      <c r="F388" s="41">
        <v>451</v>
      </c>
    </row>
    <row r="389" spans="1:6" x14ac:dyDescent="0.25">
      <c r="A389" s="41" t="s">
        <v>9328</v>
      </c>
      <c r="B389" s="41" t="s">
        <v>9329</v>
      </c>
      <c r="C389" s="41" t="s">
        <v>9330</v>
      </c>
      <c r="E389" s="41" t="s">
        <v>5431</v>
      </c>
      <c r="F389" s="41">
        <v>452</v>
      </c>
    </row>
    <row r="390" spans="1:6" ht="45" x14ac:dyDescent="0.25">
      <c r="A390" s="41" t="s">
        <v>9325</v>
      </c>
      <c r="B390" s="41" t="s">
        <v>9326</v>
      </c>
      <c r="C390" s="41" t="s">
        <v>9327</v>
      </c>
      <c r="E390" s="41" t="s">
        <v>5279</v>
      </c>
      <c r="F390" s="41">
        <v>453</v>
      </c>
    </row>
    <row r="391" spans="1:6" ht="30" x14ac:dyDescent="0.25">
      <c r="A391" s="41" t="s">
        <v>9322</v>
      </c>
      <c r="B391" s="41" t="s">
        <v>9323</v>
      </c>
      <c r="C391" s="41" t="s">
        <v>9324</v>
      </c>
      <c r="E391" s="41" t="s">
        <v>6265</v>
      </c>
      <c r="F391" s="41">
        <v>8</v>
      </c>
    </row>
    <row r="392" spans="1:6" x14ac:dyDescent="0.25">
      <c r="A392" s="41" t="s">
        <v>9319</v>
      </c>
      <c r="B392" s="41" t="s">
        <v>9320</v>
      </c>
      <c r="C392" s="41" t="s">
        <v>9321</v>
      </c>
      <c r="E392" s="41" t="s">
        <v>5443</v>
      </c>
      <c r="F392" s="41">
        <v>454</v>
      </c>
    </row>
    <row r="393" spans="1:6" ht="30" x14ac:dyDescent="0.25">
      <c r="A393" s="41" t="s">
        <v>9316</v>
      </c>
      <c r="B393" s="41" t="s">
        <v>9317</v>
      </c>
      <c r="C393" s="41" t="s">
        <v>9318</v>
      </c>
      <c r="E393" s="41" t="s">
        <v>5442</v>
      </c>
      <c r="F393" s="41">
        <v>455</v>
      </c>
    </row>
    <row r="394" spans="1:6" x14ac:dyDescent="0.25">
      <c r="A394" s="41" t="s">
        <v>629</v>
      </c>
      <c r="B394" s="41" t="s">
        <v>629</v>
      </c>
      <c r="E394" s="41" t="s">
        <v>9315</v>
      </c>
      <c r="F394" s="41">
        <v>456</v>
      </c>
    </row>
    <row r="395" spans="1:6" ht="30" x14ac:dyDescent="0.25">
      <c r="A395" s="41" t="s">
        <v>9311</v>
      </c>
      <c r="B395" s="41" t="s">
        <v>9311</v>
      </c>
      <c r="E395" s="41" t="s">
        <v>9312</v>
      </c>
      <c r="F395" s="41">
        <v>457</v>
      </c>
    </row>
    <row r="396" spans="1:6" ht="30" x14ac:dyDescent="0.25">
      <c r="A396" s="41" t="s">
        <v>9311</v>
      </c>
      <c r="B396" s="41" t="s">
        <v>9311</v>
      </c>
      <c r="E396" s="41" t="s">
        <v>9313</v>
      </c>
      <c r="F396" s="41">
        <v>459</v>
      </c>
    </row>
    <row r="397" spans="1:6" ht="30" x14ac:dyDescent="0.25">
      <c r="A397" s="41" t="s">
        <v>9311</v>
      </c>
      <c r="B397" s="41" t="s">
        <v>9311</v>
      </c>
      <c r="E397" s="41" t="s">
        <v>9314</v>
      </c>
      <c r="F397" s="41">
        <v>458</v>
      </c>
    </row>
    <row r="398" spans="1:6" ht="45" x14ac:dyDescent="0.25">
      <c r="A398" s="41" t="s">
        <v>9309</v>
      </c>
      <c r="B398" s="41" t="s">
        <v>9309</v>
      </c>
      <c r="E398" s="41" t="s">
        <v>9310</v>
      </c>
      <c r="F398" s="41">
        <v>460</v>
      </c>
    </row>
    <row r="399" spans="1:6" x14ac:dyDescent="0.25">
      <c r="A399" s="41" t="s">
        <v>9307</v>
      </c>
      <c r="B399" s="41" t="s">
        <v>9307</v>
      </c>
      <c r="E399" s="41" t="s">
        <v>9308</v>
      </c>
      <c r="F399" s="41">
        <v>461</v>
      </c>
    </row>
    <row r="400" spans="1:6" x14ac:dyDescent="0.25">
      <c r="A400" s="41" t="s">
        <v>9305</v>
      </c>
      <c r="B400" s="41" t="s">
        <v>9305</v>
      </c>
      <c r="E400" s="41" t="s">
        <v>9306</v>
      </c>
      <c r="F400" s="41">
        <v>462</v>
      </c>
    </row>
    <row r="401" spans="1:6" x14ac:dyDescent="0.25">
      <c r="A401" s="41" t="s">
        <v>9302</v>
      </c>
      <c r="B401" s="41" t="s">
        <v>9303</v>
      </c>
      <c r="C401" s="41" t="s">
        <v>9304</v>
      </c>
      <c r="E401" s="41" t="s">
        <v>5292</v>
      </c>
      <c r="F401" s="41">
        <v>463</v>
      </c>
    </row>
    <row r="402" spans="1:6" x14ac:dyDescent="0.25">
      <c r="A402" s="41" t="s">
        <v>9299</v>
      </c>
      <c r="B402" s="41" t="s">
        <v>9299</v>
      </c>
      <c r="E402" s="41" t="s">
        <v>9300</v>
      </c>
      <c r="F402" s="41">
        <v>465</v>
      </c>
    </row>
    <row r="403" spans="1:6" x14ac:dyDescent="0.25">
      <c r="A403" s="41" t="s">
        <v>9299</v>
      </c>
      <c r="B403" s="41" t="s">
        <v>9299</v>
      </c>
      <c r="E403" s="41" t="s">
        <v>9301</v>
      </c>
      <c r="F403" s="41">
        <v>464</v>
      </c>
    </row>
    <row r="404" spans="1:6" ht="30" x14ac:dyDescent="0.25">
      <c r="A404" s="41" t="s">
        <v>9297</v>
      </c>
      <c r="B404" s="41" t="s">
        <v>9297</v>
      </c>
      <c r="E404" s="41" t="s">
        <v>9298</v>
      </c>
      <c r="F404" s="41">
        <v>466</v>
      </c>
    </row>
    <row r="405" spans="1:6" x14ac:dyDescent="0.25">
      <c r="A405" s="41" t="s">
        <v>430</v>
      </c>
      <c r="B405" s="41" t="s">
        <v>430</v>
      </c>
      <c r="E405" s="41" t="s">
        <v>9295</v>
      </c>
      <c r="F405" s="41">
        <v>468</v>
      </c>
    </row>
    <row r="406" spans="1:6" x14ac:dyDescent="0.25">
      <c r="A406" s="41" t="s">
        <v>430</v>
      </c>
      <c r="B406" s="41" t="s">
        <v>430</v>
      </c>
      <c r="E406" s="41" t="s">
        <v>9296</v>
      </c>
      <c r="F406" s="41">
        <v>467</v>
      </c>
    </row>
    <row r="407" spans="1:6" ht="45" x14ac:dyDescent="0.25">
      <c r="A407" s="41" t="s">
        <v>9292</v>
      </c>
      <c r="B407" s="41" t="s">
        <v>9293</v>
      </c>
      <c r="C407" s="41" t="s">
        <v>9294</v>
      </c>
      <c r="E407" s="41" t="s">
        <v>5474</v>
      </c>
      <c r="F407" s="41">
        <v>469</v>
      </c>
    </row>
    <row r="408" spans="1:6" x14ac:dyDescent="0.25">
      <c r="A408" s="41" t="s">
        <v>392</v>
      </c>
      <c r="B408" s="41" t="s">
        <v>392</v>
      </c>
      <c r="E408" s="41" t="s">
        <v>9289</v>
      </c>
      <c r="F408" s="41">
        <v>471</v>
      </c>
    </row>
    <row r="409" spans="1:6" x14ac:dyDescent="0.25">
      <c r="A409" s="41" t="s">
        <v>392</v>
      </c>
      <c r="B409" s="41" t="s">
        <v>392</v>
      </c>
      <c r="E409" s="41" t="s">
        <v>9290</v>
      </c>
      <c r="F409" s="41">
        <v>472</v>
      </c>
    </row>
    <row r="410" spans="1:6" x14ac:dyDescent="0.25">
      <c r="A410" s="41" t="s">
        <v>392</v>
      </c>
      <c r="B410" s="41" t="s">
        <v>392</v>
      </c>
      <c r="E410" s="41" t="s">
        <v>9291</v>
      </c>
      <c r="F410" s="41">
        <v>470</v>
      </c>
    </row>
    <row r="411" spans="1:6" x14ac:dyDescent="0.25">
      <c r="A411" s="41" t="s">
        <v>9287</v>
      </c>
      <c r="B411" s="41" t="s">
        <v>9287</v>
      </c>
      <c r="E411" s="41" t="s">
        <v>9288</v>
      </c>
      <c r="F411" s="41">
        <v>473</v>
      </c>
    </row>
    <row r="412" spans="1:6" ht="30" x14ac:dyDescent="0.25">
      <c r="A412" s="41" t="s">
        <v>9284</v>
      </c>
      <c r="B412" s="41" t="s">
        <v>9285</v>
      </c>
      <c r="C412" s="41" t="s">
        <v>9286</v>
      </c>
      <c r="E412" s="41" t="s">
        <v>5304</v>
      </c>
      <c r="F412" s="41">
        <v>474</v>
      </c>
    </row>
    <row r="413" spans="1:6" x14ac:dyDescent="0.25">
      <c r="A413" s="41" t="s">
        <v>9281</v>
      </c>
      <c r="B413" s="41" t="s">
        <v>9282</v>
      </c>
      <c r="C413" s="41" t="s">
        <v>9283</v>
      </c>
      <c r="E413" s="41" t="s">
        <v>5487</v>
      </c>
      <c r="F413" s="41">
        <v>475</v>
      </c>
    </row>
    <row r="414" spans="1:6" x14ac:dyDescent="0.25">
      <c r="A414" s="41" t="s">
        <v>9279</v>
      </c>
      <c r="B414" s="41" t="s">
        <v>9279</v>
      </c>
      <c r="E414" s="41" t="s">
        <v>9280</v>
      </c>
      <c r="F414" s="41">
        <v>476</v>
      </c>
    </row>
    <row r="415" spans="1:6" x14ac:dyDescent="0.25">
      <c r="A415" s="41" t="s">
        <v>500</v>
      </c>
      <c r="B415" s="41" t="s">
        <v>500</v>
      </c>
      <c r="E415" s="41" t="s">
        <v>9278</v>
      </c>
      <c r="F415" s="41">
        <v>477</v>
      </c>
    </row>
    <row r="416" spans="1:6" x14ac:dyDescent="0.25">
      <c r="A416" s="41" t="s">
        <v>9275</v>
      </c>
      <c r="B416" s="41" t="s">
        <v>9276</v>
      </c>
      <c r="C416" s="41" t="s">
        <v>9277</v>
      </c>
      <c r="E416" s="41" t="s">
        <v>5310</v>
      </c>
      <c r="F416" s="41">
        <v>480</v>
      </c>
    </row>
    <row r="417" spans="1:6" x14ac:dyDescent="0.25">
      <c r="A417" s="41" t="s">
        <v>9273</v>
      </c>
      <c r="B417" s="41" t="s">
        <v>9273</v>
      </c>
      <c r="E417" s="41" t="s">
        <v>9274</v>
      </c>
      <c r="F417" s="41">
        <v>478</v>
      </c>
    </row>
    <row r="418" spans="1:6" x14ac:dyDescent="0.25">
      <c r="A418" s="41" t="s">
        <v>608</v>
      </c>
      <c r="B418" s="41" t="s">
        <v>608</v>
      </c>
      <c r="E418" s="41" t="s">
        <v>9272</v>
      </c>
      <c r="F418" s="41">
        <v>479</v>
      </c>
    </row>
    <row r="419" spans="1:6" ht="60" x14ac:dyDescent="0.25">
      <c r="A419" s="41" t="s">
        <v>9269</v>
      </c>
      <c r="B419" s="41" t="s">
        <v>9270</v>
      </c>
      <c r="C419" s="41" t="s">
        <v>9271</v>
      </c>
      <c r="E419" s="41" t="s">
        <v>5316</v>
      </c>
      <c r="F419" s="41">
        <v>481</v>
      </c>
    </row>
    <row r="420" spans="1:6" x14ac:dyDescent="0.25">
      <c r="A420" s="41" t="s">
        <v>9267</v>
      </c>
      <c r="B420" s="41" t="s">
        <v>9268</v>
      </c>
      <c r="C420" s="41" t="s">
        <v>5319</v>
      </c>
      <c r="E420" s="41" t="s">
        <v>5320</v>
      </c>
      <c r="F420" s="41">
        <v>482</v>
      </c>
    </row>
    <row r="421" spans="1:6" x14ac:dyDescent="0.25">
      <c r="A421" s="41" t="s">
        <v>9265</v>
      </c>
      <c r="B421" s="41" t="s">
        <v>9265</v>
      </c>
      <c r="E421" s="41" t="s">
        <v>9266</v>
      </c>
      <c r="F421" s="41">
        <v>483</v>
      </c>
    </row>
    <row r="422" spans="1:6" x14ac:dyDescent="0.25">
      <c r="A422" s="41" t="s">
        <v>550</v>
      </c>
      <c r="B422" s="41" t="s">
        <v>550</v>
      </c>
      <c r="E422" s="41" t="s">
        <v>9264</v>
      </c>
      <c r="F422" s="41">
        <v>484</v>
      </c>
    </row>
    <row r="423" spans="1:6" x14ac:dyDescent="0.25">
      <c r="A423" s="41" t="s">
        <v>9262</v>
      </c>
      <c r="B423" s="41" t="s">
        <v>9262</v>
      </c>
      <c r="E423" s="41" t="s">
        <v>9263</v>
      </c>
      <c r="F423" s="41">
        <v>485</v>
      </c>
    </row>
    <row r="424" spans="1:6" ht="45" x14ac:dyDescent="0.25">
      <c r="A424" s="41" t="s">
        <v>9259</v>
      </c>
      <c r="B424" s="41" t="s">
        <v>9260</v>
      </c>
      <c r="C424" s="41" t="s">
        <v>9261</v>
      </c>
      <c r="E424" s="41" t="s">
        <v>5323</v>
      </c>
      <c r="F424" s="41">
        <v>486</v>
      </c>
    </row>
    <row r="425" spans="1:6" x14ac:dyDescent="0.25">
      <c r="A425" s="41" t="s">
        <v>9256</v>
      </c>
      <c r="B425" s="41" t="s">
        <v>9257</v>
      </c>
      <c r="C425" s="41" t="s">
        <v>9258</v>
      </c>
      <c r="E425" s="41" t="s">
        <v>5329</v>
      </c>
      <c r="F425" s="41">
        <v>487</v>
      </c>
    </row>
    <row r="426" spans="1:6" x14ac:dyDescent="0.25">
      <c r="A426" s="41" t="s">
        <v>396</v>
      </c>
      <c r="B426" s="41" t="s">
        <v>396</v>
      </c>
      <c r="E426" s="41" t="s">
        <v>9250</v>
      </c>
      <c r="F426" s="41">
        <v>491</v>
      </c>
    </row>
    <row r="427" spans="1:6" x14ac:dyDescent="0.25">
      <c r="A427" s="41" t="s">
        <v>396</v>
      </c>
      <c r="B427" s="41" t="s">
        <v>396</v>
      </c>
      <c r="E427" s="41" t="s">
        <v>9251</v>
      </c>
      <c r="F427" s="41">
        <v>493</v>
      </c>
    </row>
    <row r="428" spans="1:6" x14ac:dyDescent="0.25">
      <c r="A428" s="41" t="s">
        <v>396</v>
      </c>
      <c r="B428" s="41" t="s">
        <v>396</v>
      </c>
      <c r="E428" s="41" t="s">
        <v>9252</v>
      </c>
      <c r="F428" s="41">
        <v>490</v>
      </c>
    </row>
    <row r="429" spans="1:6" x14ac:dyDescent="0.25">
      <c r="A429" s="41" t="s">
        <v>396</v>
      </c>
      <c r="B429" s="41" t="s">
        <v>396</v>
      </c>
      <c r="E429" s="41" t="s">
        <v>9253</v>
      </c>
      <c r="F429" s="41">
        <v>489</v>
      </c>
    </row>
    <row r="430" spans="1:6" x14ac:dyDescent="0.25">
      <c r="A430" s="41" t="s">
        <v>396</v>
      </c>
      <c r="B430" s="41" t="s">
        <v>396</v>
      </c>
      <c r="E430" s="41" t="s">
        <v>9254</v>
      </c>
      <c r="F430" s="41">
        <v>492</v>
      </c>
    </row>
    <row r="431" spans="1:6" x14ac:dyDescent="0.25">
      <c r="A431" s="41" t="s">
        <v>396</v>
      </c>
      <c r="B431" s="41" t="s">
        <v>396</v>
      </c>
      <c r="E431" s="41" t="s">
        <v>9255</v>
      </c>
      <c r="F431" s="41">
        <v>488</v>
      </c>
    </row>
    <row r="432" spans="1:6" ht="30" x14ac:dyDescent="0.25">
      <c r="A432" s="41" t="s">
        <v>434</v>
      </c>
      <c r="B432" s="41" t="s">
        <v>1694</v>
      </c>
      <c r="C432" s="41" t="s">
        <v>9249</v>
      </c>
      <c r="E432" s="41" t="s">
        <v>5569</v>
      </c>
      <c r="F432" s="41">
        <v>494</v>
      </c>
    </row>
    <row r="433" spans="1:6" ht="30" x14ac:dyDescent="0.25">
      <c r="A433" s="41" t="s">
        <v>9247</v>
      </c>
      <c r="B433" s="41" t="s">
        <v>9248</v>
      </c>
      <c r="C433" s="41" t="s">
        <v>83</v>
      </c>
      <c r="E433" s="41" t="s">
        <v>5633</v>
      </c>
      <c r="F433" s="41">
        <v>496</v>
      </c>
    </row>
    <row r="434" spans="1:6" ht="45" x14ac:dyDescent="0.25">
      <c r="A434" s="41" t="s">
        <v>9245</v>
      </c>
      <c r="B434" s="41" t="s">
        <v>9245</v>
      </c>
      <c r="E434" s="41" t="s">
        <v>9246</v>
      </c>
      <c r="F434" s="41">
        <v>495</v>
      </c>
    </row>
    <row r="435" spans="1:6" x14ac:dyDescent="0.25">
      <c r="A435" s="41" t="s">
        <v>9244</v>
      </c>
      <c r="B435" s="41" t="s">
        <v>3858</v>
      </c>
      <c r="C435" s="41" t="s">
        <v>5932</v>
      </c>
      <c r="E435" s="41" t="s">
        <v>5933</v>
      </c>
      <c r="F435" s="41">
        <v>36</v>
      </c>
    </row>
    <row r="436" spans="1:6" ht="45" x14ac:dyDescent="0.25">
      <c r="A436" s="41" t="s">
        <v>9241</v>
      </c>
      <c r="B436" s="41" t="s">
        <v>9242</v>
      </c>
      <c r="C436" s="41" t="s">
        <v>9243</v>
      </c>
      <c r="E436" s="41" t="s">
        <v>5634</v>
      </c>
      <c r="F436" s="41">
        <v>497</v>
      </c>
    </row>
    <row r="437" spans="1:6" ht="45" x14ac:dyDescent="0.25">
      <c r="A437" s="41" t="s">
        <v>9238</v>
      </c>
      <c r="B437" s="41" t="s">
        <v>9239</v>
      </c>
      <c r="C437" s="41" t="s">
        <v>9240</v>
      </c>
      <c r="E437" s="41" t="s">
        <v>5351</v>
      </c>
      <c r="F437" s="41">
        <v>498</v>
      </c>
    </row>
    <row r="438" spans="1:6" x14ac:dyDescent="0.25">
      <c r="A438" s="41" t="s">
        <v>9236</v>
      </c>
      <c r="B438" s="41" t="s">
        <v>9236</v>
      </c>
      <c r="E438" s="41" t="s">
        <v>9237</v>
      </c>
      <c r="F438" s="41">
        <v>499</v>
      </c>
    </row>
    <row r="439" spans="1:6" x14ac:dyDescent="0.25">
      <c r="A439" s="41" t="s">
        <v>215</v>
      </c>
      <c r="B439" s="41" t="s">
        <v>215</v>
      </c>
      <c r="E439" s="41" t="s">
        <v>9235</v>
      </c>
      <c r="F439" s="41">
        <v>500</v>
      </c>
    </row>
    <row r="440" spans="1:6" x14ac:dyDescent="0.25">
      <c r="A440" s="41" t="s">
        <v>222</v>
      </c>
      <c r="B440" s="41" t="s">
        <v>222</v>
      </c>
      <c r="E440" s="41" t="s">
        <v>9232</v>
      </c>
      <c r="F440" s="41">
        <v>501</v>
      </c>
    </row>
    <row r="441" spans="1:6" x14ac:dyDescent="0.25">
      <c r="A441" s="41" t="s">
        <v>222</v>
      </c>
      <c r="B441" s="41" t="s">
        <v>222</v>
      </c>
      <c r="E441" s="41" t="s">
        <v>9233</v>
      </c>
      <c r="F441" s="41">
        <v>502</v>
      </c>
    </row>
    <row r="442" spans="1:6" x14ac:dyDescent="0.25">
      <c r="A442" s="41" t="s">
        <v>222</v>
      </c>
      <c r="B442" s="41" t="s">
        <v>222</v>
      </c>
      <c r="E442" s="41" t="s">
        <v>9234</v>
      </c>
      <c r="F442" s="41">
        <v>503</v>
      </c>
    </row>
    <row r="443" spans="1:6" ht="30" x14ac:dyDescent="0.25">
      <c r="A443" s="41" t="s">
        <v>9229</v>
      </c>
      <c r="B443" s="41" t="s">
        <v>9230</v>
      </c>
      <c r="C443" s="41" t="s">
        <v>9231</v>
      </c>
      <c r="E443" s="41" t="s">
        <v>5656</v>
      </c>
      <c r="F443" s="41">
        <v>504</v>
      </c>
    </row>
    <row r="444" spans="1:6" x14ac:dyDescent="0.25">
      <c r="A444" s="41" t="s">
        <v>9227</v>
      </c>
      <c r="B444" s="41" t="s">
        <v>9227</v>
      </c>
      <c r="E444" s="41" t="s">
        <v>9228</v>
      </c>
      <c r="F444" s="41">
        <v>505</v>
      </c>
    </row>
    <row r="445" spans="1:6" x14ac:dyDescent="0.25">
      <c r="A445" s="41" t="s">
        <v>9225</v>
      </c>
      <c r="B445" s="41" t="s">
        <v>9225</v>
      </c>
      <c r="E445" s="41" t="s">
        <v>9226</v>
      </c>
      <c r="F445" s="41">
        <v>506</v>
      </c>
    </row>
    <row r="446" spans="1:6" ht="30" x14ac:dyDescent="0.25">
      <c r="A446" s="41" t="s">
        <v>9221</v>
      </c>
      <c r="B446" s="41" t="s">
        <v>9222</v>
      </c>
      <c r="C446" s="41" t="s">
        <v>9223</v>
      </c>
      <c r="E446" s="41" t="s">
        <v>9224</v>
      </c>
      <c r="F446" s="41">
        <v>507</v>
      </c>
    </row>
    <row r="447" spans="1:6" x14ac:dyDescent="0.25">
      <c r="A447" s="41" t="s">
        <v>9218</v>
      </c>
      <c r="B447" s="41" t="s">
        <v>9218</v>
      </c>
      <c r="E447" s="41" t="s">
        <v>9219</v>
      </c>
      <c r="F447" s="41">
        <v>508</v>
      </c>
    </row>
    <row r="448" spans="1:6" x14ac:dyDescent="0.25">
      <c r="A448" s="41" t="s">
        <v>9218</v>
      </c>
      <c r="B448" s="41" t="s">
        <v>9218</v>
      </c>
      <c r="E448" s="41" t="s">
        <v>9220</v>
      </c>
      <c r="F448" s="41">
        <v>509</v>
      </c>
    </row>
    <row r="449" spans="1:6" x14ac:dyDescent="0.25">
      <c r="A449" s="41" t="s">
        <v>9216</v>
      </c>
      <c r="B449" s="41" t="s">
        <v>9216</v>
      </c>
      <c r="E449" s="41" t="s">
        <v>9217</v>
      </c>
      <c r="F449" s="41">
        <v>510</v>
      </c>
    </row>
    <row r="450" spans="1:6" x14ac:dyDescent="0.25">
      <c r="A450" s="41" t="s">
        <v>9213</v>
      </c>
      <c r="B450" s="41" t="s">
        <v>9214</v>
      </c>
      <c r="C450" s="41" t="s">
        <v>9215</v>
      </c>
      <c r="E450" s="41" t="s">
        <v>5681</v>
      </c>
      <c r="F450" s="41">
        <v>511</v>
      </c>
    </row>
    <row r="451" spans="1:6" ht="30" x14ac:dyDescent="0.25">
      <c r="A451" s="41" t="s">
        <v>9210</v>
      </c>
      <c r="B451" s="41" t="s">
        <v>9211</v>
      </c>
      <c r="C451" s="41" t="s">
        <v>9212</v>
      </c>
      <c r="E451" s="41" t="s">
        <v>5372</v>
      </c>
      <c r="F451" s="41">
        <v>512</v>
      </c>
    </row>
    <row r="452" spans="1:6" x14ac:dyDescent="0.25">
      <c r="A452" s="41" t="s">
        <v>9208</v>
      </c>
      <c r="B452" s="41" t="s">
        <v>9209</v>
      </c>
      <c r="C452" s="41" t="s">
        <v>5374</v>
      </c>
      <c r="E452" s="41" t="s">
        <v>5375</v>
      </c>
      <c r="F452" s="41">
        <v>513</v>
      </c>
    </row>
    <row r="453" spans="1:6" x14ac:dyDescent="0.25">
      <c r="A453" s="41" t="s">
        <v>9206</v>
      </c>
      <c r="B453" s="41" t="s">
        <v>9206</v>
      </c>
      <c r="E453" s="41" t="s">
        <v>9207</v>
      </c>
      <c r="F453" s="41">
        <v>514</v>
      </c>
    </row>
    <row r="454" spans="1:6" ht="30" x14ac:dyDescent="0.25">
      <c r="A454" s="41" t="s">
        <v>9203</v>
      </c>
      <c r="B454" s="41" t="s">
        <v>9204</v>
      </c>
      <c r="C454" s="41" t="s">
        <v>9205</v>
      </c>
      <c r="E454" s="41" t="s">
        <v>5377</v>
      </c>
      <c r="F454" s="41">
        <v>515</v>
      </c>
    </row>
    <row r="455" spans="1:6" x14ac:dyDescent="0.25">
      <c r="A455" s="41" t="s">
        <v>9201</v>
      </c>
      <c r="B455" s="41" t="s">
        <v>9201</v>
      </c>
      <c r="E455" s="41" t="s">
        <v>9202</v>
      </c>
      <c r="F455" s="41">
        <v>516</v>
      </c>
    </row>
    <row r="456" spans="1:6" x14ac:dyDescent="0.25">
      <c r="A456" s="41" t="s">
        <v>9199</v>
      </c>
      <c r="B456" s="41" t="s">
        <v>9199</v>
      </c>
      <c r="E456" s="41" t="s">
        <v>9200</v>
      </c>
      <c r="F456" s="41">
        <v>517</v>
      </c>
    </row>
    <row r="457" spans="1:6" x14ac:dyDescent="0.25">
      <c r="A457" s="41" t="s">
        <v>490</v>
      </c>
      <c r="B457" s="41" t="s">
        <v>490</v>
      </c>
      <c r="E457" s="41" t="s">
        <v>9198</v>
      </c>
      <c r="F457" s="41">
        <v>518</v>
      </c>
    </row>
    <row r="458" spans="1:6" x14ac:dyDescent="0.25">
      <c r="A458" s="41" t="s">
        <v>9195</v>
      </c>
      <c r="B458" s="41" t="s">
        <v>9196</v>
      </c>
      <c r="C458" s="41" t="s">
        <v>9197</v>
      </c>
      <c r="E458" s="41" t="s">
        <v>5716</v>
      </c>
      <c r="F458" s="41">
        <v>519</v>
      </c>
    </row>
    <row r="459" spans="1:6" x14ac:dyDescent="0.25">
      <c r="A459" s="41" t="s">
        <v>9193</v>
      </c>
      <c r="B459" s="41" t="s">
        <v>9193</v>
      </c>
      <c r="E459" s="41" t="s">
        <v>9194</v>
      </c>
      <c r="F459" s="41">
        <v>520</v>
      </c>
    </row>
    <row r="460" spans="1:6" ht="30" x14ac:dyDescent="0.25">
      <c r="A460" s="41" t="s">
        <v>9190</v>
      </c>
      <c r="B460" s="41" t="s">
        <v>9191</v>
      </c>
      <c r="C460" s="41" t="s">
        <v>9192</v>
      </c>
      <c r="E460" s="41" t="s">
        <v>5717</v>
      </c>
      <c r="F460" s="41">
        <v>521</v>
      </c>
    </row>
    <row r="461" spans="1:6" x14ac:dyDescent="0.25">
      <c r="A461" s="41" t="s">
        <v>9187</v>
      </c>
      <c r="B461" s="41" t="s">
        <v>9188</v>
      </c>
      <c r="C461" s="41" t="s">
        <v>9189</v>
      </c>
      <c r="E461" s="41" t="s">
        <v>5386</v>
      </c>
      <c r="F461" s="41">
        <v>522</v>
      </c>
    </row>
    <row r="462" spans="1:6" ht="75" x14ac:dyDescent="0.25">
      <c r="A462" s="41" t="s">
        <v>9184</v>
      </c>
      <c r="B462" s="41" t="s">
        <v>9185</v>
      </c>
      <c r="C462" s="41" t="s">
        <v>9186</v>
      </c>
      <c r="E462" s="41" t="s">
        <v>5390</v>
      </c>
      <c r="F462" s="41">
        <v>523</v>
      </c>
    </row>
    <row r="463" spans="1:6" x14ac:dyDescent="0.25">
      <c r="A463" s="41" t="s">
        <v>9182</v>
      </c>
      <c r="B463" s="41" t="s">
        <v>3451</v>
      </c>
      <c r="C463" s="41" t="s">
        <v>9183</v>
      </c>
      <c r="E463" s="41" t="s">
        <v>5395</v>
      </c>
      <c r="F463" s="41">
        <v>524</v>
      </c>
    </row>
    <row r="464" spans="1:6" x14ac:dyDescent="0.25">
      <c r="A464" s="41" t="s">
        <v>9179</v>
      </c>
      <c r="B464" s="41" t="s">
        <v>9180</v>
      </c>
      <c r="C464" s="41" t="s">
        <v>9181</v>
      </c>
      <c r="E464" s="41" t="s">
        <v>5396</v>
      </c>
      <c r="F464" s="41">
        <v>525</v>
      </c>
    </row>
    <row r="465" spans="1:6" ht="45" x14ac:dyDescent="0.25">
      <c r="A465" s="41" t="s">
        <v>9176</v>
      </c>
      <c r="B465" s="41" t="s">
        <v>9177</v>
      </c>
      <c r="C465" s="41" t="s">
        <v>9178</v>
      </c>
      <c r="E465" s="41" t="s">
        <v>5398</v>
      </c>
      <c r="F465" s="41">
        <v>526</v>
      </c>
    </row>
    <row r="466" spans="1:6" ht="30" x14ac:dyDescent="0.25">
      <c r="A466" s="41" t="s">
        <v>9173</v>
      </c>
      <c r="B466" s="41" t="s">
        <v>9174</v>
      </c>
      <c r="C466" s="41" t="s">
        <v>9175</v>
      </c>
      <c r="E466" s="41" t="s">
        <v>5737</v>
      </c>
      <c r="F466" s="41">
        <v>527</v>
      </c>
    </row>
    <row r="467" spans="1:6" ht="30" x14ac:dyDescent="0.25">
      <c r="A467" s="41" t="s">
        <v>9171</v>
      </c>
      <c r="B467" s="41" t="s">
        <v>9172</v>
      </c>
      <c r="C467" s="41" t="s">
        <v>5402</v>
      </c>
      <c r="E467" s="41" t="s">
        <v>5403</v>
      </c>
      <c r="F467" s="41">
        <v>528</v>
      </c>
    </row>
    <row r="468" spans="1:6" x14ac:dyDescent="0.25">
      <c r="A468" s="41" t="s">
        <v>9169</v>
      </c>
      <c r="B468" s="41" t="s">
        <v>9170</v>
      </c>
      <c r="C468" s="41" t="s">
        <v>5748</v>
      </c>
      <c r="E468" s="41" t="s">
        <v>5749</v>
      </c>
      <c r="F468" s="41">
        <v>529</v>
      </c>
    </row>
    <row r="469" spans="1:6" ht="30" x14ac:dyDescent="0.25">
      <c r="A469" s="41" t="s">
        <v>9167</v>
      </c>
      <c r="B469" s="41" t="s">
        <v>9167</v>
      </c>
      <c r="E469" s="41" t="s">
        <v>9168</v>
      </c>
      <c r="F469" s="41">
        <v>530</v>
      </c>
    </row>
    <row r="470" spans="1:6" x14ac:dyDescent="0.25">
      <c r="A470" s="41" t="s">
        <v>631</v>
      </c>
      <c r="B470" s="41" t="s">
        <v>631</v>
      </c>
      <c r="E470" s="41" t="s">
        <v>9166</v>
      </c>
      <c r="F470" s="41">
        <v>531</v>
      </c>
    </row>
    <row r="471" spans="1:6" x14ac:dyDescent="0.25">
      <c r="A471" s="41" t="s">
        <v>9163</v>
      </c>
      <c r="B471" s="41" t="s">
        <v>9164</v>
      </c>
      <c r="C471" s="41">
        <v>47</v>
      </c>
      <c r="E471" s="41" t="s">
        <v>9165</v>
      </c>
      <c r="F471" s="41">
        <v>532</v>
      </c>
    </row>
    <row r="472" spans="1:6" x14ac:dyDescent="0.25">
      <c r="A472" s="41" t="s">
        <v>662</v>
      </c>
      <c r="B472" s="41" t="s">
        <v>1219</v>
      </c>
      <c r="C472" s="41" t="s">
        <v>5408</v>
      </c>
      <c r="E472" s="41" t="s">
        <v>5409</v>
      </c>
      <c r="F472" s="41">
        <v>533</v>
      </c>
    </row>
    <row r="473" spans="1:6" x14ac:dyDescent="0.25">
      <c r="A473" s="41" t="s">
        <v>255</v>
      </c>
      <c r="B473" s="41" t="s">
        <v>255</v>
      </c>
      <c r="E473" s="41" t="s">
        <v>9162</v>
      </c>
      <c r="F473" s="41">
        <v>534</v>
      </c>
    </row>
    <row r="474" spans="1:6" ht="45" x14ac:dyDescent="0.25">
      <c r="A474" s="41" t="s">
        <v>9160</v>
      </c>
      <c r="B474" s="41" t="s">
        <v>9160</v>
      </c>
      <c r="E474" s="41" t="s">
        <v>9161</v>
      </c>
      <c r="F474" s="41">
        <v>535</v>
      </c>
    </row>
    <row r="475" spans="1:6" ht="30" x14ac:dyDescent="0.25">
      <c r="A475" s="41" t="s">
        <v>9157</v>
      </c>
      <c r="B475" s="41" t="s">
        <v>9158</v>
      </c>
      <c r="C475" s="41" t="s">
        <v>9159</v>
      </c>
      <c r="E475" s="41" t="s">
        <v>5410</v>
      </c>
      <c r="F475" s="41">
        <v>536</v>
      </c>
    </row>
    <row r="476" spans="1:6" x14ac:dyDescent="0.25">
      <c r="A476" s="41" t="s">
        <v>9155</v>
      </c>
      <c r="B476" s="41" t="s">
        <v>9155</v>
      </c>
      <c r="E476" s="41" t="s">
        <v>9156</v>
      </c>
      <c r="F476" s="41">
        <v>537</v>
      </c>
    </row>
    <row r="477" spans="1:6" x14ac:dyDescent="0.25">
      <c r="A477" s="41" t="s">
        <v>9152</v>
      </c>
      <c r="B477" s="41" t="s">
        <v>9153</v>
      </c>
      <c r="C477" s="41" t="s">
        <v>9154</v>
      </c>
      <c r="E477" s="41" t="s">
        <v>5411</v>
      </c>
      <c r="F477" s="41">
        <v>538</v>
      </c>
    </row>
    <row r="478" spans="1:6" ht="45" x14ac:dyDescent="0.25">
      <c r="A478" s="41" t="s">
        <v>9149</v>
      </c>
      <c r="B478" s="41" t="s">
        <v>9150</v>
      </c>
      <c r="C478" s="41">
        <v>700</v>
      </c>
      <c r="E478" s="41" t="s">
        <v>9151</v>
      </c>
      <c r="F478" s="41">
        <v>37</v>
      </c>
    </row>
    <row r="479" spans="1:6" ht="60" x14ac:dyDescent="0.25">
      <c r="A479" s="41" t="s">
        <v>9146</v>
      </c>
      <c r="B479" s="41" t="s">
        <v>9147</v>
      </c>
      <c r="C479" s="41" t="s">
        <v>9148</v>
      </c>
      <c r="E479" s="41" t="s">
        <v>5906</v>
      </c>
      <c r="F479" s="41">
        <v>38</v>
      </c>
    </row>
    <row r="480" spans="1:6" x14ac:dyDescent="0.25">
      <c r="A480" s="41" t="s">
        <v>9144</v>
      </c>
      <c r="B480" s="41" t="s">
        <v>9144</v>
      </c>
      <c r="E480" s="41" t="s">
        <v>9145</v>
      </c>
      <c r="F480" s="41">
        <v>539</v>
      </c>
    </row>
    <row r="481" spans="1:6" x14ac:dyDescent="0.25">
      <c r="A481" s="41" t="s">
        <v>9142</v>
      </c>
      <c r="B481" s="41" t="s">
        <v>9143</v>
      </c>
      <c r="C481" s="41" t="s">
        <v>5412</v>
      </c>
      <c r="E481" s="41" t="s">
        <v>5413</v>
      </c>
      <c r="F481" s="41">
        <v>540</v>
      </c>
    </row>
    <row r="482" spans="1:6" x14ac:dyDescent="0.25">
      <c r="A482" s="41" t="s">
        <v>663</v>
      </c>
      <c r="B482" s="41" t="s">
        <v>663</v>
      </c>
      <c r="E482" s="41" t="s">
        <v>9140</v>
      </c>
      <c r="F482" s="41">
        <v>541</v>
      </c>
    </row>
    <row r="483" spans="1:6" x14ac:dyDescent="0.25">
      <c r="A483" s="41" t="s">
        <v>663</v>
      </c>
      <c r="B483" s="41" t="s">
        <v>663</v>
      </c>
      <c r="E483" s="41" t="s">
        <v>9141</v>
      </c>
      <c r="F483" s="41">
        <v>542</v>
      </c>
    </row>
    <row r="484" spans="1:6" x14ac:dyDescent="0.25">
      <c r="A484" s="41" t="s">
        <v>9138</v>
      </c>
      <c r="B484" s="41" t="s">
        <v>9138</v>
      </c>
      <c r="E484" s="41" t="s">
        <v>9139</v>
      </c>
      <c r="F484" s="41">
        <v>543</v>
      </c>
    </row>
    <row r="485" spans="1:6" ht="30" x14ac:dyDescent="0.25">
      <c r="A485" s="41" t="s">
        <v>9136</v>
      </c>
      <c r="B485" s="41" t="s">
        <v>9136</v>
      </c>
      <c r="E485" s="41" t="s">
        <v>9137</v>
      </c>
      <c r="F485" s="41">
        <v>544</v>
      </c>
    </row>
    <row r="486" spans="1:6" x14ac:dyDescent="0.25">
      <c r="A486" s="41" t="s">
        <v>9134</v>
      </c>
      <c r="B486" s="41" t="s">
        <v>9134</v>
      </c>
      <c r="E486" s="41" t="s">
        <v>9135</v>
      </c>
      <c r="F486" s="41">
        <v>545</v>
      </c>
    </row>
    <row r="487" spans="1:6" ht="30" x14ac:dyDescent="0.25">
      <c r="A487" s="41" t="s">
        <v>9132</v>
      </c>
      <c r="B487" s="41" t="s">
        <v>9132</v>
      </c>
      <c r="E487" s="41" t="s">
        <v>9133</v>
      </c>
      <c r="F487" s="41">
        <v>546</v>
      </c>
    </row>
    <row r="488" spans="1:6" x14ac:dyDescent="0.25">
      <c r="A488" s="41" t="s">
        <v>9129</v>
      </c>
      <c r="B488" s="41" t="s">
        <v>9130</v>
      </c>
      <c r="C488" s="41" t="s">
        <v>9131</v>
      </c>
      <c r="E488" s="41" t="s">
        <v>5899</v>
      </c>
      <c r="F488" s="41">
        <v>39</v>
      </c>
    </row>
    <row r="489" spans="1:6" x14ac:dyDescent="0.25">
      <c r="A489" s="41" t="s">
        <v>9127</v>
      </c>
      <c r="B489" s="41" t="s">
        <v>9127</v>
      </c>
      <c r="E489" s="41" t="s">
        <v>9128</v>
      </c>
      <c r="F489" s="41">
        <v>547</v>
      </c>
    </row>
    <row r="490" spans="1:6" x14ac:dyDescent="0.25">
      <c r="A490" s="41" t="s">
        <v>249</v>
      </c>
      <c r="B490" s="41" t="s">
        <v>249</v>
      </c>
      <c r="E490" s="41" t="s">
        <v>9126</v>
      </c>
      <c r="F490" s="41">
        <v>548</v>
      </c>
    </row>
    <row r="491" spans="1:6" x14ac:dyDescent="0.25">
      <c r="A491" s="41" t="s">
        <v>290</v>
      </c>
      <c r="B491" s="41" t="s">
        <v>290</v>
      </c>
      <c r="E491" s="41" t="s">
        <v>9125</v>
      </c>
      <c r="F491" s="41">
        <v>549</v>
      </c>
    </row>
    <row r="492" spans="1:6" ht="30" x14ac:dyDescent="0.25">
      <c r="A492" s="41" t="s">
        <v>9123</v>
      </c>
      <c r="B492" s="41" t="s">
        <v>9123</v>
      </c>
      <c r="E492" s="41" t="s">
        <v>9124</v>
      </c>
      <c r="F492" s="41">
        <v>550</v>
      </c>
    </row>
    <row r="493" spans="1:6" x14ac:dyDescent="0.25">
      <c r="A493" s="41" t="s">
        <v>703</v>
      </c>
      <c r="D493" s="41" t="s">
        <v>703</v>
      </c>
      <c r="E493" s="41" t="s">
        <v>5782</v>
      </c>
      <c r="F493" s="41">
        <v>551</v>
      </c>
    </row>
    <row r="494" spans="1:6" x14ac:dyDescent="0.25">
      <c r="A494" s="41" t="s">
        <v>9121</v>
      </c>
      <c r="B494" s="41" t="s">
        <v>9121</v>
      </c>
      <c r="E494" s="41" t="s">
        <v>9122</v>
      </c>
      <c r="F494" s="41">
        <v>552</v>
      </c>
    </row>
    <row r="495" spans="1:6" x14ac:dyDescent="0.25">
      <c r="A495" s="41" t="s">
        <v>349</v>
      </c>
      <c r="B495" s="41" t="s">
        <v>349</v>
      </c>
      <c r="E495" s="41" t="s">
        <v>9120</v>
      </c>
      <c r="F495" s="41">
        <v>553</v>
      </c>
    </row>
    <row r="496" spans="1:6" ht="30" x14ac:dyDescent="0.25">
      <c r="A496" s="41" t="s">
        <v>9117</v>
      </c>
      <c r="B496" s="41" t="s">
        <v>9118</v>
      </c>
      <c r="C496" s="41" t="s">
        <v>9119</v>
      </c>
      <c r="E496" s="41" t="s">
        <v>5426</v>
      </c>
      <c r="F496" s="41">
        <v>554</v>
      </c>
    </row>
    <row r="497" spans="1:6" x14ac:dyDescent="0.25">
      <c r="A497" s="41" t="s">
        <v>9114</v>
      </c>
      <c r="B497" s="41" t="s">
        <v>9115</v>
      </c>
      <c r="C497" s="41" t="s">
        <v>9116</v>
      </c>
      <c r="E497" s="41" t="s">
        <v>5810</v>
      </c>
      <c r="F497" s="41">
        <v>555</v>
      </c>
    </row>
    <row r="498" spans="1:6" ht="45" x14ac:dyDescent="0.25">
      <c r="A498" s="41" t="s">
        <v>9111</v>
      </c>
      <c r="B498" s="41" t="s">
        <v>9112</v>
      </c>
      <c r="C498" s="41">
        <v>186</v>
      </c>
      <c r="E498" s="41" t="s">
        <v>9113</v>
      </c>
      <c r="F498" s="41">
        <v>556</v>
      </c>
    </row>
    <row r="499" spans="1:6" x14ac:dyDescent="0.25">
      <c r="A499" s="41" t="s">
        <v>9108</v>
      </c>
      <c r="B499" s="41" t="s">
        <v>9109</v>
      </c>
      <c r="C499" s="41">
        <v>29</v>
      </c>
      <c r="E499" s="41" t="s">
        <v>9110</v>
      </c>
      <c r="F499" s="41">
        <v>557</v>
      </c>
    </row>
    <row r="500" spans="1:6" ht="30" x14ac:dyDescent="0.25">
      <c r="A500" s="41" t="s">
        <v>9105</v>
      </c>
      <c r="B500" s="41" t="s">
        <v>9106</v>
      </c>
      <c r="C500" s="41">
        <v>98</v>
      </c>
      <c r="E500" s="41" t="s">
        <v>9107</v>
      </c>
      <c r="F500" s="41">
        <v>558</v>
      </c>
    </row>
    <row r="501" spans="1:6" x14ac:dyDescent="0.25">
      <c r="A501" s="41" t="s">
        <v>606</v>
      </c>
      <c r="B501" s="41" t="s">
        <v>606</v>
      </c>
      <c r="E501" s="41" t="s">
        <v>9104</v>
      </c>
      <c r="F501" s="41">
        <v>559</v>
      </c>
    </row>
    <row r="502" spans="1:6" x14ac:dyDescent="0.25">
      <c r="A502" s="41" t="s">
        <v>9102</v>
      </c>
      <c r="B502" s="41" t="s">
        <v>9102</v>
      </c>
      <c r="E502" s="41" t="s">
        <v>9103</v>
      </c>
      <c r="F502" s="41">
        <v>560</v>
      </c>
    </row>
    <row r="503" spans="1:6" x14ac:dyDescent="0.25">
      <c r="A503" s="41" t="s">
        <v>9099</v>
      </c>
      <c r="B503" s="41" t="s">
        <v>9100</v>
      </c>
      <c r="C503" s="41">
        <v>89</v>
      </c>
      <c r="E503" s="41" t="s">
        <v>9101</v>
      </c>
      <c r="F503" s="41">
        <v>561</v>
      </c>
    </row>
    <row r="504" spans="1:6" x14ac:dyDescent="0.25">
      <c r="A504" s="41" t="s">
        <v>415</v>
      </c>
      <c r="B504" s="41" t="s">
        <v>9097</v>
      </c>
      <c r="C504" s="41">
        <v>159</v>
      </c>
      <c r="E504" s="41" t="s">
        <v>9098</v>
      </c>
      <c r="F504" s="41">
        <v>562</v>
      </c>
    </row>
    <row r="505" spans="1:6" ht="60" x14ac:dyDescent="0.25">
      <c r="A505" s="41" t="s">
        <v>9095</v>
      </c>
      <c r="B505" s="41" t="s">
        <v>9096</v>
      </c>
      <c r="C505" s="41" t="s">
        <v>5440</v>
      </c>
      <c r="E505" s="41" t="s">
        <v>5441</v>
      </c>
      <c r="F505" s="41">
        <v>563</v>
      </c>
    </row>
    <row r="506" spans="1:6" x14ac:dyDescent="0.25">
      <c r="A506" s="41" t="s">
        <v>9093</v>
      </c>
      <c r="B506" s="41" t="s">
        <v>9093</v>
      </c>
      <c r="E506" s="41" t="s">
        <v>9094</v>
      </c>
      <c r="F506" s="41">
        <v>564</v>
      </c>
    </row>
    <row r="507" spans="1:6" x14ac:dyDescent="0.25">
      <c r="A507" s="41" t="s">
        <v>334</v>
      </c>
      <c r="B507" s="41" t="s">
        <v>334</v>
      </c>
      <c r="E507" s="41" t="s">
        <v>9092</v>
      </c>
      <c r="F507" s="41">
        <v>565</v>
      </c>
    </row>
    <row r="508" spans="1:6" x14ac:dyDescent="0.25">
      <c r="A508" s="41" t="s">
        <v>9090</v>
      </c>
      <c r="B508" s="41" t="s">
        <v>9090</v>
      </c>
      <c r="E508" s="41" t="s">
        <v>9091</v>
      </c>
      <c r="F508" s="41">
        <v>566</v>
      </c>
    </row>
    <row r="509" spans="1:6" x14ac:dyDescent="0.25">
      <c r="A509" s="41" t="s">
        <v>9088</v>
      </c>
      <c r="B509" s="41" t="s">
        <v>9089</v>
      </c>
      <c r="C509" s="41" t="s">
        <v>5856</v>
      </c>
      <c r="E509" s="41" t="s">
        <v>5857</v>
      </c>
      <c r="F509" s="41">
        <v>567</v>
      </c>
    </row>
    <row r="510" spans="1:6" ht="30" x14ac:dyDescent="0.25">
      <c r="A510" s="41" t="s">
        <v>9085</v>
      </c>
      <c r="B510" s="41" t="s">
        <v>9086</v>
      </c>
      <c r="C510" s="41" t="s">
        <v>9087</v>
      </c>
      <c r="E510" s="41" t="s">
        <v>5445</v>
      </c>
      <c r="F510" s="41">
        <v>568</v>
      </c>
    </row>
    <row r="511" spans="1:6" x14ac:dyDescent="0.25">
      <c r="A511" s="41" t="s">
        <v>9082</v>
      </c>
      <c r="B511" s="41" t="s">
        <v>9083</v>
      </c>
      <c r="C511" s="41" t="s">
        <v>9084</v>
      </c>
      <c r="E511" s="41" t="s">
        <v>5872</v>
      </c>
      <c r="F511" s="41">
        <v>569</v>
      </c>
    </row>
    <row r="512" spans="1:6" x14ac:dyDescent="0.25">
      <c r="A512" s="41" t="s">
        <v>9080</v>
      </c>
      <c r="B512" s="41" t="s">
        <v>9080</v>
      </c>
      <c r="E512" s="41" t="s">
        <v>9081</v>
      </c>
      <c r="F512" s="41">
        <v>570</v>
      </c>
    </row>
    <row r="513" spans="1:6" ht="45" x14ac:dyDescent="0.25">
      <c r="A513" s="41" t="s">
        <v>9077</v>
      </c>
      <c r="B513" s="41" t="s">
        <v>9078</v>
      </c>
      <c r="C513" s="41" t="s">
        <v>9079</v>
      </c>
      <c r="E513" s="41" t="s">
        <v>5452</v>
      </c>
      <c r="F513" s="41">
        <v>571</v>
      </c>
    </row>
    <row r="514" spans="1:6" x14ac:dyDescent="0.25">
      <c r="A514" s="41" t="s">
        <v>575</v>
      </c>
      <c r="B514" s="41" t="s">
        <v>575</v>
      </c>
      <c r="E514" s="41" t="s">
        <v>9076</v>
      </c>
      <c r="F514" s="41">
        <v>572</v>
      </c>
    </row>
    <row r="515" spans="1:6" ht="30" x14ac:dyDescent="0.25">
      <c r="A515" s="41" t="s">
        <v>9073</v>
      </c>
      <c r="B515" s="41" t="s">
        <v>9074</v>
      </c>
      <c r="C515" s="41" t="s">
        <v>9075</v>
      </c>
      <c r="E515" s="41" t="s">
        <v>5458</v>
      </c>
      <c r="F515" s="41">
        <v>573</v>
      </c>
    </row>
    <row r="516" spans="1:6" x14ac:dyDescent="0.25">
      <c r="A516" s="41" t="s">
        <v>9071</v>
      </c>
      <c r="B516" s="41" t="s">
        <v>9071</v>
      </c>
      <c r="E516" s="41" t="s">
        <v>9072</v>
      </c>
      <c r="F516" s="41">
        <v>574</v>
      </c>
    </row>
    <row r="517" spans="1:6" ht="30" x14ac:dyDescent="0.25">
      <c r="A517" s="41" t="s">
        <v>9068</v>
      </c>
      <c r="B517" s="41" t="s">
        <v>9069</v>
      </c>
      <c r="C517" s="41" t="s">
        <v>9070</v>
      </c>
      <c r="E517" s="41" t="s">
        <v>5463</v>
      </c>
      <c r="F517" s="41">
        <v>575</v>
      </c>
    </row>
    <row r="518" spans="1:6" x14ac:dyDescent="0.25">
      <c r="A518" s="41" t="s">
        <v>688</v>
      </c>
      <c r="B518" s="41" t="s">
        <v>688</v>
      </c>
      <c r="E518" s="41" t="s">
        <v>9066</v>
      </c>
      <c r="F518" s="41">
        <v>576</v>
      </c>
    </row>
    <row r="519" spans="1:6" x14ac:dyDescent="0.25">
      <c r="A519" s="41" t="s">
        <v>688</v>
      </c>
      <c r="B519" s="41" t="s">
        <v>688</v>
      </c>
      <c r="E519" s="41" t="s">
        <v>9067</v>
      </c>
      <c r="F519" s="41">
        <v>577</v>
      </c>
    </row>
    <row r="520" spans="1:6" x14ac:dyDescent="0.25">
      <c r="A520" s="41" t="s">
        <v>9064</v>
      </c>
      <c r="B520" s="41" t="s">
        <v>9064</v>
      </c>
      <c r="E520" s="41" t="s">
        <v>9065</v>
      </c>
      <c r="F520" s="41">
        <v>579</v>
      </c>
    </row>
    <row r="521" spans="1:6" x14ac:dyDescent="0.25">
      <c r="A521" s="41" t="s">
        <v>9062</v>
      </c>
      <c r="B521" s="41" t="s">
        <v>9062</v>
      </c>
      <c r="E521" s="41" t="s">
        <v>9063</v>
      </c>
      <c r="F521" s="41">
        <v>578</v>
      </c>
    </row>
    <row r="522" spans="1:6" x14ac:dyDescent="0.25">
      <c r="A522" s="41" t="s">
        <v>9060</v>
      </c>
      <c r="B522" s="41" t="s">
        <v>9060</v>
      </c>
      <c r="E522" s="41" t="s">
        <v>9061</v>
      </c>
      <c r="F522" s="41">
        <v>580</v>
      </c>
    </row>
    <row r="523" spans="1:6" x14ac:dyDescent="0.25">
      <c r="A523" s="41" t="s">
        <v>9058</v>
      </c>
      <c r="B523" s="41" t="s">
        <v>9058</v>
      </c>
      <c r="E523" s="41" t="s">
        <v>9059</v>
      </c>
      <c r="F523" s="41">
        <v>581</v>
      </c>
    </row>
    <row r="524" spans="1:6" x14ac:dyDescent="0.25">
      <c r="A524" s="41" t="s">
        <v>9055</v>
      </c>
      <c r="B524" s="41" t="s">
        <v>9055</v>
      </c>
      <c r="E524" s="41" t="s">
        <v>9056</v>
      </c>
      <c r="F524" s="41">
        <v>582</v>
      </c>
    </row>
    <row r="525" spans="1:6" x14ac:dyDescent="0.25">
      <c r="A525" s="41" t="s">
        <v>9055</v>
      </c>
      <c r="B525" s="41" t="s">
        <v>9055</v>
      </c>
      <c r="E525" s="41" t="s">
        <v>9057</v>
      </c>
      <c r="F525" s="41">
        <v>583</v>
      </c>
    </row>
    <row r="526" spans="1:6" ht="30" x14ac:dyDescent="0.25">
      <c r="A526" s="41" t="s">
        <v>9053</v>
      </c>
      <c r="B526" s="41" t="s">
        <v>9053</v>
      </c>
      <c r="E526" s="41" t="s">
        <v>9054</v>
      </c>
      <c r="F526" s="41">
        <v>584</v>
      </c>
    </row>
    <row r="527" spans="1:6" x14ac:dyDescent="0.25">
      <c r="A527" s="41" t="s">
        <v>9051</v>
      </c>
      <c r="B527" s="41" t="s">
        <v>9051</v>
      </c>
      <c r="E527" s="41" t="s">
        <v>9052</v>
      </c>
      <c r="F527" s="41">
        <v>585</v>
      </c>
    </row>
    <row r="528" spans="1:6" x14ac:dyDescent="0.25">
      <c r="A528" s="41" t="s">
        <v>9049</v>
      </c>
      <c r="B528" s="41" t="s">
        <v>9049</v>
      </c>
      <c r="E528" s="41" t="s">
        <v>9050</v>
      </c>
      <c r="F528" s="41">
        <v>586</v>
      </c>
    </row>
    <row r="529" spans="1:6" x14ac:dyDescent="0.25">
      <c r="A529" s="41" t="s">
        <v>9046</v>
      </c>
      <c r="B529" s="41" t="s">
        <v>9047</v>
      </c>
      <c r="C529" s="41" t="s">
        <v>9048</v>
      </c>
      <c r="E529" s="41" t="s">
        <v>5469</v>
      </c>
      <c r="F529" s="41">
        <v>587</v>
      </c>
    </row>
    <row r="530" spans="1:6" x14ac:dyDescent="0.25">
      <c r="A530" s="41" t="s">
        <v>9044</v>
      </c>
      <c r="B530" s="41" t="s">
        <v>9045</v>
      </c>
      <c r="C530" s="41" t="s">
        <v>5471</v>
      </c>
      <c r="E530" s="41" t="s">
        <v>5472</v>
      </c>
      <c r="F530" s="41">
        <v>588</v>
      </c>
    </row>
    <row r="531" spans="1:6" x14ac:dyDescent="0.25">
      <c r="A531" s="41" t="s">
        <v>9041</v>
      </c>
      <c r="B531" s="41" t="s">
        <v>9041</v>
      </c>
      <c r="E531" s="41" t="s">
        <v>9042</v>
      </c>
      <c r="F531" s="41">
        <v>589</v>
      </c>
    </row>
    <row r="532" spans="1:6" x14ac:dyDescent="0.25">
      <c r="A532" s="41" t="s">
        <v>9041</v>
      </c>
      <c r="B532" s="41" t="s">
        <v>9041</v>
      </c>
      <c r="E532" s="41" t="s">
        <v>9043</v>
      </c>
      <c r="F532" s="41">
        <v>590</v>
      </c>
    </row>
    <row r="533" spans="1:6" ht="45" x14ac:dyDescent="0.25">
      <c r="A533" s="41" t="s">
        <v>9039</v>
      </c>
      <c r="B533" s="41" t="s">
        <v>9039</v>
      </c>
      <c r="E533" s="41" t="s">
        <v>9040</v>
      </c>
      <c r="F533" s="41">
        <v>591</v>
      </c>
    </row>
    <row r="534" spans="1:6" ht="60" x14ac:dyDescent="0.25">
      <c r="A534" s="41" t="s">
        <v>9036</v>
      </c>
      <c r="B534" s="41" t="s">
        <v>9037</v>
      </c>
      <c r="C534" s="41" t="s">
        <v>9038</v>
      </c>
      <c r="E534" s="41" t="s">
        <v>5477</v>
      </c>
      <c r="F534" s="41">
        <v>592</v>
      </c>
    </row>
    <row r="535" spans="1:6" x14ac:dyDescent="0.25">
      <c r="A535" s="41" t="s">
        <v>1548</v>
      </c>
      <c r="B535" s="41" t="s">
        <v>1548</v>
      </c>
      <c r="E535" s="41" t="s">
        <v>9035</v>
      </c>
      <c r="F535" s="41">
        <v>593</v>
      </c>
    </row>
    <row r="536" spans="1:6" x14ac:dyDescent="0.25">
      <c r="A536" s="41" t="s">
        <v>682</v>
      </c>
      <c r="B536" s="41" t="s">
        <v>682</v>
      </c>
      <c r="E536" s="41" t="s">
        <v>9030</v>
      </c>
      <c r="F536" s="41">
        <v>597</v>
      </c>
    </row>
    <row r="537" spans="1:6" x14ac:dyDescent="0.25">
      <c r="A537" s="41" t="s">
        <v>682</v>
      </c>
      <c r="B537" s="41" t="s">
        <v>682</v>
      </c>
      <c r="E537" s="41" t="s">
        <v>9031</v>
      </c>
      <c r="F537" s="41">
        <v>595</v>
      </c>
    </row>
    <row r="538" spans="1:6" x14ac:dyDescent="0.25">
      <c r="A538" s="41" t="s">
        <v>682</v>
      </c>
      <c r="B538" s="41" t="s">
        <v>682</v>
      </c>
      <c r="E538" s="41" t="s">
        <v>9032</v>
      </c>
      <c r="F538" s="41">
        <v>594</v>
      </c>
    </row>
    <row r="539" spans="1:6" x14ac:dyDescent="0.25">
      <c r="A539" s="41" t="s">
        <v>682</v>
      </c>
      <c r="B539" s="41" t="s">
        <v>682</v>
      </c>
      <c r="E539" s="41" t="s">
        <v>9033</v>
      </c>
      <c r="F539" s="41">
        <v>598</v>
      </c>
    </row>
    <row r="540" spans="1:6" x14ac:dyDescent="0.25">
      <c r="A540" s="41" t="s">
        <v>682</v>
      </c>
      <c r="B540" s="41" t="s">
        <v>682</v>
      </c>
      <c r="E540" s="41" t="s">
        <v>9034</v>
      </c>
      <c r="F540" s="41">
        <v>596</v>
      </c>
    </row>
    <row r="541" spans="1:6" x14ac:dyDescent="0.25">
      <c r="A541" s="41" t="s">
        <v>9028</v>
      </c>
      <c r="B541" s="41" t="s">
        <v>9028</v>
      </c>
      <c r="E541" s="41" t="s">
        <v>9029</v>
      </c>
      <c r="F541" s="41">
        <v>599</v>
      </c>
    </row>
    <row r="542" spans="1:6" x14ac:dyDescent="0.25">
      <c r="A542" s="41" t="s">
        <v>9025</v>
      </c>
      <c r="B542" s="41" t="s">
        <v>9025</v>
      </c>
      <c r="E542" s="41" t="s">
        <v>9026</v>
      </c>
      <c r="F542" s="41">
        <v>601</v>
      </c>
    </row>
    <row r="543" spans="1:6" x14ac:dyDescent="0.25">
      <c r="A543" s="41" t="s">
        <v>9025</v>
      </c>
      <c r="B543" s="41" t="s">
        <v>9025</v>
      </c>
      <c r="E543" s="41" t="s">
        <v>9027</v>
      </c>
      <c r="F543" s="41">
        <v>600</v>
      </c>
    </row>
    <row r="544" spans="1:6" ht="30" x14ac:dyDescent="0.25">
      <c r="A544" s="41" t="s">
        <v>9023</v>
      </c>
      <c r="B544" s="41" t="s">
        <v>9023</v>
      </c>
      <c r="E544" s="41" t="s">
        <v>9024</v>
      </c>
      <c r="F544" s="41">
        <v>602</v>
      </c>
    </row>
    <row r="545" spans="1:6" x14ac:dyDescent="0.25">
      <c r="A545" s="41" t="s">
        <v>9020</v>
      </c>
      <c r="B545" s="41" t="s">
        <v>9020</v>
      </c>
      <c r="E545" s="41" t="s">
        <v>9021</v>
      </c>
      <c r="F545" s="41">
        <v>603</v>
      </c>
    </row>
    <row r="546" spans="1:6" x14ac:dyDescent="0.25">
      <c r="A546" s="41" t="s">
        <v>9020</v>
      </c>
      <c r="B546" s="41" t="s">
        <v>9020</v>
      </c>
      <c r="E546" s="41" t="s">
        <v>9022</v>
      </c>
      <c r="F546" s="41">
        <v>604</v>
      </c>
    </row>
    <row r="547" spans="1:6" x14ac:dyDescent="0.25">
      <c r="A547" s="41" t="s">
        <v>9017</v>
      </c>
      <c r="B547" s="41" t="s">
        <v>9018</v>
      </c>
      <c r="C547" s="41" t="s">
        <v>9019</v>
      </c>
      <c r="E547" s="41" t="s">
        <v>5482</v>
      </c>
      <c r="F547" s="41">
        <v>605</v>
      </c>
    </row>
    <row r="548" spans="1:6" ht="30" x14ac:dyDescent="0.25">
      <c r="A548" s="41" t="s">
        <v>9013</v>
      </c>
      <c r="B548" s="41" t="s">
        <v>9013</v>
      </c>
      <c r="E548" s="41" t="s">
        <v>9014</v>
      </c>
      <c r="F548" s="41">
        <v>608</v>
      </c>
    </row>
    <row r="549" spans="1:6" ht="30" x14ac:dyDescent="0.25">
      <c r="A549" s="41" t="s">
        <v>9013</v>
      </c>
      <c r="B549" s="41" t="s">
        <v>9013</v>
      </c>
      <c r="E549" s="41" t="s">
        <v>9015</v>
      </c>
      <c r="F549" s="41">
        <v>607</v>
      </c>
    </row>
    <row r="550" spans="1:6" ht="30" x14ac:dyDescent="0.25">
      <c r="A550" s="41" t="s">
        <v>9013</v>
      </c>
      <c r="B550" s="41" t="s">
        <v>9013</v>
      </c>
      <c r="E550" s="41" t="s">
        <v>9016</v>
      </c>
      <c r="F550" s="41">
        <v>606</v>
      </c>
    </row>
    <row r="551" spans="1:6" ht="45" x14ac:dyDescent="0.25">
      <c r="A551" s="41" t="s">
        <v>9010</v>
      </c>
      <c r="B551" s="41" t="s">
        <v>9011</v>
      </c>
      <c r="C551" s="41" t="s">
        <v>9012</v>
      </c>
      <c r="E551" s="41" t="s">
        <v>5486</v>
      </c>
      <c r="F551" s="41">
        <v>609</v>
      </c>
    </row>
    <row r="552" spans="1:6" x14ac:dyDescent="0.25">
      <c r="A552" s="41" t="s">
        <v>628</v>
      </c>
      <c r="B552" s="41" t="s">
        <v>9008</v>
      </c>
      <c r="C552" s="41" t="s">
        <v>9009</v>
      </c>
      <c r="E552" s="41" t="s">
        <v>5493</v>
      </c>
      <c r="F552" s="41">
        <v>610</v>
      </c>
    </row>
    <row r="553" spans="1:6" x14ac:dyDescent="0.25">
      <c r="A553" s="41" t="s">
        <v>9006</v>
      </c>
      <c r="B553" s="41" t="s">
        <v>9006</v>
      </c>
      <c r="E553" s="41" t="s">
        <v>9007</v>
      </c>
      <c r="F553" s="41">
        <v>611</v>
      </c>
    </row>
    <row r="554" spans="1:6" ht="30" x14ac:dyDescent="0.25">
      <c r="A554" s="41" t="s">
        <v>9003</v>
      </c>
      <c r="B554" s="41" t="s">
        <v>9004</v>
      </c>
      <c r="C554" s="41" t="s">
        <v>9005</v>
      </c>
      <c r="E554" s="41" t="s">
        <v>5498</v>
      </c>
      <c r="F554" s="41">
        <v>612</v>
      </c>
    </row>
    <row r="555" spans="1:6" ht="45" x14ac:dyDescent="0.25">
      <c r="A555" s="41" t="s">
        <v>9000</v>
      </c>
      <c r="B555" s="41" t="s">
        <v>9001</v>
      </c>
      <c r="C555" s="41" t="s">
        <v>9002</v>
      </c>
      <c r="E555" s="41" t="s">
        <v>5501</v>
      </c>
      <c r="F555" s="41">
        <v>613</v>
      </c>
    </row>
    <row r="556" spans="1:6" x14ac:dyDescent="0.25">
      <c r="A556" s="41" t="s">
        <v>8998</v>
      </c>
      <c r="B556" s="41" t="s">
        <v>8999</v>
      </c>
      <c r="C556" s="41" t="s">
        <v>6010</v>
      </c>
      <c r="E556" s="41" t="s">
        <v>6011</v>
      </c>
      <c r="F556" s="41">
        <v>614</v>
      </c>
    </row>
    <row r="557" spans="1:6" x14ac:dyDescent="0.25">
      <c r="A557" s="41" t="s">
        <v>8996</v>
      </c>
      <c r="B557" s="41" t="s">
        <v>8996</v>
      </c>
      <c r="E557" s="41" t="s">
        <v>8997</v>
      </c>
      <c r="F557" s="41">
        <v>40</v>
      </c>
    </row>
    <row r="558" spans="1:6" ht="30" x14ac:dyDescent="0.25">
      <c r="A558" s="41" t="s">
        <v>336</v>
      </c>
      <c r="B558" s="41" t="s">
        <v>8994</v>
      </c>
      <c r="C558" s="41" t="s">
        <v>8995</v>
      </c>
      <c r="E558" s="41" t="s">
        <v>5517</v>
      </c>
      <c r="F558" s="41">
        <v>615</v>
      </c>
    </row>
    <row r="559" spans="1:6" x14ac:dyDescent="0.25">
      <c r="A559" s="41" t="s">
        <v>416</v>
      </c>
      <c r="B559" s="41" t="s">
        <v>8992</v>
      </c>
      <c r="C559" s="41" t="s">
        <v>8993</v>
      </c>
      <c r="E559" s="41" t="s">
        <v>4885</v>
      </c>
      <c r="F559" s="41">
        <v>616</v>
      </c>
    </row>
    <row r="560" spans="1:6" ht="90" x14ac:dyDescent="0.25">
      <c r="A560" s="41" t="s">
        <v>8989</v>
      </c>
      <c r="B560" s="41" t="s">
        <v>8990</v>
      </c>
      <c r="C560" s="41" t="s">
        <v>8991</v>
      </c>
      <c r="E560" s="41" t="s">
        <v>5523</v>
      </c>
      <c r="F560" s="41">
        <v>617</v>
      </c>
    </row>
    <row r="561" spans="1:6" x14ac:dyDescent="0.25">
      <c r="A561" s="41" t="s">
        <v>8987</v>
      </c>
      <c r="B561" s="41" t="s">
        <v>8988</v>
      </c>
      <c r="C561" s="41" t="s">
        <v>5533</v>
      </c>
      <c r="E561" s="41" t="s">
        <v>5534</v>
      </c>
      <c r="F561" s="41">
        <v>618</v>
      </c>
    </row>
    <row r="562" spans="1:6" x14ac:dyDescent="0.25">
      <c r="A562" s="41" t="s">
        <v>384</v>
      </c>
      <c r="B562" s="41" t="s">
        <v>8985</v>
      </c>
      <c r="C562" s="41" t="s">
        <v>8986</v>
      </c>
      <c r="E562" s="41" t="s">
        <v>5535</v>
      </c>
      <c r="F562" s="41">
        <v>619</v>
      </c>
    </row>
    <row r="563" spans="1:6" x14ac:dyDescent="0.25">
      <c r="A563" s="41" t="s">
        <v>8982</v>
      </c>
      <c r="B563" s="41" t="s">
        <v>8983</v>
      </c>
      <c r="C563" s="41" t="s">
        <v>8984</v>
      </c>
      <c r="E563" s="41" t="s">
        <v>5536</v>
      </c>
      <c r="F563" s="41">
        <v>620</v>
      </c>
    </row>
    <row r="564" spans="1:6" x14ac:dyDescent="0.25">
      <c r="A564" s="41" t="s">
        <v>547</v>
      </c>
      <c r="B564" s="41" t="s">
        <v>547</v>
      </c>
      <c r="E564" s="41" t="s">
        <v>8981</v>
      </c>
      <c r="F564" s="41">
        <v>621</v>
      </c>
    </row>
    <row r="565" spans="1:6" ht="30" x14ac:dyDescent="0.25">
      <c r="A565" s="41" t="s">
        <v>350</v>
      </c>
      <c r="B565" s="41" t="s">
        <v>8979</v>
      </c>
      <c r="C565" s="41" t="s">
        <v>8980</v>
      </c>
      <c r="E565" s="41" t="s">
        <v>5537</v>
      </c>
      <c r="F565" s="41">
        <v>622</v>
      </c>
    </row>
    <row r="566" spans="1:6" ht="30" x14ac:dyDescent="0.25">
      <c r="A566" s="41" t="s">
        <v>8976</v>
      </c>
      <c r="B566" s="41" t="s">
        <v>8977</v>
      </c>
      <c r="C566" s="41" t="s">
        <v>8978</v>
      </c>
      <c r="E566" s="41" t="s">
        <v>5539</v>
      </c>
      <c r="F566" s="41">
        <v>623</v>
      </c>
    </row>
    <row r="567" spans="1:6" ht="45" x14ac:dyDescent="0.25">
      <c r="A567" s="41" t="s">
        <v>8973</v>
      </c>
      <c r="B567" s="41" t="s">
        <v>8974</v>
      </c>
      <c r="C567" s="41" t="s">
        <v>8975</v>
      </c>
      <c r="E567" s="41" t="s">
        <v>5543</v>
      </c>
      <c r="F567" s="41">
        <v>624</v>
      </c>
    </row>
    <row r="568" spans="1:6" ht="105" x14ac:dyDescent="0.25">
      <c r="A568" s="41" t="s">
        <v>8970</v>
      </c>
      <c r="B568" s="41" t="s">
        <v>8971</v>
      </c>
      <c r="C568" s="41" t="s">
        <v>8972</v>
      </c>
      <c r="E568" s="41" t="s">
        <v>6074</v>
      </c>
      <c r="F568" s="41">
        <v>625</v>
      </c>
    </row>
    <row r="569" spans="1:6" x14ac:dyDescent="0.25">
      <c r="A569" s="41" t="s">
        <v>8968</v>
      </c>
      <c r="B569" s="41" t="s">
        <v>8968</v>
      </c>
      <c r="E569" s="41" t="s">
        <v>8969</v>
      </c>
      <c r="F569" s="41">
        <v>626</v>
      </c>
    </row>
    <row r="570" spans="1:6" ht="45" x14ac:dyDescent="0.25">
      <c r="A570" s="41" t="s">
        <v>8965</v>
      </c>
      <c r="B570" s="41" t="s">
        <v>8966</v>
      </c>
      <c r="C570" s="41" t="s">
        <v>8967</v>
      </c>
      <c r="E570" s="41" t="s">
        <v>6084</v>
      </c>
      <c r="F570" s="41">
        <v>627</v>
      </c>
    </row>
    <row r="571" spans="1:6" x14ac:dyDescent="0.25">
      <c r="A571" s="41" t="s">
        <v>617</v>
      </c>
      <c r="B571" s="41" t="s">
        <v>617</v>
      </c>
      <c r="E571" s="41" t="s">
        <v>8964</v>
      </c>
      <c r="F571" s="41">
        <v>628</v>
      </c>
    </row>
    <row r="572" spans="1:6" ht="30" x14ac:dyDescent="0.25">
      <c r="A572" s="41" t="s">
        <v>8962</v>
      </c>
      <c r="B572" s="41" t="s">
        <v>8962</v>
      </c>
      <c r="E572" s="41" t="s">
        <v>8963</v>
      </c>
      <c r="F572" s="41">
        <v>629</v>
      </c>
    </row>
    <row r="573" spans="1:6" x14ac:dyDescent="0.25">
      <c r="A573" s="41" t="s">
        <v>619</v>
      </c>
      <c r="B573" s="41" t="s">
        <v>619</v>
      </c>
      <c r="E573" s="41" t="s">
        <v>8961</v>
      </c>
      <c r="F573" s="41">
        <v>630</v>
      </c>
    </row>
    <row r="574" spans="1:6" ht="45" x14ac:dyDescent="0.25">
      <c r="A574" s="41" t="s">
        <v>8958</v>
      </c>
      <c r="B574" s="41" t="s">
        <v>8959</v>
      </c>
      <c r="C574" s="41" t="s">
        <v>8960</v>
      </c>
      <c r="E574" s="41" t="s">
        <v>6092</v>
      </c>
      <c r="F574" s="41">
        <v>631</v>
      </c>
    </row>
    <row r="575" spans="1:6" x14ac:dyDescent="0.25">
      <c r="A575" s="41" t="s">
        <v>706</v>
      </c>
      <c r="B575" s="41" t="s">
        <v>706</v>
      </c>
      <c r="E575" s="41" t="s">
        <v>8956</v>
      </c>
      <c r="F575" s="41">
        <v>633</v>
      </c>
    </row>
    <row r="576" spans="1:6" x14ac:dyDescent="0.25">
      <c r="A576" s="41" t="s">
        <v>706</v>
      </c>
      <c r="B576" s="41" t="s">
        <v>706</v>
      </c>
      <c r="E576" s="41" t="s">
        <v>8957</v>
      </c>
      <c r="F576" s="41">
        <v>632</v>
      </c>
    </row>
    <row r="577" spans="1:6" x14ac:dyDescent="0.25">
      <c r="A577" s="41" t="s">
        <v>8954</v>
      </c>
      <c r="B577" s="41" t="s">
        <v>8954</v>
      </c>
      <c r="E577" s="41" t="s">
        <v>8955</v>
      </c>
      <c r="F577" s="41">
        <v>634</v>
      </c>
    </row>
    <row r="578" spans="1:6" x14ac:dyDescent="0.25">
      <c r="A578" s="41" t="s">
        <v>525</v>
      </c>
      <c r="B578" s="41" t="s">
        <v>525</v>
      </c>
      <c r="E578" s="41" t="s">
        <v>8951</v>
      </c>
      <c r="F578" s="41">
        <v>635</v>
      </c>
    </row>
    <row r="579" spans="1:6" x14ac:dyDescent="0.25">
      <c r="A579" s="41" t="s">
        <v>525</v>
      </c>
      <c r="B579" s="41" t="s">
        <v>525</v>
      </c>
      <c r="E579" s="41" t="s">
        <v>8952</v>
      </c>
      <c r="F579" s="41">
        <v>637</v>
      </c>
    </row>
    <row r="580" spans="1:6" x14ac:dyDescent="0.25">
      <c r="A580" s="41" t="s">
        <v>525</v>
      </c>
      <c r="B580" s="41" t="s">
        <v>525</v>
      </c>
      <c r="E580" s="41" t="s">
        <v>8953</v>
      </c>
      <c r="F580" s="41">
        <v>636</v>
      </c>
    </row>
    <row r="581" spans="1:6" x14ac:dyDescent="0.25">
      <c r="A581" s="41" t="s">
        <v>8949</v>
      </c>
      <c r="B581" s="41" t="s">
        <v>8950</v>
      </c>
      <c r="C581" s="41" t="s">
        <v>5562</v>
      </c>
      <c r="E581" s="41" t="s">
        <v>5563</v>
      </c>
      <c r="F581" s="41">
        <v>638</v>
      </c>
    </row>
    <row r="582" spans="1:6" x14ac:dyDescent="0.25">
      <c r="A582" s="41" t="s">
        <v>8947</v>
      </c>
      <c r="B582" s="41" t="s">
        <v>8948</v>
      </c>
      <c r="C582" s="41" t="s">
        <v>5564</v>
      </c>
      <c r="E582" s="41" t="s">
        <v>5565</v>
      </c>
      <c r="F582" s="41">
        <v>639</v>
      </c>
    </row>
    <row r="583" spans="1:6" x14ac:dyDescent="0.25">
      <c r="A583" s="41" t="s">
        <v>8945</v>
      </c>
      <c r="B583" s="41" t="s">
        <v>8945</v>
      </c>
      <c r="E583" s="41" t="s">
        <v>8946</v>
      </c>
      <c r="F583" s="41">
        <v>640</v>
      </c>
    </row>
    <row r="584" spans="1:6" x14ac:dyDescent="0.25">
      <c r="A584" s="41" t="s">
        <v>8943</v>
      </c>
      <c r="B584" s="41" t="s">
        <v>8943</v>
      </c>
      <c r="E584" s="41" t="s">
        <v>8944</v>
      </c>
      <c r="F584" s="41">
        <v>641</v>
      </c>
    </row>
    <row r="585" spans="1:6" x14ac:dyDescent="0.25">
      <c r="A585" s="41" t="s">
        <v>8940</v>
      </c>
      <c r="B585" s="41" t="s">
        <v>8941</v>
      </c>
      <c r="C585" s="41" t="s">
        <v>8942</v>
      </c>
      <c r="E585" s="41" t="s">
        <v>5567</v>
      </c>
      <c r="F585" s="41">
        <v>642</v>
      </c>
    </row>
    <row r="586" spans="1:6" x14ac:dyDescent="0.25">
      <c r="A586" s="41" t="s">
        <v>698</v>
      </c>
      <c r="B586" s="41" t="s">
        <v>8938</v>
      </c>
      <c r="C586" s="41" t="s">
        <v>8939</v>
      </c>
      <c r="E586" s="41" t="s">
        <v>6125</v>
      </c>
      <c r="F586" s="41">
        <v>643</v>
      </c>
    </row>
    <row r="587" spans="1:6" ht="45" x14ac:dyDescent="0.25">
      <c r="A587" s="41" t="s">
        <v>8935</v>
      </c>
      <c r="B587" s="41" t="s">
        <v>8936</v>
      </c>
      <c r="C587" s="41" t="s">
        <v>8937</v>
      </c>
      <c r="E587" s="41" t="s">
        <v>5572</v>
      </c>
      <c r="F587" s="41">
        <v>644</v>
      </c>
    </row>
    <row r="588" spans="1:6" x14ac:dyDescent="0.25">
      <c r="A588" s="41" t="s">
        <v>8933</v>
      </c>
      <c r="B588" s="41" t="s">
        <v>8933</v>
      </c>
      <c r="E588" s="41" t="s">
        <v>8934</v>
      </c>
      <c r="F588" s="41">
        <v>645</v>
      </c>
    </row>
    <row r="589" spans="1:6" x14ac:dyDescent="0.25">
      <c r="A589" s="41" t="s">
        <v>8929</v>
      </c>
      <c r="B589" s="41" t="s">
        <v>8930</v>
      </c>
      <c r="C589" s="41" t="s">
        <v>8931</v>
      </c>
      <c r="E589" s="41" t="s">
        <v>8932</v>
      </c>
      <c r="F589" s="41">
        <v>646</v>
      </c>
    </row>
    <row r="590" spans="1:6" x14ac:dyDescent="0.25">
      <c r="A590" s="41" t="s">
        <v>8927</v>
      </c>
      <c r="B590" s="41" t="s">
        <v>8928</v>
      </c>
      <c r="C590" s="41" t="s">
        <v>6137</v>
      </c>
      <c r="E590" s="41" t="s">
        <v>6138</v>
      </c>
      <c r="F590" s="41">
        <v>647</v>
      </c>
    </row>
    <row r="591" spans="1:6" ht="30" x14ac:dyDescent="0.25">
      <c r="A591" s="41" t="s">
        <v>8924</v>
      </c>
      <c r="B591" s="41" t="s">
        <v>8925</v>
      </c>
      <c r="C591" s="41" t="s">
        <v>8926</v>
      </c>
      <c r="E591" s="41" t="s">
        <v>5575</v>
      </c>
      <c r="F591" s="41">
        <v>648</v>
      </c>
    </row>
    <row r="592" spans="1:6" x14ac:dyDescent="0.25">
      <c r="A592" s="41" t="s">
        <v>8922</v>
      </c>
      <c r="B592" s="41" t="s">
        <v>8922</v>
      </c>
      <c r="E592" s="41" t="s">
        <v>8923</v>
      </c>
      <c r="F592" s="41">
        <v>41</v>
      </c>
    </row>
    <row r="593" spans="1:6" x14ac:dyDescent="0.25">
      <c r="A593" s="41" t="s">
        <v>8919</v>
      </c>
      <c r="B593" s="41" t="s">
        <v>8919</v>
      </c>
      <c r="E593" s="41" t="s">
        <v>8920</v>
      </c>
      <c r="F593" s="41">
        <v>649</v>
      </c>
    </row>
    <row r="594" spans="1:6" x14ac:dyDescent="0.25">
      <c r="A594" s="41" t="s">
        <v>8919</v>
      </c>
      <c r="B594" s="41" t="s">
        <v>8919</v>
      </c>
      <c r="E594" s="41" t="s">
        <v>8921</v>
      </c>
      <c r="F594" s="41">
        <v>650</v>
      </c>
    </row>
    <row r="595" spans="1:6" x14ac:dyDescent="0.25">
      <c r="A595" s="41" t="s">
        <v>8917</v>
      </c>
      <c r="B595" s="41" t="s">
        <v>3428</v>
      </c>
      <c r="C595" s="41" t="s">
        <v>8918</v>
      </c>
      <c r="E595" s="41" t="s">
        <v>5577</v>
      </c>
      <c r="F595" s="41">
        <v>651</v>
      </c>
    </row>
    <row r="596" spans="1:6" x14ac:dyDescent="0.25">
      <c r="A596" s="41" t="s">
        <v>8915</v>
      </c>
      <c r="B596" s="41" t="s">
        <v>8916</v>
      </c>
      <c r="C596" s="41" t="s">
        <v>82</v>
      </c>
      <c r="E596" s="41" t="s">
        <v>5579</v>
      </c>
      <c r="F596" s="41">
        <v>652</v>
      </c>
    </row>
    <row r="597" spans="1:6" x14ac:dyDescent="0.25">
      <c r="A597" s="41" t="s">
        <v>543</v>
      </c>
      <c r="B597" s="41" t="s">
        <v>8913</v>
      </c>
      <c r="C597" s="41" t="s">
        <v>8914</v>
      </c>
      <c r="E597" s="41" t="s">
        <v>6148</v>
      </c>
      <c r="F597" s="41">
        <v>653</v>
      </c>
    </row>
    <row r="598" spans="1:6" x14ac:dyDescent="0.25">
      <c r="A598" s="41" t="s">
        <v>8910</v>
      </c>
      <c r="B598" s="41" t="s">
        <v>8911</v>
      </c>
      <c r="C598" s="41" t="s">
        <v>8912</v>
      </c>
      <c r="E598" s="41" t="s">
        <v>5711</v>
      </c>
      <c r="F598" s="41">
        <v>59</v>
      </c>
    </row>
    <row r="599" spans="1:6" x14ac:dyDescent="0.25">
      <c r="A599" s="41" t="s">
        <v>8907</v>
      </c>
      <c r="B599" s="41" t="s">
        <v>8908</v>
      </c>
      <c r="C599" s="41" t="s">
        <v>8909</v>
      </c>
      <c r="E599" s="41" t="s">
        <v>6164</v>
      </c>
      <c r="F599" s="41">
        <v>654</v>
      </c>
    </row>
    <row r="600" spans="1:6" ht="30" x14ac:dyDescent="0.25">
      <c r="A600" s="41" t="s">
        <v>8904</v>
      </c>
      <c r="B600" s="41" t="s">
        <v>8905</v>
      </c>
      <c r="C600" s="41" t="s">
        <v>8906</v>
      </c>
      <c r="E600" s="41" t="s">
        <v>5587</v>
      </c>
      <c r="F600" s="41">
        <v>655</v>
      </c>
    </row>
    <row r="601" spans="1:6" x14ac:dyDescent="0.25">
      <c r="A601" s="41" t="s">
        <v>527</v>
      </c>
      <c r="B601" s="41" t="s">
        <v>3437</v>
      </c>
      <c r="C601" s="41" t="s">
        <v>6172</v>
      </c>
      <c r="E601" s="41" t="s">
        <v>6173</v>
      </c>
      <c r="F601" s="41">
        <v>656</v>
      </c>
    </row>
    <row r="602" spans="1:6" ht="30" x14ac:dyDescent="0.25">
      <c r="A602" s="41" t="s">
        <v>8901</v>
      </c>
      <c r="B602" s="41" t="s">
        <v>8902</v>
      </c>
      <c r="C602" s="41" t="s">
        <v>8903</v>
      </c>
      <c r="E602" s="41" t="s">
        <v>5591</v>
      </c>
      <c r="F602" s="41">
        <v>657</v>
      </c>
    </row>
    <row r="603" spans="1:6" x14ac:dyDescent="0.25">
      <c r="A603" s="41" t="s">
        <v>315</v>
      </c>
      <c r="B603" s="41" t="s">
        <v>8899</v>
      </c>
      <c r="C603" s="41" t="s">
        <v>8900</v>
      </c>
      <c r="E603" s="41" t="s">
        <v>6200</v>
      </c>
      <c r="F603" s="41">
        <v>658</v>
      </c>
    </row>
    <row r="604" spans="1:6" x14ac:dyDescent="0.25">
      <c r="A604" s="41" t="s">
        <v>686</v>
      </c>
      <c r="B604" s="41" t="s">
        <v>686</v>
      </c>
      <c r="E604" s="41" t="s">
        <v>8897</v>
      </c>
      <c r="F604" s="41">
        <v>659</v>
      </c>
    </row>
    <row r="605" spans="1:6" x14ac:dyDescent="0.25">
      <c r="A605" s="41" t="s">
        <v>686</v>
      </c>
      <c r="B605" s="41" t="s">
        <v>686</v>
      </c>
      <c r="E605" s="41" t="s">
        <v>8898</v>
      </c>
      <c r="F605" s="41">
        <v>660</v>
      </c>
    </row>
    <row r="606" spans="1:6" x14ac:dyDescent="0.25">
      <c r="A606" s="41" t="s">
        <v>8895</v>
      </c>
      <c r="B606" s="41" t="s">
        <v>8895</v>
      </c>
      <c r="E606" s="41" t="s">
        <v>8896</v>
      </c>
      <c r="F606" s="41">
        <v>661</v>
      </c>
    </row>
    <row r="607" spans="1:6" ht="30" x14ac:dyDescent="0.25">
      <c r="A607" s="41" t="s">
        <v>8892</v>
      </c>
      <c r="B607" s="41" t="s">
        <v>8893</v>
      </c>
      <c r="C607" s="41" t="s">
        <v>8894</v>
      </c>
      <c r="E607" s="41" t="s">
        <v>6212</v>
      </c>
      <c r="F607" s="41">
        <v>662</v>
      </c>
    </row>
    <row r="608" spans="1:6" x14ac:dyDescent="0.25">
      <c r="A608" s="41" t="s">
        <v>624</v>
      </c>
      <c r="B608" s="41" t="s">
        <v>624</v>
      </c>
      <c r="E608" s="41" t="s">
        <v>8891</v>
      </c>
      <c r="F608" s="41">
        <v>664</v>
      </c>
    </row>
    <row r="609" spans="1:6" x14ac:dyDescent="0.25">
      <c r="A609" s="41" t="s">
        <v>8889</v>
      </c>
      <c r="B609" s="41" t="s">
        <v>8889</v>
      </c>
      <c r="E609" s="41" t="s">
        <v>8890</v>
      </c>
      <c r="F609" s="41">
        <v>663</v>
      </c>
    </row>
    <row r="610" spans="1:6" x14ac:dyDescent="0.25">
      <c r="A610" s="41" t="s">
        <v>8887</v>
      </c>
      <c r="B610" s="41" t="s">
        <v>8888</v>
      </c>
      <c r="C610" s="41" t="s">
        <v>6220</v>
      </c>
      <c r="E610" s="41" t="s">
        <v>6221</v>
      </c>
      <c r="F610" s="41">
        <v>665</v>
      </c>
    </row>
    <row r="611" spans="1:6" x14ac:dyDescent="0.25">
      <c r="A611" s="41" t="s">
        <v>8884</v>
      </c>
      <c r="B611" s="41" t="s">
        <v>8885</v>
      </c>
      <c r="C611" s="41" t="s">
        <v>8886</v>
      </c>
      <c r="E611" s="41" t="s">
        <v>6219</v>
      </c>
      <c r="F611" s="41">
        <v>666</v>
      </c>
    </row>
    <row r="612" spans="1:6" ht="60" x14ac:dyDescent="0.25">
      <c r="A612" s="41" t="s">
        <v>8881</v>
      </c>
      <c r="B612" s="41" t="s">
        <v>8882</v>
      </c>
      <c r="C612" s="41" t="s">
        <v>8883</v>
      </c>
      <c r="E612" s="41" t="s">
        <v>5607</v>
      </c>
      <c r="F612" s="41">
        <v>667</v>
      </c>
    </row>
    <row r="613" spans="1:6" x14ac:dyDescent="0.25">
      <c r="A613" s="41" t="s">
        <v>254</v>
      </c>
      <c r="B613" s="41" t="s">
        <v>8879</v>
      </c>
      <c r="C613" s="41" t="s">
        <v>8880</v>
      </c>
      <c r="E613" s="41" t="s">
        <v>5612</v>
      </c>
      <c r="F613" s="41">
        <v>668</v>
      </c>
    </row>
    <row r="614" spans="1:6" ht="30" x14ac:dyDescent="0.25">
      <c r="A614" s="41" t="s">
        <v>8876</v>
      </c>
      <c r="B614" s="41" t="s">
        <v>8877</v>
      </c>
      <c r="C614" s="41" t="s">
        <v>8878</v>
      </c>
      <c r="E614" s="41" t="s">
        <v>5897</v>
      </c>
      <c r="F614" s="41">
        <v>42</v>
      </c>
    </row>
    <row r="615" spans="1:6" x14ac:dyDescent="0.25">
      <c r="A615" s="41" t="s">
        <v>601</v>
      </c>
      <c r="B615" s="41" t="s">
        <v>601</v>
      </c>
      <c r="E615" s="41" t="s">
        <v>8875</v>
      </c>
      <c r="F615" s="41">
        <v>669</v>
      </c>
    </row>
    <row r="616" spans="1:6" x14ac:dyDescent="0.25">
      <c r="A616" s="41" t="s">
        <v>8873</v>
      </c>
      <c r="B616" s="41" t="s">
        <v>8873</v>
      </c>
      <c r="E616" s="41" t="s">
        <v>8874</v>
      </c>
      <c r="F616" s="41">
        <v>670</v>
      </c>
    </row>
    <row r="617" spans="1:6" x14ac:dyDescent="0.25">
      <c r="A617" s="41" t="s">
        <v>420</v>
      </c>
      <c r="B617" s="41" t="s">
        <v>8872</v>
      </c>
      <c r="C617" s="41" t="s">
        <v>6253</v>
      </c>
      <c r="E617" s="41" t="s">
        <v>6254</v>
      </c>
      <c r="F617" s="41">
        <v>671</v>
      </c>
    </row>
    <row r="618" spans="1:6" x14ac:dyDescent="0.25">
      <c r="A618" s="41" t="s">
        <v>311</v>
      </c>
      <c r="B618" s="41" t="s">
        <v>311</v>
      </c>
      <c r="E618" s="41" t="s">
        <v>8871</v>
      </c>
      <c r="F618" s="41">
        <v>672</v>
      </c>
    </row>
    <row r="619" spans="1:6" x14ac:dyDescent="0.25">
      <c r="A619" s="41" t="s">
        <v>8869</v>
      </c>
      <c r="B619" s="41" t="s">
        <v>8870</v>
      </c>
      <c r="C619" s="41" t="s">
        <v>6248</v>
      </c>
      <c r="E619" s="41" t="s">
        <v>6249</v>
      </c>
      <c r="F619" s="41">
        <v>673</v>
      </c>
    </row>
    <row r="620" spans="1:6" ht="30" x14ac:dyDescent="0.25">
      <c r="A620" s="41" t="s">
        <v>8867</v>
      </c>
      <c r="B620" s="41" t="s">
        <v>8867</v>
      </c>
      <c r="E620" s="41" t="s">
        <v>8868</v>
      </c>
      <c r="F620" s="41">
        <v>674</v>
      </c>
    </row>
    <row r="621" spans="1:6" x14ac:dyDescent="0.25">
      <c r="A621" s="41" t="s">
        <v>8864</v>
      </c>
      <c r="B621" s="41" t="s">
        <v>8865</v>
      </c>
      <c r="C621" s="41" t="s">
        <v>8866</v>
      </c>
      <c r="E621" s="41" t="s">
        <v>5617</v>
      </c>
      <c r="F621" s="41">
        <v>675</v>
      </c>
    </row>
    <row r="622" spans="1:6" x14ac:dyDescent="0.25">
      <c r="A622" s="41" t="s">
        <v>378</v>
      </c>
      <c r="B622" s="41" t="s">
        <v>378</v>
      </c>
      <c r="E622" s="41" t="s">
        <v>8863</v>
      </c>
      <c r="F622" s="41">
        <v>676</v>
      </c>
    </row>
    <row r="623" spans="1:6" x14ac:dyDescent="0.25">
      <c r="A623" s="41" t="s">
        <v>8861</v>
      </c>
      <c r="B623" s="41" t="s">
        <v>8861</v>
      </c>
      <c r="E623" s="41" t="s">
        <v>8862</v>
      </c>
      <c r="F623" s="41">
        <v>677</v>
      </c>
    </row>
    <row r="624" spans="1:6" x14ac:dyDescent="0.25">
      <c r="A624" s="41" t="s">
        <v>8859</v>
      </c>
      <c r="B624" s="41" t="s">
        <v>8859</v>
      </c>
      <c r="E624" s="41" t="s">
        <v>8860</v>
      </c>
      <c r="F624" s="41">
        <v>678</v>
      </c>
    </row>
    <row r="625" spans="1:6" x14ac:dyDescent="0.25">
      <c r="A625" s="41" t="s">
        <v>8857</v>
      </c>
      <c r="B625" s="41" t="s">
        <v>8857</v>
      </c>
      <c r="E625" s="41" t="s">
        <v>8858</v>
      </c>
      <c r="F625" s="41">
        <v>679</v>
      </c>
    </row>
    <row r="626" spans="1:6" x14ac:dyDescent="0.25">
      <c r="A626" s="41" t="s">
        <v>8855</v>
      </c>
      <c r="B626" s="41" t="s">
        <v>8856</v>
      </c>
      <c r="C626" s="41" t="s">
        <v>5624</v>
      </c>
      <c r="E626" s="41" t="s">
        <v>5625</v>
      </c>
      <c r="F626" s="41">
        <v>680</v>
      </c>
    </row>
    <row r="627" spans="1:6" x14ac:dyDescent="0.25">
      <c r="A627" s="41" t="s">
        <v>8852</v>
      </c>
      <c r="B627" s="41" t="s">
        <v>8852</v>
      </c>
      <c r="E627" s="41" t="s">
        <v>8853</v>
      </c>
      <c r="F627" s="41">
        <v>681</v>
      </c>
    </row>
    <row r="628" spans="1:6" x14ac:dyDescent="0.25">
      <c r="A628" s="41" t="s">
        <v>8852</v>
      </c>
      <c r="B628" s="41" t="s">
        <v>8852</v>
      </c>
      <c r="E628" s="41" t="s">
        <v>8854</v>
      </c>
      <c r="F628" s="41">
        <v>682</v>
      </c>
    </row>
    <row r="629" spans="1:6" x14ac:dyDescent="0.25">
      <c r="A629" s="41" t="s">
        <v>8850</v>
      </c>
      <c r="B629" s="41" t="s">
        <v>8850</v>
      </c>
      <c r="E629" s="41" t="s">
        <v>8851</v>
      </c>
      <c r="F629" s="41">
        <v>683</v>
      </c>
    </row>
    <row r="630" spans="1:6" x14ac:dyDescent="0.25">
      <c r="A630" s="41" t="s">
        <v>8848</v>
      </c>
      <c r="B630" s="41" t="s">
        <v>8848</v>
      </c>
      <c r="E630" s="41" t="s">
        <v>8849</v>
      </c>
      <c r="F630" s="41">
        <v>684</v>
      </c>
    </row>
    <row r="631" spans="1:6" ht="30" x14ac:dyDescent="0.25">
      <c r="A631" s="41" t="s">
        <v>8845</v>
      </c>
      <c r="B631" s="41" t="s">
        <v>8846</v>
      </c>
      <c r="C631" s="41" t="s">
        <v>8847</v>
      </c>
      <c r="E631" s="41" t="s">
        <v>5630</v>
      </c>
      <c r="F631" s="41">
        <v>685</v>
      </c>
    </row>
    <row r="632" spans="1:6" ht="30" x14ac:dyDescent="0.25">
      <c r="A632" s="41" t="s">
        <v>8843</v>
      </c>
      <c r="B632" s="41" t="s">
        <v>8844</v>
      </c>
      <c r="C632" s="41" t="s">
        <v>6298</v>
      </c>
      <c r="E632" s="41" t="s">
        <v>6299</v>
      </c>
      <c r="F632" s="41">
        <v>686</v>
      </c>
    </row>
    <row r="633" spans="1:6" ht="30" x14ac:dyDescent="0.25">
      <c r="A633" s="41" t="s">
        <v>8840</v>
      </c>
      <c r="B633" s="41" t="s">
        <v>8841</v>
      </c>
      <c r="C633" s="41" t="s">
        <v>8842</v>
      </c>
      <c r="E633" s="41" t="s">
        <v>5636</v>
      </c>
      <c r="F633" s="41">
        <v>687</v>
      </c>
    </row>
    <row r="634" spans="1:6" x14ac:dyDescent="0.25">
      <c r="A634" s="41" t="s">
        <v>8837</v>
      </c>
      <c r="B634" s="41" t="s">
        <v>8838</v>
      </c>
      <c r="C634" s="41" t="s">
        <v>8839</v>
      </c>
      <c r="E634" s="41" t="s">
        <v>6306</v>
      </c>
      <c r="F634" s="41">
        <v>688</v>
      </c>
    </row>
    <row r="635" spans="1:6" x14ac:dyDescent="0.25">
      <c r="A635" s="41" t="s">
        <v>697</v>
      </c>
      <c r="B635" s="41" t="s">
        <v>8836</v>
      </c>
      <c r="C635" s="41" t="s">
        <v>5641</v>
      </c>
      <c r="E635" s="41" t="s">
        <v>5642</v>
      </c>
      <c r="F635" s="41">
        <v>689</v>
      </c>
    </row>
    <row r="636" spans="1:6" ht="30" x14ac:dyDescent="0.25">
      <c r="A636" s="41" t="s">
        <v>8833</v>
      </c>
      <c r="B636" s="41" t="s">
        <v>8834</v>
      </c>
      <c r="C636" s="41" t="s">
        <v>8835</v>
      </c>
      <c r="E636" s="41" t="s">
        <v>5646</v>
      </c>
      <c r="F636" s="41">
        <v>690</v>
      </c>
    </row>
    <row r="637" spans="1:6" x14ac:dyDescent="0.25">
      <c r="A637" s="41" t="s">
        <v>8831</v>
      </c>
      <c r="B637" s="41" t="s">
        <v>8831</v>
      </c>
      <c r="E637" s="41" t="s">
        <v>8832</v>
      </c>
      <c r="F637" s="41">
        <v>691</v>
      </c>
    </row>
    <row r="638" spans="1:6" x14ac:dyDescent="0.25">
      <c r="A638" s="41" t="s">
        <v>270</v>
      </c>
      <c r="B638" s="41" t="s">
        <v>8830</v>
      </c>
      <c r="C638" s="41" t="s">
        <v>5648</v>
      </c>
      <c r="E638" s="41" t="s">
        <v>5649</v>
      </c>
      <c r="F638" s="41">
        <v>692</v>
      </c>
    </row>
    <row r="639" spans="1:6" ht="75" x14ac:dyDescent="0.25">
      <c r="A639" s="41" t="s">
        <v>8827</v>
      </c>
      <c r="B639" s="41" t="s">
        <v>8828</v>
      </c>
      <c r="C639" s="41" t="s">
        <v>8829</v>
      </c>
      <c r="E639" s="41" t="s">
        <v>5651</v>
      </c>
      <c r="F639" s="41">
        <v>693</v>
      </c>
    </row>
    <row r="640" spans="1:6" x14ac:dyDescent="0.25">
      <c r="A640" s="41" t="s">
        <v>521</v>
      </c>
      <c r="B640" s="41" t="s">
        <v>8826</v>
      </c>
      <c r="C640" s="41" t="s">
        <v>6369</v>
      </c>
      <c r="E640" s="41" t="s">
        <v>6370</v>
      </c>
      <c r="F640" s="41">
        <v>694</v>
      </c>
    </row>
    <row r="641" spans="1:6" x14ac:dyDescent="0.25">
      <c r="A641" s="41" t="s">
        <v>8824</v>
      </c>
      <c r="B641" s="41" t="s">
        <v>8824</v>
      </c>
      <c r="E641" s="41" t="s">
        <v>8825</v>
      </c>
      <c r="F641" s="41">
        <v>695</v>
      </c>
    </row>
    <row r="642" spans="1:6" x14ac:dyDescent="0.25">
      <c r="A642" s="41" t="s">
        <v>8822</v>
      </c>
      <c r="B642" s="41" t="s">
        <v>8822</v>
      </c>
      <c r="E642" s="41" t="s">
        <v>8823</v>
      </c>
      <c r="F642" s="41">
        <v>697</v>
      </c>
    </row>
    <row r="643" spans="1:6" x14ac:dyDescent="0.25">
      <c r="A643" s="41" t="s">
        <v>8820</v>
      </c>
      <c r="B643" s="41" t="s">
        <v>8820</v>
      </c>
      <c r="E643" s="41" t="s">
        <v>8821</v>
      </c>
      <c r="F643" s="41">
        <v>696</v>
      </c>
    </row>
    <row r="644" spans="1:6" x14ac:dyDescent="0.25">
      <c r="A644" s="41" t="s">
        <v>8818</v>
      </c>
      <c r="B644" s="41" t="s">
        <v>8818</v>
      </c>
      <c r="E644" s="41" t="s">
        <v>8819</v>
      </c>
      <c r="F644" s="41">
        <v>698</v>
      </c>
    </row>
    <row r="645" spans="1:6" ht="30" x14ac:dyDescent="0.25">
      <c r="A645" s="41" t="s">
        <v>8815</v>
      </c>
      <c r="B645" s="41" t="s">
        <v>8816</v>
      </c>
      <c r="C645" s="41" t="s">
        <v>8817</v>
      </c>
      <c r="E645" s="41" t="s">
        <v>6371</v>
      </c>
      <c r="F645" s="41">
        <v>699</v>
      </c>
    </row>
    <row r="646" spans="1:6" x14ac:dyDescent="0.25">
      <c r="A646" s="41" t="s">
        <v>8813</v>
      </c>
      <c r="B646" s="41" t="s">
        <v>8813</v>
      </c>
      <c r="E646" s="41" t="s">
        <v>8814</v>
      </c>
      <c r="F646" s="41">
        <v>701</v>
      </c>
    </row>
    <row r="647" spans="1:6" ht="30" x14ac:dyDescent="0.25">
      <c r="A647" s="41" t="s">
        <v>8811</v>
      </c>
      <c r="B647" s="41" t="s">
        <v>8812</v>
      </c>
      <c r="C647" s="41" t="s">
        <v>5662</v>
      </c>
      <c r="E647" s="41" t="s">
        <v>5663</v>
      </c>
      <c r="F647" s="41">
        <v>700</v>
      </c>
    </row>
    <row r="648" spans="1:6" x14ac:dyDescent="0.25">
      <c r="A648" s="41" t="s">
        <v>8808</v>
      </c>
      <c r="B648" s="41" t="s">
        <v>8808</v>
      </c>
      <c r="E648" s="41" t="s">
        <v>8809</v>
      </c>
      <c r="F648" s="41">
        <v>702</v>
      </c>
    </row>
    <row r="649" spans="1:6" x14ac:dyDescent="0.25">
      <c r="A649" s="41" t="s">
        <v>8808</v>
      </c>
      <c r="B649" s="41" t="s">
        <v>8808</v>
      </c>
      <c r="E649" s="41" t="s">
        <v>8810</v>
      </c>
      <c r="F649" s="41">
        <v>703</v>
      </c>
    </row>
    <row r="650" spans="1:6" ht="30" x14ac:dyDescent="0.25">
      <c r="A650" s="41" t="s">
        <v>8806</v>
      </c>
      <c r="B650" s="41" t="s">
        <v>8807</v>
      </c>
      <c r="C650" s="41" t="s">
        <v>6374</v>
      </c>
      <c r="E650" s="41" t="s">
        <v>6375</v>
      </c>
      <c r="F650" s="41">
        <v>704</v>
      </c>
    </row>
    <row r="651" spans="1:6" x14ac:dyDescent="0.25">
      <c r="A651" s="41" t="s">
        <v>8803</v>
      </c>
      <c r="B651" s="41" t="s">
        <v>8803</v>
      </c>
      <c r="E651" s="41" t="s">
        <v>8804</v>
      </c>
      <c r="F651" s="41">
        <v>706</v>
      </c>
    </row>
    <row r="652" spans="1:6" x14ac:dyDescent="0.25">
      <c r="A652" s="41" t="s">
        <v>8803</v>
      </c>
      <c r="B652" s="41" t="s">
        <v>8803</v>
      </c>
      <c r="E652" s="41" t="s">
        <v>8805</v>
      </c>
      <c r="F652" s="41">
        <v>705</v>
      </c>
    </row>
    <row r="653" spans="1:6" x14ac:dyDescent="0.25">
      <c r="A653" s="41" t="s">
        <v>8801</v>
      </c>
      <c r="B653" s="41" t="s">
        <v>8801</v>
      </c>
      <c r="E653" s="41" t="s">
        <v>8802</v>
      </c>
      <c r="F653" s="41">
        <v>707</v>
      </c>
    </row>
    <row r="654" spans="1:6" ht="30" x14ac:dyDescent="0.25">
      <c r="A654" s="41" t="s">
        <v>8799</v>
      </c>
      <c r="B654" s="41" t="s">
        <v>8799</v>
      </c>
      <c r="E654" s="41" t="s">
        <v>8800</v>
      </c>
      <c r="F654" s="41">
        <v>708</v>
      </c>
    </row>
    <row r="655" spans="1:6" x14ac:dyDescent="0.25">
      <c r="A655" s="41" t="s">
        <v>632</v>
      </c>
      <c r="B655" s="41" t="s">
        <v>1476</v>
      </c>
      <c r="C655" s="41" t="s">
        <v>8798</v>
      </c>
      <c r="E655" s="41" t="s">
        <v>5668</v>
      </c>
      <c r="F655" s="41">
        <v>709</v>
      </c>
    </row>
    <row r="656" spans="1:6" ht="120" x14ac:dyDescent="0.25">
      <c r="A656" s="41" t="s">
        <v>398</v>
      </c>
      <c r="B656" s="41" t="s">
        <v>8796</v>
      </c>
      <c r="C656" s="41" t="s">
        <v>8797</v>
      </c>
      <c r="E656" s="41" t="s">
        <v>5669</v>
      </c>
      <c r="F656" s="41">
        <v>710</v>
      </c>
    </row>
    <row r="657" spans="1:6" ht="30" x14ac:dyDescent="0.25">
      <c r="A657" s="41" t="s">
        <v>8793</v>
      </c>
      <c r="B657" s="41" t="s">
        <v>8794</v>
      </c>
      <c r="C657" s="41" t="s">
        <v>8795</v>
      </c>
      <c r="E657" s="41" t="s">
        <v>5684</v>
      </c>
      <c r="F657" s="41">
        <v>711</v>
      </c>
    </row>
    <row r="658" spans="1:6" ht="30" x14ac:dyDescent="0.25">
      <c r="A658" s="41" t="s">
        <v>8790</v>
      </c>
      <c r="B658" s="41" t="s">
        <v>8791</v>
      </c>
      <c r="C658" s="41" t="s">
        <v>8792</v>
      </c>
      <c r="E658" s="41" t="s">
        <v>5691</v>
      </c>
      <c r="F658" s="41">
        <v>712</v>
      </c>
    </row>
    <row r="659" spans="1:6" ht="30" x14ac:dyDescent="0.25">
      <c r="A659" s="41" t="s">
        <v>8787</v>
      </c>
      <c r="B659" s="41" t="s">
        <v>8788</v>
      </c>
      <c r="C659" s="41" t="s">
        <v>8789</v>
      </c>
      <c r="E659" s="41" t="s">
        <v>5694</v>
      </c>
      <c r="F659" s="41">
        <v>713</v>
      </c>
    </row>
    <row r="660" spans="1:6" x14ac:dyDescent="0.25">
      <c r="A660" s="41" t="s">
        <v>8785</v>
      </c>
      <c r="B660" s="41" t="s">
        <v>8785</v>
      </c>
      <c r="E660" s="41" t="s">
        <v>8786</v>
      </c>
      <c r="F660" s="41">
        <v>714</v>
      </c>
    </row>
    <row r="661" spans="1:6" ht="90" x14ac:dyDescent="0.25">
      <c r="A661" s="41" t="s">
        <v>8782</v>
      </c>
      <c r="B661" s="41" t="s">
        <v>8783</v>
      </c>
      <c r="C661" s="41" t="s">
        <v>8784</v>
      </c>
      <c r="E661" s="41" t="s">
        <v>5698</v>
      </c>
      <c r="F661" s="41">
        <v>715</v>
      </c>
    </row>
    <row r="662" spans="1:6" ht="45" x14ac:dyDescent="0.25">
      <c r="A662" s="41" t="s">
        <v>8779</v>
      </c>
      <c r="B662" s="41" t="s">
        <v>8780</v>
      </c>
      <c r="C662" s="41" t="s">
        <v>8781</v>
      </c>
      <c r="E662" s="41" t="s">
        <v>6468</v>
      </c>
      <c r="F662" s="41">
        <v>716</v>
      </c>
    </row>
    <row r="663" spans="1:6" x14ac:dyDescent="0.25">
      <c r="A663" s="41" t="s">
        <v>8776</v>
      </c>
      <c r="B663" s="41" t="s">
        <v>8777</v>
      </c>
      <c r="C663" s="41" t="s">
        <v>8778</v>
      </c>
      <c r="E663" s="41" t="s">
        <v>5887</v>
      </c>
      <c r="F663" s="41">
        <v>43</v>
      </c>
    </row>
    <row r="664" spans="1:6" x14ac:dyDescent="0.25">
      <c r="A664" s="41" t="s">
        <v>8774</v>
      </c>
      <c r="B664" s="41" t="s">
        <v>8774</v>
      </c>
      <c r="E664" s="41" t="s">
        <v>8775</v>
      </c>
      <c r="F664" s="41">
        <v>717</v>
      </c>
    </row>
    <row r="665" spans="1:6" ht="30" x14ac:dyDescent="0.25">
      <c r="A665" s="41" t="s">
        <v>8771</v>
      </c>
      <c r="B665" s="41" t="s">
        <v>8772</v>
      </c>
      <c r="C665" s="41" t="s">
        <v>8773</v>
      </c>
      <c r="E665" s="41" t="s">
        <v>5706</v>
      </c>
      <c r="F665" s="41">
        <v>718</v>
      </c>
    </row>
    <row r="666" spans="1:6" x14ac:dyDescent="0.25">
      <c r="A666" s="41" t="s">
        <v>8769</v>
      </c>
      <c r="B666" s="41" t="s">
        <v>8769</v>
      </c>
      <c r="E666" s="41" t="s">
        <v>8770</v>
      </c>
      <c r="F666" s="41">
        <v>719</v>
      </c>
    </row>
    <row r="667" spans="1:6" ht="30" x14ac:dyDescent="0.25">
      <c r="A667" s="41" t="s">
        <v>8766</v>
      </c>
      <c r="B667" s="41" t="s">
        <v>8767</v>
      </c>
      <c r="C667" s="41" t="s">
        <v>8768</v>
      </c>
      <c r="E667" s="41" t="s">
        <v>5709</v>
      </c>
      <c r="F667" s="41">
        <v>720</v>
      </c>
    </row>
    <row r="668" spans="1:6" x14ac:dyDescent="0.25">
      <c r="A668" s="41" t="s">
        <v>444</v>
      </c>
      <c r="B668" s="41" t="s">
        <v>444</v>
      </c>
      <c r="E668" s="41" t="s">
        <v>8765</v>
      </c>
      <c r="F668" s="41">
        <v>721</v>
      </c>
    </row>
    <row r="669" spans="1:6" x14ac:dyDescent="0.25">
      <c r="A669" s="41" t="s">
        <v>447</v>
      </c>
      <c r="B669" s="41" t="s">
        <v>8763</v>
      </c>
      <c r="C669" s="41" t="s">
        <v>8764</v>
      </c>
      <c r="E669" s="41" t="s">
        <v>5713</v>
      </c>
      <c r="F669" s="41">
        <v>722</v>
      </c>
    </row>
    <row r="670" spans="1:6" ht="30" x14ac:dyDescent="0.25">
      <c r="A670" s="41" t="s">
        <v>8760</v>
      </c>
      <c r="B670" s="41" t="s">
        <v>8761</v>
      </c>
      <c r="C670" s="41" t="s">
        <v>8762</v>
      </c>
      <c r="E670" s="41" t="s">
        <v>5718</v>
      </c>
      <c r="F670" s="41">
        <v>723</v>
      </c>
    </row>
    <row r="671" spans="1:6" ht="30" x14ac:dyDescent="0.25">
      <c r="A671" s="41" t="s">
        <v>8758</v>
      </c>
      <c r="B671" s="41" t="s">
        <v>8758</v>
      </c>
      <c r="E671" s="41" t="s">
        <v>8759</v>
      </c>
      <c r="F671" s="41">
        <v>724</v>
      </c>
    </row>
    <row r="672" spans="1:6" ht="45" x14ac:dyDescent="0.25">
      <c r="A672" s="41" t="s">
        <v>8755</v>
      </c>
      <c r="B672" s="41" t="s">
        <v>8756</v>
      </c>
      <c r="C672" s="41" t="s">
        <v>8757</v>
      </c>
      <c r="E672" s="41" t="s">
        <v>5721</v>
      </c>
      <c r="F672" s="41">
        <v>725</v>
      </c>
    </row>
    <row r="673" spans="1:6" x14ac:dyDescent="0.25">
      <c r="A673" s="41" t="s">
        <v>8753</v>
      </c>
      <c r="B673" s="41" t="s">
        <v>8753</v>
      </c>
      <c r="E673" s="41" t="s">
        <v>8754</v>
      </c>
      <c r="F673" s="41">
        <v>726</v>
      </c>
    </row>
    <row r="674" spans="1:6" x14ac:dyDescent="0.25">
      <c r="A674" s="41" t="s">
        <v>8751</v>
      </c>
      <c r="B674" s="41" t="s">
        <v>8751</v>
      </c>
      <c r="E674" s="41" t="s">
        <v>8752</v>
      </c>
      <c r="F674" s="41">
        <v>727</v>
      </c>
    </row>
    <row r="675" spans="1:6" x14ac:dyDescent="0.25">
      <c r="A675" s="41" t="s">
        <v>8748</v>
      </c>
      <c r="B675" s="41" t="s">
        <v>8749</v>
      </c>
      <c r="C675" s="41" t="s">
        <v>8750</v>
      </c>
      <c r="E675" s="41" t="s">
        <v>5723</v>
      </c>
      <c r="F675" s="41">
        <v>729</v>
      </c>
    </row>
    <row r="676" spans="1:6" x14ac:dyDescent="0.25">
      <c r="A676" s="41" t="s">
        <v>665</v>
      </c>
      <c r="B676" s="41" t="s">
        <v>665</v>
      </c>
      <c r="E676" s="41" t="s">
        <v>8747</v>
      </c>
      <c r="F676" s="41">
        <v>728</v>
      </c>
    </row>
    <row r="677" spans="1:6" x14ac:dyDescent="0.25">
      <c r="A677" s="41" t="s">
        <v>8745</v>
      </c>
      <c r="B677" s="41" t="s">
        <v>8746</v>
      </c>
      <c r="C677" s="41" t="s">
        <v>5725</v>
      </c>
      <c r="E677" s="41" t="s">
        <v>5726</v>
      </c>
      <c r="F677" s="41">
        <v>730</v>
      </c>
    </row>
    <row r="678" spans="1:6" x14ac:dyDescent="0.25">
      <c r="A678" s="41" t="s">
        <v>8743</v>
      </c>
      <c r="B678" s="41" t="s">
        <v>8743</v>
      </c>
      <c r="E678" s="41" t="s">
        <v>8744</v>
      </c>
      <c r="F678" s="41">
        <v>731</v>
      </c>
    </row>
    <row r="679" spans="1:6" x14ac:dyDescent="0.25">
      <c r="A679" s="41" t="s">
        <v>8741</v>
      </c>
      <c r="B679" s="41" t="s">
        <v>8741</v>
      </c>
      <c r="E679" s="41" t="s">
        <v>8742</v>
      </c>
      <c r="F679" s="41">
        <v>732</v>
      </c>
    </row>
    <row r="680" spans="1:6" x14ac:dyDescent="0.25">
      <c r="A680" s="41" t="s">
        <v>661</v>
      </c>
      <c r="B680" s="41" t="s">
        <v>661</v>
      </c>
      <c r="E680" s="41" t="s">
        <v>8740</v>
      </c>
      <c r="F680" s="41">
        <v>733</v>
      </c>
    </row>
    <row r="681" spans="1:6" ht="90" x14ac:dyDescent="0.25">
      <c r="A681" s="41" t="s">
        <v>8737</v>
      </c>
      <c r="B681" s="41" t="s">
        <v>8738</v>
      </c>
      <c r="C681" s="41" t="s">
        <v>8739</v>
      </c>
      <c r="E681" s="41" t="s">
        <v>5728</v>
      </c>
      <c r="F681" s="41">
        <v>734</v>
      </c>
    </row>
    <row r="682" spans="1:6" ht="45" x14ac:dyDescent="0.25">
      <c r="A682" s="41" t="s">
        <v>8735</v>
      </c>
      <c r="B682" s="41" t="s">
        <v>8735</v>
      </c>
      <c r="E682" s="41" t="s">
        <v>8736</v>
      </c>
      <c r="F682" s="41">
        <v>735</v>
      </c>
    </row>
    <row r="683" spans="1:6" ht="45" x14ac:dyDescent="0.25">
      <c r="A683" s="41" t="s">
        <v>345</v>
      </c>
      <c r="B683" s="41" t="s">
        <v>8733</v>
      </c>
      <c r="C683" s="41" t="s">
        <v>8734</v>
      </c>
      <c r="E683" s="41" t="s">
        <v>5738</v>
      </c>
      <c r="F683" s="41">
        <v>736</v>
      </c>
    </row>
    <row r="684" spans="1:6" ht="45" x14ac:dyDescent="0.25">
      <c r="A684" s="41" t="s">
        <v>8730</v>
      </c>
      <c r="B684" s="41" t="s">
        <v>8731</v>
      </c>
      <c r="C684" s="41" t="s">
        <v>8732</v>
      </c>
      <c r="E684" s="41" t="s">
        <v>5739</v>
      </c>
      <c r="F684" s="41">
        <v>737</v>
      </c>
    </row>
    <row r="685" spans="1:6" x14ac:dyDescent="0.25">
      <c r="A685" s="41" t="s">
        <v>591</v>
      </c>
      <c r="B685" s="41" t="s">
        <v>591</v>
      </c>
      <c r="E685" s="41" t="s">
        <v>8729</v>
      </c>
      <c r="F685" s="41">
        <v>738</v>
      </c>
    </row>
    <row r="686" spans="1:6" x14ac:dyDescent="0.25">
      <c r="A686" s="41" t="s">
        <v>8727</v>
      </c>
      <c r="B686" s="41" t="s">
        <v>8727</v>
      </c>
      <c r="E686" s="41" t="s">
        <v>8728</v>
      </c>
      <c r="F686" s="41">
        <v>739</v>
      </c>
    </row>
    <row r="687" spans="1:6" x14ac:dyDescent="0.25">
      <c r="A687" s="41" t="s">
        <v>8724</v>
      </c>
      <c r="B687" s="41" t="s">
        <v>8725</v>
      </c>
      <c r="C687" s="41" t="s">
        <v>8726</v>
      </c>
      <c r="E687" s="41" t="s">
        <v>5744</v>
      </c>
      <c r="F687" s="41">
        <v>740</v>
      </c>
    </row>
    <row r="688" spans="1:6" x14ac:dyDescent="0.25">
      <c r="A688" s="41" t="s">
        <v>468</v>
      </c>
      <c r="B688" s="41" t="s">
        <v>468</v>
      </c>
      <c r="E688" s="41" t="s">
        <v>8723</v>
      </c>
      <c r="F688" s="41">
        <v>741</v>
      </c>
    </row>
    <row r="689" spans="1:6" x14ac:dyDescent="0.25">
      <c r="A689" s="41" t="s">
        <v>8720</v>
      </c>
      <c r="B689" s="41" t="s">
        <v>8721</v>
      </c>
      <c r="C689" s="41" t="s">
        <v>8722</v>
      </c>
      <c r="E689" s="41" t="s">
        <v>5747</v>
      </c>
      <c r="F689" s="41">
        <v>742</v>
      </c>
    </row>
    <row r="690" spans="1:6" x14ac:dyDescent="0.25">
      <c r="A690" s="41" t="s">
        <v>658</v>
      </c>
      <c r="B690" s="41" t="s">
        <v>658</v>
      </c>
      <c r="E690" s="41" t="s">
        <v>8718</v>
      </c>
      <c r="F690" s="41">
        <v>2</v>
      </c>
    </row>
    <row r="691" spans="1:6" x14ac:dyDescent="0.25">
      <c r="A691" s="41" t="s">
        <v>658</v>
      </c>
      <c r="B691" s="41" t="s">
        <v>658</v>
      </c>
      <c r="E691" s="41" t="s">
        <v>8719</v>
      </c>
      <c r="F691" s="41">
        <v>743</v>
      </c>
    </row>
    <row r="692" spans="1:6" x14ac:dyDescent="0.25">
      <c r="A692" s="41" t="s">
        <v>8715</v>
      </c>
      <c r="B692" s="41" t="s">
        <v>8716</v>
      </c>
      <c r="C692" s="41" t="s">
        <v>8717</v>
      </c>
      <c r="E692" s="41" t="s">
        <v>5751</v>
      </c>
      <c r="F692" s="41">
        <v>745</v>
      </c>
    </row>
    <row r="693" spans="1:6" ht="30" x14ac:dyDescent="0.25">
      <c r="A693" s="41" t="s">
        <v>8713</v>
      </c>
      <c r="B693" s="41" t="s">
        <v>8713</v>
      </c>
      <c r="E693" s="41" t="s">
        <v>8714</v>
      </c>
      <c r="F693" s="41">
        <v>744</v>
      </c>
    </row>
    <row r="694" spans="1:6" x14ac:dyDescent="0.25">
      <c r="A694" s="41" t="s">
        <v>323</v>
      </c>
      <c r="B694" s="41" t="s">
        <v>323</v>
      </c>
      <c r="E694" s="41" t="s">
        <v>8709</v>
      </c>
      <c r="F694" s="41">
        <v>747</v>
      </c>
    </row>
    <row r="695" spans="1:6" x14ac:dyDescent="0.25">
      <c r="A695" s="41" t="s">
        <v>323</v>
      </c>
      <c r="B695" s="41" t="s">
        <v>323</v>
      </c>
      <c r="E695" s="41" t="s">
        <v>8710</v>
      </c>
      <c r="F695" s="41">
        <v>749</v>
      </c>
    </row>
    <row r="696" spans="1:6" x14ac:dyDescent="0.25">
      <c r="A696" s="41" t="s">
        <v>323</v>
      </c>
      <c r="B696" s="41" t="s">
        <v>323</v>
      </c>
      <c r="E696" s="41" t="s">
        <v>8711</v>
      </c>
      <c r="F696" s="41">
        <v>748</v>
      </c>
    </row>
    <row r="697" spans="1:6" x14ac:dyDescent="0.25">
      <c r="A697" s="41" t="s">
        <v>296</v>
      </c>
      <c r="B697" s="41" t="s">
        <v>296</v>
      </c>
      <c r="E697" s="41" t="s">
        <v>8712</v>
      </c>
      <c r="F697" s="41">
        <v>746</v>
      </c>
    </row>
    <row r="698" spans="1:6" ht="45" x14ac:dyDescent="0.25">
      <c r="A698" s="41" t="s">
        <v>8707</v>
      </c>
      <c r="B698" s="41" t="s">
        <v>8707</v>
      </c>
      <c r="E698" s="41" t="s">
        <v>8708</v>
      </c>
      <c r="F698" s="41">
        <v>750</v>
      </c>
    </row>
    <row r="699" spans="1:6" ht="30" x14ac:dyDescent="0.25">
      <c r="A699" s="41" t="s">
        <v>8704</v>
      </c>
      <c r="B699" s="41" t="s">
        <v>8705</v>
      </c>
      <c r="C699" s="41" t="s">
        <v>8706</v>
      </c>
      <c r="E699" s="41" t="s">
        <v>5753</v>
      </c>
      <c r="F699" s="41">
        <v>751</v>
      </c>
    </row>
    <row r="700" spans="1:6" ht="30" x14ac:dyDescent="0.25">
      <c r="A700" s="41" t="s">
        <v>8702</v>
      </c>
      <c r="B700" s="41" t="s">
        <v>8702</v>
      </c>
      <c r="E700" s="41" t="s">
        <v>8703</v>
      </c>
      <c r="F700" s="41">
        <v>752</v>
      </c>
    </row>
    <row r="701" spans="1:6" x14ac:dyDescent="0.25">
      <c r="A701" s="41" t="s">
        <v>8700</v>
      </c>
      <c r="B701" s="41" t="s">
        <v>8700</v>
      </c>
      <c r="E701" s="41" t="s">
        <v>8701</v>
      </c>
      <c r="F701" s="41">
        <v>753</v>
      </c>
    </row>
    <row r="702" spans="1:6" x14ac:dyDescent="0.25">
      <c r="A702" s="41" t="s">
        <v>8698</v>
      </c>
      <c r="B702" s="41" t="s">
        <v>8699</v>
      </c>
      <c r="C702" s="41" t="s">
        <v>5755</v>
      </c>
      <c r="E702" s="41" t="s">
        <v>5756</v>
      </c>
      <c r="F702" s="41">
        <v>754</v>
      </c>
    </row>
    <row r="703" spans="1:6" x14ac:dyDescent="0.25">
      <c r="A703" s="41" t="s">
        <v>556</v>
      </c>
      <c r="B703" s="41" t="s">
        <v>3671</v>
      </c>
      <c r="C703" s="41" t="s">
        <v>5757</v>
      </c>
      <c r="E703" s="41" t="s">
        <v>5758</v>
      </c>
      <c r="F703" s="41">
        <v>755</v>
      </c>
    </row>
    <row r="704" spans="1:6" ht="45" x14ac:dyDescent="0.25">
      <c r="A704" s="41" t="s">
        <v>8695</v>
      </c>
      <c r="B704" s="41" t="s">
        <v>8696</v>
      </c>
      <c r="C704" s="41" t="s">
        <v>8697</v>
      </c>
      <c r="E704" s="41" t="s">
        <v>5761</v>
      </c>
      <c r="F704" s="41">
        <v>756</v>
      </c>
    </row>
    <row r="705" spans="1:6" ht="45" x14ac:dyDescent="0.25">
      <c r="A705" s="41" t="s">
        <v>8692</v>
      </c>
      <c r="B705" s="41" t="s">
        <v>8693</v>
      </c>
      <c r="C705" s="41" t="s">
        <v>8694</v>
      </c>
      <c r="E705" s="41" t="s">
        <v>5765</v>
      </c>
      <c r="F705" s="41">
        <v>757</v>
      </c>
    </row>
    <row r="706" spans="1:6" x14ac:dyDescent="0.25">
      <c r="A706" s="41" t="s">
        <v>8689</v>
      </c>
      <c r="B706" s="41" t="s">
        <v>8689</v>
      </c>
      <c r="E706" s="41" t="s">
        <v>8690</v>
      </c>
      <c r="F706" s="41">
        <v>758</v>
      </c>
    </row>
    <row r="707" spans="1:6" x14ac:dyDescent="0.25">
      <c r="A707" s="41" t="s">
        <v>8689</v>
      </c>
      <c r="B707" s="41" t="s">
        <v>8689</v>
      </c>
      <c r="E707" s="41" t="s">
        <v>8691</v>
      </c>
      <c r="F707" s="41">
        <v>759</v>
      </c>
    </row>
    <row r="708" spans="1:6" ht="30" x14ac:dyDescent="0.25">
      <c r="A708" s="41" t="s">
        <v>8687</v>
      </c>
      <c r="B708" s="41" t="s">
        <v>8687</v>
      </c>
      <c r="E708" s="41" t="s">
        <v>8688</v>
      </c>
      <c r="F708" s="41">
        <v>761</v>
      </c>
    </row>
    <row r="709" spans="1:6" x14ac:dyDescent="0.25">
      <c r="A709" s="41" t="s">
        <v>8684</v>
      </c>
      <c r="B709" s="41" t="s">
        <v>8685</v>
      </c>
      <c r="C709" s="41" t="s">
        <v>8686</v>
      </c>
      <c r="E709" s="41" t="s">
        <v>5773</v>
      </c>
      <c r="F709" s="41">
        <v>762</v>
      </c>
    </row>
    <row r="710" spans="1:6" ht="45" x14ac:dyDescent="0.25">
      <c r="A710" s="41" t="s">
        <v>8681</v>
      </c>
      <c r="B710" s="41" t="s">
        <v>8682</v>
      </c>
      <c r="C710" s="41" t="s">
        <v>8683</v>
      </c>
      <c r="E710" s="41" t="s">
        <v>5770</v>
      </c>
      <c r="F710" s="41">
        <v>760</v>
      </c>
    </row>
    <row r="711" spans="1:6" x14ac:dyDescent="0.25">
      <c r="A711" s="41" t="s">
        <v>8678</v>
      </c>
      <c r="B711" s="41" t="s">
        <v>8679</v>
      </c>
      <c r="C711" s="41" t="s">
        <v>8680</v>
      </c>
      <c r="E711" s="41" t="s">
        <v>5774</v>
      </c>
      <c r="F711" s="41">
        <v>763</v>
      </c>
    </row>
    <row r="712" spans="1:6" x14ac:dyDescent="0.25">
      <c r="A712" s="41" t="s">
        <v>8676</v>
      </c>
      <c r="B712" s="41" t="s">
        <v>8676</v>
      </c>
      <c r="E712" s="41" t="s">
        <v>8677</v>
      </c>
      <c r="F712" s="41">
        <v>764</v>
      </c>
    </row>
    <row r="713" spans="1:6" x14ac:dyDescent="0.25">
      <c r="A713" s="41" t="s">
        <v>8674</v>
      </c>
      <c r="B713" s="41" t="s">
        <v>8674</v>
      </c>
      <c r="E713" s="41" t="s">
        <v>8675</v>
      </c>
      <c r="F713" s="41">
        <v>767</v>
      </c>
    </row>
    <row r="714" spans="1:6" x14ac:dyDescent="0.25">
      <c r="A714" s="41" t="s">
        <v>8672</v>
      </c>
      <c r="B714" s="41" t="s">
        <v>8672</v>
      </c>
      <c r="E714" s="41" t="s">
        <v>8673</v>
      </c>
      <c r="F714" s="41">
        <v>765</v>
      </c>
    </row>
    <row r="715" spans="1:6" x14ac:dyDescent="0.25">
      <c r="A715" s="41" t="s">
        <v>656</v>
      </c>
      <c r="B715" s="41" t="s">
        <v>656</v>
      </c>
      <c r="E715" s="41" t="s">
        <v>8671</v>
      </c>
      <c r="F715" s="41">
        <v>768</v>
      </c>
    </row>
    <row r="716" spans="1:6" x14ac:dyDescent="0.25">
      <c r="A716" s="41" t="s">
        <v>8668</v>
      </c>
      <c r="B716" s="41" t="s">
        <v>8669</v>
      </c>
      <c r="C716" s="41" t="s">
        <v>8670</v>
      </c>
      <c r="E716" s="41" t="s">
        <v>5775</v>
      </c>
      <c r="F716" s="41">
        <v>769</v>
      </c>
    </row>
    <row r="717" spans="1:6" x14ac:dyDescent="0.25">
      <c r="A717" s="41" t="s">
        <v>8666</v>
      </c>
      <c r="B717" s="41" t="s">
        <v>8666</v>
      </c>
      <c r="E717" s="41" t="s">
        <v>8667</v>
      </c>
      <c r="F717" s="41">
        <v>770</v>
      </c>
    </row>
    <row r="718" spans="1:6" x14ac:dyDescent="0.25">
      <c r="A718" s="41" t="s">
        <v>8664</v>
      </c>
      <c r="B718" s="41" t="s">
        <v>8665</v>
      </c>
      <c r="C718" s="41" t="s">
        <v>5777</v>
      </c>
      <c r="E718" s="41" t="s">
        <v>5778</v>
      </c>
      <c r="F718" s="41">
        <v>771</v>
      </c>
    </row>
    <row r="719" spans="1:6" ht="30" x14ac:dyDescent="0.25">
      <c r="A719" s="41" t="s">
        <v>8661</v>
      </c>
      <c r="B719" s="41" t="s">
        <v>8662</v>
      </c>
      <c r="C719" s="41" t="s">
        <v>8663</v>
      </c>
      <c r="E719" s="41" t="s">
        <v>5780</v>
      </c>
      <c r="F719" s="41">
        <v>772</v>
      </c>
    </row>
    <row r="720" spans="1:6" x14ac:dyDescent="0.25">
      <c r="A720" s="41" t="s">
        <v>8659</v>
      </c>
      <c r="B720" s="41" t="s">
        <v>8659</v>
      </c>
      <c r="E720" s="41" t="s">
        <v>8660</v>
      </c>
      <c r="F720" s="41">
        <v>766</v>
      </c>
    </row>
    <row r="721" spans="1:6" x14ac:dyDescent="0.25">
      <c r="A721" s="41" t="s">
        <v>275</v>
      </c>
      <c r="B721" s="41" t="s">
        <v>275</v>
      </c>
      <c r="E721" s="41" t="s">
        <v>8653</v>
      </c>
      <c r="F721" s="41">
        <v>778</v>
      </c>
    </row>
    <row r="722" spans="1:6" x14ac:dyDescent="0.25">
      <c r="A722" s="41" t="s">
        <v>275</v>
      </c>
      <c r="B722" s="41" t="s">
        <v>275</v>
      </c>
      <c r="E722" s="41" t="s">
        <v>8654</v>
      </c>
      <c r="F722" s="41">
        <v>774</v>
      </c>
    </row>
    <row r="723" spans="1:6" x14ac:dyDescent="0.25">
      <c r="A723" s="41" t="s">
        <v>275</v>
      </c>
      <c r="B723" s="41" t="s">
        <v>275</v>
      </c>
      <c r="E723" s="41" t="s">
        <v>8655</v>
      </c>
      <c r="F723" s="41">
        <v>773</v>
      </c>
    </row>
    <row r="724" spans="1:6" x14ac:dyDescent="0.25">
      <c r="A724" s="41" t="s">
        <v>275</v>
      </c>
      <c r="B724" s="41" t="s">
        <v>275</v>
      </c>
      <c r="E724" s="41" t="s">
        <v>8656</v>
      </c>
      <c r="F724" s="41">
        <v>777</v>
      </c>
    </row>
    <row r="725" spans="1:6" x14ac:dyDescent="0.25">
      <c r="A725" s="41" t="s">
        <v>370</v>
      </c>
      <c r="B725" s="41" t="s">
        <v>370</v>
      </c>
      <c r="E725" s="41" t="s">
        <v>8657</v>
      </c>
      <c r="F725" s="41">
        <v>776</v>
      </c>
    </row>
    <row r="726" spans="1:6" x14ac:dyDescent="0.25">
      <c r="A726" s="41" t="s">
        <v>370</v>
      </c>
      <c r="B726" s="41" t="s">
        <v>370</v>
      </c>
      <c r="E726" s="41" t="s">
        <v>8658</v>
      </c>
      <c r="F726" s="41">
        <v>775</v>
      </c>
    </row>
    <row r="727" spans="1:6" ht="45" x14ac:dyDescent="0.25">
      <c r="A727" s="41" t="s">
        <v>8651</v>
      </c>
      <c r="B727" s="41" t="s">
        <v>8651</v>
      </c>
      <c r="E727" s="41" t="s">
        <v>8652</v>
      </c>
      <c r="F727" s="41">
        <v>780</v>
      </c>
    </row>
    <row r="728" spans="1:6" x14ac:dyDescent="0.25">
      <c r="A728" s="41" t="s">
        <v>610</v>
      </c>
      <c r="B728" s="41" t="s">
        <v>610</v>
      </c>
      <c r="E728" s="41" t="s">
        <v>8650</v>
      </c>
      <c r="F728" s="41">
        <v>783</v>
      </c>
    </row>
    <row r="729" spans="1:6" x14ac:dyDescent="0.25">
      <c r="A729" s="41" t="s">
        <v>8647</v>
      </c>
      <c r="B729" s="41" t="s">
        <v>8647</v>
      </c>
      <c r="E729" s="41" t="s">
        <v>8648</v>
      </c>
      <c r="F729" s="41">
        <v>781</v>
      </c>
    </row>
    <row r="730" spans="1:6" x14ac:dyDescent="0.25">
      <c r="A730" s="41" t="s">
        <v>8647</v>
      </c>
      <c r="B730" s="41" t="s">
        <v>8647</v>
      </c>
      <c r="E730" s="41" t="s">
        <v>8649</v>
      </c>
      <c r="F730" s="41">
        <v>782</v>
      </c>
    </row>
    <row r="731" spans="1:6" x14ac:dyDescent="0.25">
      <c r="A731" s="41" t="s">
        <v>8644</v>
      </c>
      <c r="B731" s="41" t="s">
        <v>8645</v>
      </c>
      <c r="C731" s="41">
        <v>100</v>
      </c>
      <c r="E731" s="41" t="s">
        <v>8646</v>
      </c>
      <c r="F731" s="41">
        <v>779</v>
      </c>
    </row>
    <row r="732" spans="1:6" x14ac:dyDescent="0.25">
      <c r="A732" s="41" t="s">
        <v>504</v>
      </c>
      <c r="B732" s="41" t="s">
        <v>504</v>
      </c>
      <c r="E732" s="41" t="s">
        <v>8643</v>
      </c>
      <c r="F732" s="41">
        <v>784</v>
      </c>
    </row>
    <row r="733" spans="1:6" ht="30" x14ac:dyDescent="0.25">
      <c r="A733" s="41" t="s">
        <v>8641</v>
      </c>
      <c r="B733" s="41" t="s">
        <v>8642</v>
      </c>
      <c r="C733" s="41" t="s">
        <v>5783</v>
      </c>
      <c r="E733" s="41" t="s">
        <v>5784</v>
      </c>
      <c r="F733" s="41">
        <v>785</v>
      </c>
    </row>
    <row r="734" spans="1:6" ht="105" x14ac:dyDescent="0.25">
      <c r="A734" s="41" t="s">
        <v>8638</v>
      </c>
      <c r="B734" s="41" t="s">
        <v>8639</v>
      </c>
      <c r="C734" s="41" t="s">
        <v>8640</v>
      </c>
      <c r="E734" s="41" t="s">
        <v>5787</v>
      </c>
      <c r="F734" s="41">
        <v>786</v>
      </c>
    </row>
    <row r="735" spans="1:6" x14ac:dyDescent="0.25">
      <c r="A735" s="41" t="s">
        <v>454</v>
      </c>
      <c r="B735" s="41" t="s">
        <v>454</v>
      </c>
      <c r="E735" s="41" t="s">
        <v>8637</v>
      </c>
      <c r="F735" s="41">
        <v>787</v>
      </c>
    </row>
    <row r="736" spans="1:6" ht="60" x14ac:dyDescent="0.25">
      <c r="A736" s="41" t="s">
        <v>8634</v>
      </c>
      <c r="B736" s="41" t="s">
        <v>8635</v>
      </c>
      <c r="C736" s="41" t="s">
        <v>8636</v>
      </c>
      <c r="E736" s="41" t="s">
        <v>5802</v>
      </c>
      <c r="F736" s="41">
        <v>788</v>
      </c>
    </row>
    <row r="737" spans="1:6" x14ac:dyDescent="0.25">
      <c r="A737" s="41" t="s">
        <v>8632</v>
      </c>
      <c r="B737" s="41" t="s">
        <v>8633</v>
      </c>
      <c r="C737" s="41" t="s">
        <v>5807</v>
      </c>
      <c r="E737" s="41" t="s">
        <v>5808</v>
      </c>
      <c r="F737" s="41">
        <v>790</v>
      </c>
    </row>
    <row r="738" spans="1:6" x14ac:dyDescent="0.25">
      <c r="A738" s="41" t="s">
        <v>479</v>
      </c>
      <c r="B738" s="41" t="s">
        <v>479</v>
      </c>
      <c r="E738" s="41" t="s">
        <v>8628</v>
      </c>
      <c r="F738" s="41">
        <v>791</v>
      </c>
    </row>
    <row r="739" spans="1:6" x14ac:dyDescent="0.25">
      <c r="A739" s="41" t="s">
        <v>479</v>
      </c>
      <c r="B739" s="41" t="s">
        <v>479</v>
      </c>
      <c r="E739" s="41" t="s">
        <v>8629</v>
      </c>
      <c r="F739" s="41">
        <v>794</v>
      </c>
    </row>
    <row r="740" spans="1:6" x14ac:dyDescent="0.25">
      <c r="A740" s="41" t="s">
        <v>583</v>
      </c>
      <c r="B740" s="41" t="s">
        <v>583</v>
      </c>
      <c r="E740" s="41" t="s">
        <v>8630</v>
      </c>
      <c r="F740" s="41">
        <v>793</v>
      </c>
    </row>
    <row r="741" spans="1:6" x14ac:dyDescent="0.25">
      <c r="A741" s="41" t="s">
        <v>583</v>
      </c>
      <c r="B741" s="41" t="s">
        <v>583</v>
      </c>
      <c r="E741" s="41" t="s">
        <v>8631</v>
      </c>
      <c r="F741" s="41">
        <v>792</v>
      </c>
    </row>
    <row r="742" spans="1:6" ht="30" x14ac:dyDescent="0.25">
      <c r="A742" s="41" t="s">
        <v>8626</v>
      </c>
      <c r="B742" s="41" t="s">
        <v>8626</v>
      </c>
      <c r="E742" s="41" t="s">
        <v>8627</v>
      </c>
      <c r="F742" s="41">
        <v>796</v>
      </c>
    </row>
    <row r="743" spans="1:6" ht="30" x14ac:dyDescent="0.25">
      <c r="A743" s="41" t="s">
        <v>8624</v>
      </c>
      <c r="B743" s="41" t="s">
        <v>8624</v>
      </c>
      <c r="E743" s="41" t="s">
        <v>8625</v>
      </c>
      <c r="F743" s="41">
        <v>797</v>
      </c>
    </row>
    <row r="744" spans="1:6" x14ac:dyDescent="0.25">
      <c r="A744" s="41" t="s">
        <v>8622</v>
      </c>
      <c r="B744" s="41" t="s">
        <v>8622</v>
      </c>
      <c r="E744" s="41" t="s">
        <v>8623</v>
      </c>
      <c r="F744" s="41">
        <v>798</v>
      </c>
    </row>
    <row r="745" spans="1:6" x14ac:dyDescent="0.25">
      <c r="A745" s="41" t="s">
        <v>8619</v>
      </c>
      <c r="B745" s="41" t="s">
        <v>8620</v>
      </c>
      <c r="C745" s="41" t="s">
        <v>8621</v>
      </c>
      <c r="E745" s="41" t="s">
        <v>5811</v>
      </c>
      <c r="F745" s="41">
        <v>795</v>
      </c>
    </row>
    <row r="746" spans="1:6" ht="30" x14ac:dyDescent="0.25">
      <c r="A746" s="41" t="s">
        <v>8617</v>
      </c>
      <c r="B746" s="41" t="s">
        <v>8618</v>
      </c>
      <c r="C746" s="41" t="s">
        <v>5812</v>
      </c>
      <c r="E746" s="41" t="s">
        <v>5813</v>
      </c>
      <c r="F746" s="41">
        <v>799</v>
      </c>
    </row>
    <row r="747" spans="1:6" x14ac:dyDescent="0.25">
      <c r="A747" s="41" t="s">
        <v>8614</v>
      </c>
      <c r="B747" s="41" t="s">
        <v>8615</v>
      </c>
      <c r="C747" s="41" t="s">
        <v>8616</v>
      </c>
      <c r="E747" s="41" t="s">
        <v>5814</v>
      </c>
      <c r="F747" s="41">
        <v>800</v>
      </c>
    </row>
    <row r="748" spans="1:6" ht="30" x14ac:dyDescent="0.25">
      <c r="A748" s="41" t="s">
        <v>8612</v>
      </c>
      <c r="B748" s="41" t="s">
        <v>8612</v>
      </c>
      <c r="E748" s="41" t="s">
        <v>8613</v>
      </c>
      <c r="F748" s="41">
        <v>789</v>
      </c>
    </row>
    <row r="749" spans="1:6" ht="30" x14ac:dyDescent="0.25">
      <c r="A749" s="41" t="s">
        <v>8610</v>
      </c>
      <c r="B749" s="41" t="s">
        <v>8611</v>
      </c>
      <c r="C749" s="41" t="s">
        <v>5815</v>
      </c>
      <c r="E749" s="41" t="s">
        <v>5816</v>
      </c>
      <c r="F749" s="41">
        <v>801</v>
      </c>
    </row>
    <row r="750" spans="1:6" x14ac:dyDescent="0.25">
      <c r="A750" s="41" t="s">
        <v>285</v>
      </c>
      <c r="B750" s="41" t="s">
        <v>285</v>
      </c>
      <c r="E750" s="41" t="s">
        <v>8609</v>
      </c>
      <c r="F750" s="41">
        <v>802</v>
      </c>
    </row>
    <row r="751" spans="1:6" x14ac:dyDescent="0.25">
      <c r="A751" s="41" t="s">
        <v>8606</v>
      </c>
      <c r="B751" s="41" t="s">
        <v>8607</v>
      </c>
      <c r="C751" s="41" t="s">
        <v>8608</v>
      </c>
      <c r="E751" s="41" t="s">
        <v>5818</v>
      </c>
      <c r="F751" s="41">
        <v>803</v>
      </c>
    </row>
    <row r="752" spans="1:6" x14ac:dyDescent="0.25">
      <c r="A752" s="41" t="s">
        <v>8604</v>
      </c>
      <c r="B752" s="41" t="s">
        <v>8604</v>
      </c>
      <c r="E752" s="41" t="s">
        <v>8605</v>
      </c>
      <c r="F752" s="41">
        <v>804</v>
      </c>
    </row>
    <row r="753" spans="1:6" x14ac:dyDescent="0.25">
      <c r="A753" s="41" t="s">
        <v>8602</v>
      </c>
      <c r="B753" s="41" t="s">
        <v>8602</v>
      </c>
      <c r="E753" s="41" t="s">
        <v>8603</v>
      </c>
      <c r="F753" s="41">
        <v>805</v>
      </c>
    </row>
    <row r="754" spans="1:6" x14ac:dyDescent="0.25">
      <c r="A754" s="41" t="s">
        <v>8600</v>
      </c>
      <c r="B754" s="41" t="s">
        <v>8600</v>
      </c>
      <c r="E754" s="41" t="s">
        <v>8601</v>
      </c>
      <c r="F754" s="41">
        <v>809</v>
      </c>
    </row>
    <row r="755" spans="1:6" ht="30" x14ac:dyDescent="0.25">
      <c r="A755" s="41" t="s">
        <v>8598</v>
      </c>
      <c r="B755" s="41" t="s">
        <v>8598</v>
      </c>
      <c r="E755" s="41" t="s">
        <v>8599</v>
      </c>
      <c r="F755" s="41">
        <v>807</v>
      </c>
    </row>
    <row r="756" spans="1:6" x14ac:dyDescent="0.25">
      <c r="A756" s="41" t="s">
        <v>8595</v>
      </c>
      <c r="B756" s="41" t="s">
        <v>8596</v>
      </c>
      <c r="C756" s="41" t="s">
        <v>8597</v>
      </c>
      <c r="E756" s="41" t="s">
        <v>5828</v>
      </c>
      <c r="F756" s="41">
        <v>810</v>
      </c>
    </row>
    <row r="757" spans="1:6" x14ac:dyDescent="0.25">
      <c r="A757" s="41" t="s">
        <v>8593</v>
      </c>
      <c r="B757" s="41" t="s">
        <v>8594</v>
      </c>
      <c r="C757" s="41" t="s">
        <v>5821</v>
      </c>
      <c r="E757" s="41" t="s">
        <v>5822</v>
      </c>
      <c r="F757" s="41">
        <v>806</v>
      </c>
    </row>
    <row r="758" spans="1:6" ht="30" x14ac:dyDescent="0.25">
      <c r="A758" s="41" t="s">
        <v>8591</v>
      </c>
      <c r="B758" s="41" t="s">
        <v>8592</v>
      </c>
      <c r="C758" s="41" t="s">
        <v>5823</v>
      </c>
      <c r="E758" s="41" t="s">
        <v>5824</v>
      </c>
      <c r="F758" s="41">
        <v>808</v>
      </c>
    </row>
    <row r="759" spans="1:6" x14ac:dyDescent="0.25">
      <c r="A759" s="41" t="s">
        <v>330</v>
      </c>
      <c r="B759" s="41" t="s">
        <v>330</v>
      </c>
      <c r="E759" s="41" t="s">
        <v>8590</v>
      </c>
      <c r="F759" s="41">
        <v>811</v>
      </c>
    </row>
    <row r="760" spans="1:6" ht="30" x14ac:dyDescent="0.25">
      <c r="A760" s="41" t="s">
        <v>8587</v>
      </c>
      <c r="B760" s="41" t="s">
        <v>8588</v>
      </c>
      <c r="C760" s="41" t="s">
        <v>8589</v>
      </c>
      <c r="E760" s="41" t="s">
        <v>5831</v>
      </c>
      <c r="F760" s="41">
        <v>812</v>
      </c>
    </row>
    <row r="761" spans="1:6" x14ac:dyDescent="0.25">
      <c r="A761" s="41" t="s">
        <v>8585</v>
      </c>
      <c r="B761" s="41" t="s">
        <v>8585</v>
      </c>
      <c r="E761" s="41" t="s">
        <v>8586</v>
      </c>
      <c r="F761" s="41">
        <v>813</v>
      </c>
    </row>
    <row r="762" spans="1:6" x14ac:dyDescent="0.25">
      <c r="A762" s="41" t="s">
        <v>8583</v>
      </c>
      <c r="B762" s="41" t="s">
        <v>8584</v>
      </c>
      <c r="C762" s="41" t="s">
        <v>5832</v>
      </c>
      <c r="E762" s="41" t="s">
        <v>5833</v>
      </c>
      <c r="F762" s="41">
        <v>814</v>
      </c>
    </row>
    <row r="763" spans="1:6" x14ac:dyDescent="0.25">
      <c r="A763" s="41" t="s">
        <v>8581</v>
      </c>
      <c r="B763" s="41" t="s">
        <v>8581</v>
      </c>
      <c r="E763" s="41" t="s">
        <v>8582</v>
      </c>
      <c r="F763" s="41">
        <v>815</v>
      </c>
    </row>
    <row r="764" spans="1:6" ht="30" x14ac:dyDescent="0.25">
      <c r="A764" s="41" t="s">
        <v>8578</v>
      </c>
      <c r="B764" s="41" t="s">
        <v>8579</v>
      </c>
      <c r="C764" s="41" t="s">
        <v>8580</v>
      </c>
      <c r="E764" s="41" t="s">
        <v>5836</v>
      </c>
      <c r="F764" s="41">
        <v>816</v>
      </c>
    </row>
    <row r="765" spans="1:6" x14ac:dyDescent="0.25">
      <c r="A765" s="41" t="s">
        <v>8576</v>
      </c>
      <c r="B765" s="41" t="s">
        <v>8576</v>
      </c>
      <c r="E765" s="41" t="s">
        <v>8577</v>
      </c>
      <c r="F765" s="41">
        <v>817</v>
      </c>
    </row>
    <row r="766" spans="1:6" x14ac:dyDescent="0.25">
      <c r="A766" s="41" t="s">
        <v>8574</v>
      </c>
      <c r="B766" s="41" t="s">
        <v>8574</v>
      </c>
      <c r="E766" s="41" t="s">
        <v>8575</v>
      </c>
      <c r="F766" s="41">
        <v>818</v>
      </c>
    </row>
    <row r="767" spans="1:6" x14ac:dyDescent="0.25">
      <c r="A767" s="41" t="s">
        <v>8572</v>
      </c>
      <c r="B767" s="41" t="s">
        <v>8572</v>
      </c>
      <c r="E767" s="41" t="s">
        <v>8573</v>
      </c>
      <c r="F767" s="41">
        <v>819</v>
      </c>
    </row>
    <row r="768" spans="1:6" x14ac:dyDescent="0.25">
      <c r="A768" s="41" t="s">
        <v>333</v>
      </c>
      <c r="B768" s="41" t="s">
        <v>333</v>
      </c>
      <c r="E768" s="41" t="s">
        <v>8571</v>
      </c>
      <c r="F768" s="41">
        <v>820</v>
      </c>
    </row>
    <row r="769" spans="1:6" x14ac:dyDescent="0.25">
      <c r="A769" s="41" t="s">
        <v>8569</v>
      </c>
      <c r="B769" s="41" t="s">
        <v>8569</v>
      </c>
      <c r="E769" s="41" t="s">
        <v>8570</v>
      </c>
      <c r="F769" s="41">
        <v>821</v>
      </c>
    </row>
    <row r="770" spans="1:6" x14ac:dyDescent="0.25">
      <c r="A770" s="41" t="s">
        <v>8567</v>
      </c>
      <c r="B770" s="41" t="s">
        <v>8567</v>
      </c>
      <c r="E770" s="41" t="s">
        <v>8568</v>
      </c>
      <c r="F770" s="41">
        <v>823</v>
      </c>
    </row>
    <row r="771" spans="1:6" x14ac:dyDescent="0.25">
      <c r="A771" s="41" t="s">
        <v>8565</v>
      </c>
      <c r="B771" s="41" t="s">
        <v>8565</v>
      </c>
      <c r="E771" s="41" t="s">
        <v>8566</v>
      </c>
      <c r="F771" s="41">
        <v>822</v>
      </c>
    </row>
    <row r="772" spans="1:6" x14ac:dyDescent="0.25">
      <c r="A772" s="41" t="s">
        <v>8563</v>
      </c>
      <c r="B772" s="41" t="s">
        <v>8563</v>
      </c>
      <c r="E772" s="41" t="s">
        <v>8564</v>
      </c>
      <c r="F772" s="41">
        <v>831</v>
      </c>
    </row>
    <row r="773" spans="1:6" ht="45" x14ac:dyDescent="0.25">
      <c r="A773" s="41" t="s">
        <v>8560</v>
      </c>
      <c r="B773" s="41" t="s">
        <v>8561</v>
      </c>
      <c r="C773" s="41" t="s">
        <v>8562</v>
      </c>
      <c r="E773" s="41" t="s">
        <v>5844</v>
      </c>
      <c r="F773" s="41">
        <v>825</v>
      </c>
    </row>
    <row r="774" spans="1:6" ht="30" x14ac:dyDescent="0.25">
      <c r="A774" s="41" t="s">
        <v>8558</v>
      </c>
      <c r="B774" s="41" t="s">
        <v>8559</v>
      </c>
      <c r="C774" s="41" t="s">
        <v>5849</v>
      </c>
      <c r="E774" s="41" t="s">
        <v>5850</v>
      </c>
      <c r="F774" s="41">
        <v>826</v>
      </c>
    </row>
    <row r="775" spans="1:6" x14ac:dyDescent="0.25">
      <c r="A775" s="41" t="s">
        <v>8556</v>
      </c>
      <c r="B775" s="41" t="s">
        <v>8556</v>
      </c>
      <c r="E775" s="41" t="s">
        <v>8557</v>
      </c>
      <c r="F775" s="41">
        <v>827</v>
      </c>
    </row>
    <row r="776" spans="1:6" ht="45" x14ac:dyDescent="0.25">
      <c r="A776" s="41" t="s">
        <v>8554</v>
      </c>
      <c r="B776" s="41" t="s">
        <v>8555</v>
      </c>
      <c r="C776" s="41" t="s">
        <v>5851</v>
      </c>
      <c r="E776" s="41" t="s">
        <v>5852</v>
      </c>
      <c r="F776" s="41">
        <v>828</v>
      </c>
    </row>
    <row r="777" spans="1:6" ht="30" x14ac:dyDescent="0.25">
      <c r="A777" s="41" t="s">
        <v>8552</v>
      </c>
      <c r="B777" s="41" t="s">
        <v>8553</v>
      </c>
      <c r="C777" s="41" t="s">
        <v>5854</v>
      </c>
      <c r="E777" s="41" t="s">
        <v>5855</v>
      </c>
      <c r="F777" s="41">
        <v>829</v>
      </c>
    </row>
    <row r="778" spans="1:6" ht="45" x14ac:dyDescent="0.25">
      <c r="A778" s="41" t="s">
        <v>8548</v>
      </c>
      <c r="B778" s="41" t="s">
        <v>8549</v>
      </c>
      <c r="C778" s="41" t="s">
        <v>8550</v>
      </c>
      <c r="E778" s="41" t="s">
        <v>8551</v>
      </c>
      <c r="F778" s="41">
        <v>830</v>
      </c>
    </row>
    <row r="779" spans="1:6" ht="30" x14ac:dyDescent="0.25">
      <c r="A779" s="41" t="s">
        <v>8544</v>
      </c>
      <c r="B779" s="41" t="s">
        <v>8545</v>
      </c>
      <c r="C779" s="41" t="s">
        <v>8546</v>
      </c>
      <c r="E779" s="41" t="s">
        <v>8547</v>
      </c>
      <c r="F779" s="41">
        <v>824</v>
      </c>
    </row>
    <row r="780" spans="1:6" x14ac:dyDescent="0.25">
      <c r="A780" s="41" t="s">
        <v>8540</v>
      </c>
      <c r="B780" s="41" t="s">
        <v>8541</v>
      </c>
      <c r="C780" s="41" t="s">
        <v>8542</v>
      </c>
      <c r="E780" s="41" t="s">
        <v>8543</v>
      </c>
      <c r="F780" s="41">
        <v>832</v>
      </c>
    </row>
    <row r="781" spans="1:6" x14ac:dyDescent="0.25">
      <c r="A781" s="41" t="s">
        <v>8538</v>
      </c>
      <c r="B781" s="41" t="s">
        <v>8538</v>
      </c>
      <c r="E781" s="41" t="s">
        <v>8539</v>
      </c>
      <c r="F781" s="41">
        <v>835</v>
      </c>
    </row>
    <row r="782" spans="1:6" x14ac:dyDescent="0.25">
      <c r="A782" s="41" t="s">
        <v>8536</v>
      </c>
      <c r="B782" s="41" t="s">
        <v>8536</v>
      </c>
      <c r="E782" s="41" t="s">
        <v>8537</v>
      </c>
      <c r="F782" s="41">
        <v>833</v>
      </c>
    </row>
    <row r="783" spans="1:6" x14ac:dyDescent="0.25">
      <c r="A783" s="41" t="s">
        <v>8534</v>
      </c>
      <c r="B783" s="41" t="s">
        <v>8534</v>
      </c>
      <c r="E783" s="41" t="s">
        <v>8535</v>
      </c>
      <c r="F783" s="41">
        <v>834</v>
      </c>
    </row>
    <row r="784" spans="1:6" ht="45" x14ac:dyDescent="0.25">
      <c r="A784" s="41" t="s">
        <v>8531</v>
      </c>
      <c r="B784" s="41" t="s">
        <v>8532</v>
      </c>
      <c r="C784" s="41" t="s">
        <v>8533</v>
      </c>
      <c r="E784" s="41" t="s">
        <v>5859</v>
      </c>
      <c r="F784" s="41">
        <v>836</v>
      </c>
    </row>
    <row r="785" spans="1:6" x14ac:dyDescent="0.25">
      <c r="A785" s="41" t="s">
        <v>8529</v>
      </c>
      <c r="B785" s="41" t="s">
        <v>8529</v>
      </c>
      <c r="E785" s="41" t="s">
        <v>8530</v>
      </c>
      <c r="F785" s="41">
        <v>837</v>
      </c>
    </row>
    <row r="786" spans="1:6" x14ac:dyDescent="0.25">
      <c r="A786" s="41" t="s">
        <v>283</v>
      </c>
      <c r="B786" s="41" t="s">
        <v>283</v>
      </c>
      <c r="E786" s="41" t="s">
        <v>8514</v>
      </c>
      <c r="F786" s="41">
        <v>848</v>
      </c>
    </row>
    <row r="787" spans="1:6" x14ac:dyDescent="0.25">
      <c r="A787" s="41" t="s">
        <v>283</v>
      </c>
      <c r="B787" s="41" t="s">
        <v>283</v>
      </c>
      <c r="E787" s="41" t="s">
        <v>8515</v>
      </c>
      <c r="F787" s="41">
        <v>852</v>
      </c>
    </row>
    <row r="788" spans="1:6" x14ac:dyDescent="0.25">
      <c r="A788" s="41" t="s">
        <v>283</v>
      </c>
      <c r="B788" s="41" t="s">
        <v>283</v>
      </c>
      <c r="E788" s="41" t="s">
        <v>8516</v>
      </c>
      <c r="F788" s="41">
        <v>851</v>
      </c>
    </row>
    <row r="789" spans="1:6" x14ac:dyDescent="0.25">
      <c r="A789" s="41" t="s">
        <v>283</v>
      </c>
      <c r="B789" s="41" t="s">
        <v>283</v>
      </c>
      <c r="E789" s="41" t="s">
        <v>8517</v>
      </c>
      <c r="F789" s="41">
        <v>850</v>
      </c>
    </row>
    <row r="790" spans="1:6" x14ac:dyDescent="0.25">
      <c r="A790" s="41" t="s">
        <v>283</v>
      </c>
      <c r="B790" s="41" t="s">
        <v>283</v>
      </c>
      <c r="E790" s="41" t="s">
        <v>8518</v>
      </c>
      <c r="F790" s="41">
        <v>849</v>
      </c>
    </row>
    <row r="791" spans="1:6" x14ac:dyDescent="0.25">
      <c r="A791" s="41" t="s">
        <v>283</v>
      </c>
      <c r="B791" s="41" t="s">
        <v>283</v>
      </c>
      <c r="E791" s="41" t="s">
        <v>8519</v>
      </c>
      <c r="F791" s="41">
        <v>839</v>
      </c>
    </row>
    <row r="792" spans="1:6" x14ac:dyDescent="0.25">
      <c r="A792" s="41" t="s">
        <v>283</v>
      </c>
      <c r="B792" s="41" t="s">
        <v>283</v>
      </c>
      <c r="E792" s="41" t="s">
        <v>8520</v>
      </c>
      <c r="F792" s="41">
        <v>847</v>
      </c>
    </row>
    <row r="793" spans="1:6" x14ac:dyDescent="0.25">
      <c r="A793" s="41" t="s">
        <v>283</v>
      </c>
      <c r="B793" s="41" t="s">
        <v>283</v>
      </c>
      <c r="E793" s="41" t="s">
        <v>8521</v>
      </c>
      <c r="F793" s="41">
        <v>846</v>
      </c>
    </row>
    <row r="794" spans="1:6" x14ac:dyDescent="0.25">
      <c r="A794" s="41" t="s">
        <v>283</v>
      </c>
      <c r="B794" s="41" t="s">
        <v>283</v>
      </c>
      <c r="E794" s="41" t="s">
        <v>8522</v>
      </c>
      <c r="F794" s="41">
        <v>845</v>
      </c>
    </row>
    <row r="795" spans="1:6" x14ac:dyDescent="0.25">
      <c r="A795" s="41" t="s">
        <v>283</v>
      </c>
      <c r="B795" s="41" t="s">
        <v>283</v>
      </c>
      <c r="E795" s="41" t="s">
        <v>8523</v>
      </c>
      <c r="F795" s="41">
        <v>844</v>
      </c>
    </row>
    <row r="796" spans="1:6" x14ac:dyDescent="0.25">
      <c r="A796" s="41" t="s">
        <v>283</v>
      </c>
      <c r="B796" s="41" t="s">
        <v>283</v>
      </c>
      <c r="E796" s="41" t="s">
        <v>8524</v>
      </c>
      <c r="F796" s="41">
        <v>843</v>
      </c>
    </row>
    <row r="797" spans="1:6" x14ac:dyDescent="0.25">
      <c r="A797" s="41" t="s">
        <v>283</v>
      </c>
      <c r="B797" s="41" t="s">
        <v>283</v>
      </c>
      <c r="E797" s="41" t="s">
        <v>8525</v>
      </c>
      <c r="F797" s="41">
        <v>842</v>
      </c>
    </row>
    <row r="798" spans="1:6" x14ac:dyDescent="0.25">
      <c r="A798" s="41" t="s">
        <v>283</v>
      </c>
      <c r="B798" s="41" t="s">
        <v>283</v>
      </c>
      <c r="E798" s="41" t="s">
        <v>8526</v>
      </c>
      <c r="F798" s="41">
        <v>840</v>
      </c>
    </row>
    <row r="799" spans="1:6" x14ac:dyDescent="0.25">
      <c r="A799" s="41" t="s">
        <v>283</v>
      </c>
      <c r="B799" s="41" t="s">
        <v>283</v>
      </c>
      <c r="E799" s="41" t="s">
        <v>8527</v>
      </c>
      <c r="F799" s="41">
        <v>838</v>
      </c>
    </row>
    <row r="800" spans="1:6" x14ac:dyDescent="0.25">
      <c r="A800" s="41" t="s">
        <v>449</v>
      </c>
      <c r="B800" s="41" t="s">
        <v>449</v>
      </c>
      <c r="E800" s="41" t="s">
        <v>8528</v>
      </c>
      <c r="F800" s="41">
        <v>841</v>
      </c>
    </row>
    <row r="801" spans="1:6" x14ac:dyDescent="0.25">
      <c r="A801" s="41" t="s">
        <v>8512</v>
      </c>
      <c r="B801" s="41" t="s">
        <v>8512</v>
      </c>
      <c r="E801" s="41" t="s">
        <v>8513</v>
      </c>
      <c r="F801" s="41">
        <v>873</v>
      </c>
    </row>
    <row r="802" spans="1:6" x14ac:dyDescent="0.25">
      <c r="A802" s="41" t="s">
        <v>8510</v>
      </c>
      <c r="B802" s="41" t="s">
        <v>8511</v>
      </c>
      <c r="C802" s="41" t="s">
        <v>5873</v>
      </c>
      <c r="E802" s="41" t="s">
        <v>5874</v>
      </c>
      <c r="F802" s="41">
        <v>44</v>
      </c>
    </row>
    <row r="803" spans="1:6" x14ac:dyDescent="0.25">
      <c r="A803" s="41" t="s">
        <v>8508</v>
      </c>
      <c r="B803" s="41" t="s">
        <v>8508</v>
      </c>
      <c r="E803" s="41" t="s">
        <v>8509</v>
      </c>
      <c r="F803" s="41">
        <v>874</v>
      </c>
    </row>
    <row r="804" spans="1:6" ht="30" x14ac:dyDescent="0.25">
      <c r="A804" s="41" t="s">
        <v>8505</v>
      </c>
      <c r="B804" s="41" t="s">
        <v>8506</v>
      </c>
      <c r="C804" s="41" t="s">
        <v>8507</v>
      </c>
      <c r="E804" s="41" t="s">
        <v>5879</v>
      </c>
      <c r="F804" s="41">
        <v>891</v>
      </c>
    </row>
    <row r="805" spans="1:6" x14ac:dyDescent="0.25">
      <c r="A805" s="41" t="s">
        <v>8493</v>
      </c>
      <c r="B805" s="41" t="s">
        <v>8493</v>
      </c>
      <c r="E805" s="41" t="s">
        <v>8494</v>
      </c>
      <c r="F805" s="41">
        <v>858</v>
      </c>
    </row>
    <row r="806" spans="1:6" x14ac:dyDescent="0.25">
      <c r="A806" s="41" t="s">
        <v>2190</v>
      </c>
      <c r="B806" s="41" t="s">
        <v>2190</v>
      </c>
      <c r="E806" s="41" t="s">
        <v>8495</v>
      </c>
      <c r="F806" s="41">
        <v>856</v>
      </c>
    </row>
    <row r="807" spans="1:6" x14ac:dyDescent="0.25">
      <c r="A807" s="41" t="s">
        <v>2190</v>
      </c>
      <c r="B807" s="41" t="s">
        <v>2190</v>
      </c>
      <c r="E807" s="41" t="s">
        <v>8496</v>
      </c>
      <c r="F807" s="41">
        <v>857</v>
      </c>
    </row>
    <row r="808" spans="1:6" x14ac:dyDescent="0.25">
      <c r="A808" s="41" t="s">
        <v>2190</v>
      </c>
      <c r="B808" s="41" t="s">
        <v>2190</v>
      </c>
      <c r="E808" s="41" t="s">
        <v>8497</v>
      </c>
      <c r="F808" s="41">
        <v>864</v>
      </c>
    </row>
    <row r="809" spans="1:6" x14ac:dyDescent="0.25">
      <c r="A809" s="41" t="s">
        <v>2190</v>
      </c>
      <c r="B809" s="41" t="s">
        <v>2190</v>
      </c>
      <c r="E809" s="41" t="s">
        <v>8498</v>
      </c>
      <c r="F809" s="41">
        <v>863</v>
      </c>
    </row>
    <row r="810" spans="1:6" x14ac:dyDescent="0.25">
      <c r="A810" s="41" t="s">
        <v>2190</v>
      </c>
      <c r="B810" s="41" t="s">
        <v>2190</v>
      </c>
      <c r="E810" s="41" t="s">
        <v>8499</v>
      </c>
      <c r="F810" s="41">
        <v>862</v>
      </c>
    </row>
    <row r="811" spans="1:6" x14ac:dyDescent="0.25">
      <c r="A811" s="41" t="s">
        <v>2190</v>
      </c>
      <c r="B811" s="41" t="s">
        <v>2190</v>
      </c>
      <c r="E811" s="41" t="s">
        <v>8500</v>
      </c>
      <c r="F811" s="41">
        <v>861</v>
      </c>
    </row>
    <row r="812" spans="1:6" x14ac:dyDescent="0.25">
      <c r="A812" s="41" t="s">
        <v>2190</v>
      </c>
      <c r="B812" s="41" t="s">
        <v>2190</v>
      </c>
      <c r="E812" s="41" t="s">
        <v>8501</v>
      </c>
      <c r="F812" s="41">
        <v>860</v>
      </c>
    </row>
    <row r="813" spans="1:6" x14ac:dyDescent="0.25">
      <c r="A813" s="41" t="s">
        <v>2190</v>
      </c>
      <c r="B813" s="41" t="s">
        <v>2190</v>
      </c>
      <c r="E813" s="41" t="s">
        <v>8502</v>
      </c>
      <c r="F813" s="41">
        <v>859</v>
      </c>
    </row>
    <row r="814" spans="1:6" x14ac:dyDescent="0.25">
      <c r="A814" s="41" t="s">
        <v>8503</v>
      </c>
      <c r="B814" s="41" t="s">
        <v>8503</v>
      </c>
      <c r="E814" s="41" t="s">
        <v>8504</v>
      </c>
      <c r="F814" s="41">
        <v>853</v>
      </c>
    </row>
    <row r="815" spans="1:6" x14ac:dyDescent="0.25">
      <c r="A815" s="41" t="s">
        <v>8491</v>
      </c>
      <c r="B815" s="41" t="s">
        <v>8491</v>
      </c>
      <c r="E815" s="41" t="s">
        <v>8492</v>
      </c>
      <c r="F815" s="41">
        <v>865</v>
      </c>
    </row>
    <row r="816" spans="1:6" x14ac:dyDescent="0.25">
      <c r="A816" s="41" t="s">
        <v>8489</v>
      </c>
      <c r="B816" s="41" t="s">
        <v>8489</v>
      </c>
      <c r="E816" s="41" t="s">
        <v>8490</v>
      </c>
      <c r="F816" s="41">
        <v>866</v>
      </c>
    </row>
    <row r="817" spans="1:6" x14ac:dyDescent="0.25">
      <c r="A817" s="41" t="s">
        <v>8487</v>
      </c>
      <c r="B817" s="41" t="s">
        <v>8487</v>
      </c>
      <c r="E817" s="41" t="s">
        <v>8488</v>
      </c>
      <c r="F817" s="41">
        <v>870</v>
      </c>
    </row>
    <row r="818" spans="1:6" x14ac:dyDescent="0.25">
      <c r="A818" s="41" t="s">
        <v>8485</v>
      </c>
      <c r="B818" s="41" t="s">
        <v>8486</v>
      </c>
      <c r="C818" s="41" t="s">
        <v>5868</v>
      </c>
      <c r="E818" s="41" t="s">
        <v>5869</v>
      </c>
      <c r="F818" s="41">
        <v>871</v>
      </c>
    </row>
    <row r="819" spans="1:6" ht="30" x14ac:dyDescent="0.25">
      <c r="A819" s="41" t="s">
        <v>8483</v>
      </c>
      <c r="B819" s="41" t="s">
        <v>8483</v>
      </c>
      <c r="E819" s="41" t="s">
        <v>8484</v>
      </c>
      <c r="F819" s="41">
        <v>867</v>
      </c>
    </row>
    <row r="820" spans="1:6" x14ac:dyDescent="0.25">
      <c r="A820" s="41" t="s">
        <v>8481</v>
      </c>
      <c r="B820" s="41" t="s">
        <v>8481</v>
      </c>
      <c r="E820" s="41" t="s">
        <v>8482</v>
      </c>
      <c r="F820" s="41">
        <v>868</v>
      </c>
    </row>
    <row r="821" spans="1:6" x14ac:dyDescent="0.25">
      <c r="A821" s="41" t="s">
        <v>8479</v>
      </c>
      <c r="B821" s="41" t="s">
        <v>8479</v>
      </c>
      <c r="E821" s="41" t="s">
        <v>8480</v>
      </c>
      <c r="F821" s="41">
        <v>869</v>
      </c>
    </row>
    <row r="822" spans="1:6" x14ac:dyDescent="0.25">
      <c r="A822" s="41" t="s">
        <v>8477</v>
      </c>
      <c r="B822" s="41" t="s">
        <v>8477</v>
      </c>
      <c r="E822" s="41" t="s">
        <v>8478</v>
      </c>
      <c r="F822" s="41">
        <v>854</v>
      </c>
    </row>
    <row r="823" spans="1:6" ht="45" x14ac:dyDescent="0.25">
      <c r="A823" s="41" t="s">
        <v>8475</v>
      </c>
      <c r="B823" s="41" t="s">
        <v>8476</v>
      </c>
      <c r="C823" s="41" t="s">
        <v>5866</v>
      </c>
      <c r="E823" s="41" t="s">
        <v>5867</v>
      </c>
      <c r="F823" s="41">
        <v>855</v>
      </c>
    </row>
    <row r="824" spans="1:6" x14ac:dyDescent="0.25">
      <c r="A824" s="41" t="s">
        <v>8473</v>
      </c>
      <c r="B824" s="41" t="s">
        <v>8473</v>
      </c>
      <c r="E824" s="41" t="s">
        <v>8474</v>
      </c>
      <c r="F824" s="41">
        <v>872</v>
      </c>
    </row>
    <row r="825" spans="1:6" x14ac:dyDescent="0.25">
      <c r="A825" s="41" t="s">
        <v>8471</v>
      </c>
      <c r="B825" s="41" t="s">
        <v>8471</v>
      </c>
      <c r="E825" s="41" t="s">
        <v>8472</v>
      </c>
      <c r="F825" s="41">
        <v>875</v>
      </c>
    </row>
    <row r="826" spans="1:6" x14ac:dyDescent="0.25">
      <c r="A826" s="41" t="s">
        <v>8469</v>
      </c>
      <c r="B826" s="41" t="s">
        <v>8469</v>
      </c>
      <c r="E826" s="41" t="s">
        <v>8470</v>
      </c>
      <c r="F826" s="41">
        <v>877</v>
      </c>
    </row>
    <row r="827" spans="1:6" x14ac:dyDescent="0.25">
      <c r="A827" s="41" t="s">
        <v>8454</v>
      </c>
      <c r="B827" s="41" t="s">
        <v>8454</v>
      </c>
      <c r="E827" s="41" t="s">
        <v>8455</v>
      </c>
      <c r="F827" s="41">
        <v>887</v>
      </c>
    </row>
    <row r="828" spans="1:6" x14ac:dyDescent="0.25">
      <c r="A828" s="41" t="s">
        <v>8454</v>
      </c>
      <c r="B828" s="41" t="s">
        <v>8454</v>
      </c>
      <c r="E828" s="41" t="s">
        <v>8456</v>
      </c>
      <c r="F828" s="41">
        <v>888</v>
      </c>
    </row>
    <row r="829" spans="1:6" x14ac:dyDescent="0.25">
      <c r="A829" s="41" t="s">
        <v>8454</v>
      </c>
      <c r="B829" s="41" t="s">
        <v>8454</v>
      </c>
      <c r="E829" s="41" t="s">
        <v>8457</v>
      </c>
      <c r="F829" s="41">
        <v>878</v>
      </c>
    </row>
    <row r="830" spans="1:6" x14ac:dyDescent="0.25">
      <c r="A830" s="41" t="s">
        <v>8454</v>
      </c>
      <c r="B830" s="41" t="s">
        <v>8454</v>
      </c>
      <c r="E830" s="41" t="s">
        <v>8458</v>
      </c>
      <c r="F830" s="41">
        <v>876</v>
      </c>
    </row>
    <row r="831" spans="1:6" x14ac:dyDescent="0.25">
      <c r="A831" s="41" t="s">
        <v>8459</v>
      </c>
      <c r="B831" s="41" t="s">
        <v>8459</v>
      </c>
      <c r="E831" s="41" t="s">
        <v>8460</v>
      </c>
      <c r="F831" s="41">
        <v>884</v>
      </c>
    </row>
    <row r="832" spans="1:6" x14ac:dyDescent="0.25">
      <c r="A832" s="41" t="s">
        <v>8459</v>
      </c>
      <c r="B832" s="41" t="s">
        <v>8459</v>
      </c>
      <c r="E832" s="41" t="s">
        <v>8461</v>
      </c>
      <c r="F832" s="41">
        <v>886</v>
      </c>
    </row>
    <row r="833" spans="1:6" x14ac:dyDescent="0.25">
      <c r="A833" s="41" t="s">
        <v>8459</v>
      </c>
      <c r="B833" s="41" t="s">
        <v>8459</v>
      </c>
      <c r="E833" s="41" t="s">
        <v>8462</v>
      </c>
      <c r="F833" s="41">
        <v>885</v>
      </c>
    </row>
    <row r="834" spans="1:6" x14ac:dyDescent="0.25">
      <c r="A834" s="41" t="s">
        <v>8459</v>
      </c>
      <c r="B834" s="41" t="s">
        <v>8459</v>
      </c>
      <c r="E834" s="41" t="s">
        <v>8463</v>
      </c>
      <c r="F834" s="41">
        <v>882</v>
      </c>
    </row>
    <row r="835" spans="1:6" x14ac:dyDescent="0.25">
      <c r="A835" s="41" t="s">
        <v>8459</v>
      </c>
      <c r="B835" s="41" t="s">
        <v>8459</v>
      </c>
      <c r="E835" s="41" t="s">
        <v>8464</v>
      </c>
      <c r="F835" s="41">
        <v>883</v>
      </c>
    </row>
    <row r="836" spans="1:6" x14ac:dyDescent="0.25">
      <c r="A836" s="41" t="s">
        <v>8465</v>
      </c>
      <c r="B836" s="41" t="s">
        <v>8465</v>
      </c>
      <c r="E836" s="41" t="s">
        <v>8466</v>
      </c>
      <c r="F836" s="41">
        <v>879</v>
      </c>
    </row>
    <row r="837" spans="1:6" x14ac:dyDescent="0.25">
      <c r="A837" s="41" t="s">
        <v>8465</v>
      </c>
      <c r="B837" s="41" t="s">
        <v>8465</v>
      </c>
      <c r="E837" s="41" t="s">
        <v>8467</v>
      </c>
      <c r="F837" s="41">
        <v>881</v>
      </c>
    </row>
    <row r="838" spans="1:6" x14ac:dyDescent="0.25">
      <c r="A838" s="41" t="s">
        <v>8465</v>
      </c>
      <c r="B838" s="41" t="s">
        <v>8465</v>
      </c>
      <c r="E838" s="41" t="s">
        <v>8468</v>
      </c>
      <c r="F838" s="41">
        <v>880</v>
      </c>
    </row>
    <row r="839" spans="1:6" x14ac:dyDescent="0.25">
      <c r="A839" s="41" t="s">
        <v>8452</v>
      </c>
      <c r="B839" s="41" t="s">
        <v>8452</v>
      </c>
      <c r="E839" s="41" t="s">
        <v>8453</v>
      </c>
      <c r="F839" s="41">
        <v>889</v>
      </c>
    </row>
    <row r="840" spans="1:6" x14ac:dyDescent="0.25">
      <c r="A840" s="41" t="s">
        <v>8449</v>
      </c>
      <c r="B840" s="41" t="s">
        <v>8450</v>
      </c>
      <c r="C840" s="41" t="s">
        <v>8451</v>
      </c>
      <c r="E840" s="41" t="s">
        <v>5877</v>
      </c>
      <c r="F840" s="41">
        <v>890</v>
      </c>
    </row>
    <row r="841" spans="1:6" x14ac:dyDescent="0.25">
      <c r="A841" s="41" t="s">
        <v>509</v>
      </c>
      <c r="B841" s="41" t="s">
        <v>8445</v>
      </c>
      <c r="C841" s="41" t="s">
        <v>5881</v>
      </c>
      <c r="E841" s="41" t="s">
        <v>5882</v>
      </c>
      <c r="F841" s="41">
        <v>892</v>
      </c>
    </row>
    <row r="842" spans="1:6" ht="30" x14ac:dyDescent="0.25">
      <c r="A842" s="41" t="s">
        <v>8447</v>
      </c>
      <c r="B842" s="41" t="s">
        <v>8447</v>
      </c>
      <c r="E842" s="41" t="s">
        <v>8448</v>
      </c>
      <c r="F842" s="41">
        <v>893</v>
      </c>
    </row>
    <row r="843" spans="1:6" x14ac:dyDescent="0.25">
      <c r="A843" s="41" t="s">
        <v>8444</v>
      </c>
      <c r="B843" s="41" t="s">
        <v>8445</v>
      </c>
      <c r="C843" s="41" t="s">
        <v>8446</v>
      </c>
      <c r="E843" s="41" t="s">
        <v>5883</v>
      </c>
      <c r="F843" s="41">
        <v>894</v>
      </c>
    </row>
    <row r="844" spans="1:6" x14ac:dyDescent="0.25">
      <c r="A844" s="41" t="s">
        <v>8441</v>
      </c>
      <c r="B844" s="41" t="s">
        <v>8442</v>
      </c>
      <c r="C844" s="41" t="s">
        <v>8443</v>
      </c>
      <c r="E844" s="41" t="s">
        <v>5865</v>
      </c>
      <c r="F844" s="41">
        <v>45</v>
      </c>
    </row>
    <row r="845" spans="1:6" ht="30" x14ac:dyDescent="0.25">
      <c r="A845" s="41" t="s">
        <v>8438</v>
      </c>
      <c r="B845" s="41" t="s">
        <v>8439</v>
      </c>
      <c r="C845" s="41" t="s">
        <v>8440</v>
      </c>
      <c r="E845" s="41" t="s">
        <v>5884</v>
      </c>
      <c r="F845" s="41">
        <v>895</v>
      </c>
    </row>
    <row r="846" spans="1:6" x14ac:dyDescent="0.25">
      <c r="A846" s="41" t="s">
        <v>8436</v>
      </c>
      <c r="B846" s="41" t="s">
        <v>8436</v>
      </c>
      <c r="E846" s="41" t="s">
        <v>8437</v>
      </c>
      <c r="F846" s="41">
        <v>898</v>
      </c>
    </row>
    <row r="847" spans="1:6" ht="30" x14ac:dyDescent="0.25">
      <c r="A847" s="41" t="s">
        <v>8433</v>
      </c>
      <c r="B847" s="41" t="s">
        <v>8434</v>
      </c>
      <c r="C847" s="41" t="s">
        <v>8435</v>
      </c>
      <c r="E847" s="41" t="s">
        <v>5886</v>
      </c>
      <c r="F847" s="41">
        <v>896</v>
      </c>
    </row>
    <row r="848" spans="1:6" ht="105" x14ac:dyDescent="0.25">
      <c r="A848" s="41" t="s">
        <v>8430</v>
      </c>
      <c r="B848" s="41" t="s">
        <v>8431</v>
      </c>
      <c r="C848" s="41" t="s">
        <v>8432</v>
      </c>
      <c r="E848" s="41" t="s">
        <v>5889</v>
      </c>
      <c r="F848" s="41">
        <v>897</v>
      </c>
    </row>
    <row r="849" spans="1:6" x14ac:dyDescent="0.25">
      <c r="A849" s="41" t="s">
        <v>8428</v>
      </c>
      <c r="B849" s="41" t="s">
        <v>8428</v>
      </c>
      <c r="E849" s="41" t="s">
        <v>8429</v>
      </c>
      <c r="F849" s="41">
        <v>899</v>
      </c>
    </row>
    <row r="850" spans="1:6" x14ac:dyDescent="0.25">
      <c r="A850" s="41" t="s">
        <v>326</v>
      </c>
      <c r="B850" s="41" t="s">
        <v>326</v>
      </c>
      <c r="E850" s="41" t="s">
        <v>8426</v>
      </c>
      <c r="F850" s="41">
        <v>901</v>
      </c>
    </row>
    <row r="851" spans="1:6" x14ac:dyDescent="0.25">
      <c r="A851" s="41" t="s">
        <v>326</v>
      </c>
      <c r="B851" s="41" t="s">
        <v>326</v>
      </c>
      <c r="E851" s="41" t="s">
        <v>8427</v>
      </c>
      <c r="F851" s="41">
        <v>900</v>
      </c>
    </row>
    <row r="852" spans="1:6" ht="45" x14ac:dyDescent="0.25">
      <c r="A852" s="41" t="s">
        <v>8424</v>
      </c>
      <c r="B852" s="41" t="s">
        <v>8424</v>
      </c>
      <c r="E852" s="41" t="s">
        <v>8425</v>
      </c>
      <c r="F852" s="41">
        <v>903</v>
      </c>
    </row>
    <row r="853" spans="1:6" x14ac:dyDescent="0.25">
      <c r="A853" s="41" t="s">
        <v>8422</v>
      </c>
      <c r="B853" s="41" t="s">
        <v>8422</v>
      </c>
      <c r="E853" s="41" t="s">
        <v>8423</v>
      </c>
      <c r="F853" s="41">
        <v>902</v>
      </c>
    </row>
    <row r="854" spans="1:6" ht="45" x14ac:dyDescent="0.25">
      <c r="A854" s="41" t="s">
        <v>8419</v>
      </c>
      <c r="B854" s="41" t="s">
        <v>8420</v>
      </c>
      <c r="C854" s="41" t="s">
        <v>8421</v>
      </c>
      <c r="E854" s="41" t="s">
        <v>5901</v>
      </c>
      <c r="F854" s="41">
        <v>904</v>
      </c>
    </row>
    <row r="855" spans="1:6" ht="45" x14ac:dyDescent="0.25">
      <c r="A855" s="41" t="s">
        <v>8416</v>
      </c>
      <c r="B855" s="41" t="s">
        <v>8417</v>
      </c>
      <c r="C855" s="41" t="s">
        <v>8418</v>
      </c>
      <c r="E855" s="41" t="s">
        <v>5904</v>
      </c>
      <c r="F855" s="41">
        <v>905</v>
      </c>
    </row>
    <row r="856" spans="1:6" x14ac:dyDescent="0.25">
      <c r="A856" s="41" t="s">
        <v>1610</v>
      </c>
      <c r="B856" s="41" t="s">
        <v>1610</v>
      </c>
      <c r="E856" s="41" t="s">
        <v>8415</v>
      </c>
      <c r="F856" s="41">
        <v>906</v>
      </c>
    </row>
    <row r="857" spans="1:6" x14ac:dyDescent="0.25">
      <c r="A857" s="41" t="s">
        <v>8412</v>
      </c>
      <c r="B857" s="41" t="s">
        <v>8413</v>
      </c>
      <c r="C857" s="41" t="s">
        <v>8414</v>
      </c>
      <c r="E857" s="41" t="s">
        <v>5912</v>
      </c>
      <c r="F857" s="41">
        <v>910</v>
      </c>
    </row>
    <row r="858" spans="1:6" x14ac:dyDescent="0.25">
      <c r="A858" s="41" t="s">
        <v>8410</v>
      </c>
      <c r="B858" s="41" t="s">
        <v>8410</v>
      </c>
      <c r="E858" s="41" t="s">
        <v>8411</v>
      </c>
      <c r="F858" s="41">
        <v>907</v>
      </c>
    </row>
    <row r="859" spans="1:6" ht="30" x14ac:dyDescent="0.25">
      <c r="A859" s="41" t="s">
        <v>8407</v>
      </c>
      <c r="B859" s="41" t="s">
        <v>8408</v>
      </c>
      <c r="C859" s="41" t="s">
        <v>8409</v>
      </c>
      <c r="E859" s="41" t="s">
        <v>5910</v>
      </c>
      <c r="F859" s="41">
        <v>908</v>
      </c>
    </row>
    <row r="860" spans="1:6" x14ac:dyDescent="0.25">
      <c r="A860" s="41" t="s">
        <v>615</v>
      </c>
      <c r="B860" s="41" t="s">
        <v>1610</v>
      </c>
      <c r="C860" s="41" t="s">
        <v>8406</v>
      </c>
      <c r="E860" s="41" t="s">
        <v>5911</v>
      </c>
      <c r="F860" s="41">
        <v>909</v>
      </c>
    </row>
    <row r="861" spans="1:6" x14ac:dyDescent="0.25">
      <c r="A861" s="41" t="s">
        <v>320</v>
      </c>
      <c r="B861" s="41" t="s">
        <v>320</v>
      </c>
      <c r="E861" s="41" t="s">
        <v>8405</v>
      </c>
      <c r="F861" s="41">
        <v>911</v>
      </c>
    </row>
    <row r="862" spans="1:6" x14ac:dyDescent="0.25">
      <c r="A862" s="41" t="s">
        <v>586</v>
      </c>
      <c r="B862" s="41" t="s">
        <v>586</v>
      </c>
      <c r="E862" s="41" t="s">
        <v>8404</v>
      </c>
      <c r="F862" s="41">
        <v>914</v>
      </c>
    </row>
    <row r="863" spans="1:6" x14ac:dyDescent="0.25">
      <c r="A863" s="41" t="s">
        <v>8402</v>
      </c>
      <c r="B863" s="41" t="s">
        <v>8402</v>
      </c>
      <c r="E863" s="41" t="s">
        <v>8403</v>
      </c>
      <c r="F863" s="41">
        <v>933</v>
      </c>
    </row>
    <row r="864" spans="1:6" x14ac:dyDescent="0.25">
      <c r="A864" s="41" t="s">
        <v>674</v>
      </c>
      <c r="B864" s="41" t="s">
        <v>674</v>
      </c>
      <c r="E864" s="41" t="s">
        <v>8399</v>
      </c>
      <c r="F864" s="41">
        <v>915</v>
      </c>
    </row>
    <row r="865" spans="1:6" x14ac:dyDescent="0.25">
      <c r="A865" s="41" t="s">
        <v>674</v>
      </c>
      <c r="B865" s="41" t="s">
        <v>674</v>
      </c>
      <c r="E865" s="41" t="s">
        <v>8400</v>
      </c>
      <c r="F865" s="41">
        <v>916</v>
      </c>
    </row>
    <row r="866" spans="1:6" x14ac:dyDescent="0.25">
      <c r="A866" s="41" t="s">
        <v>674</v>
      </c>
      <c r="B866" s="41" t="s">
        <v>674</v>
      </c>
      <c r="E866" s="41" t="s">
        <v>8401</v>
      </c>
      <c r="F866" s="41">
        <v>917</v>
      </c>
    </row>
    <row r="867" spans="1:6" ht="45" x14ac:dyDescent="0.25">
      <c r="A867" s="41" t="s">
        <v>8396</v>
      </c>
      <c r="B867" s="41" t="s">
        <v>8397</v>
      </c>
      <c r="C867" s="41" t="s">
        <v>8398</v>
      </c>
      <c r="E867" s="41" t="s">
        <v>5919</v>
      </c>
      <c r="F867" s="41">
        <v>923</v>
      </c>
    </row>
    <row r="868" spans="1:6" x14ac:dyDescent="0.25">
      <c r="A868" s="41" t="s">
        <v>464</v>
      </c>
      <c r="B868" s="41" t="s">
        <v>8394</v>
      </c>
      <c r="C868" s="41" t="s">
        <v>8395</v>
      </c>
      <c r="E868" s="41" t="s">
        <v>5918</v>
      </c>
      <c r="F868" s="41">
        <v>919</v>
      </c>
    </row>
    <row r="869" spans="1:6" x14ac:dyDescent="0.25">
      <c r="A869" s="41" t="s">
        <v>8392</v>
      </c>
      <c r="B869" s="41" t="s">
        <v>8393</v>
      </c>
      <c r="C869" s="41" t="s">
        <v>5916</v>
      </c>
      <c r="E869" s="41" t="s">
        <v>5917</v>
      </c>
      <c r="F869" s="41">
        <v>918</v>
      </c>
    </row>
    <row r="870" spans="1:6" x14ac:dyDescent="0.25">
      <c r="A870" s="41" t="s">
        <v>436</v>
      </c>
      <c r="B870" s="41" t="s">
        <v>436</v>
      </c>
      <c r="E870" s="41" t="s">
        <v>8391</v>
      </c>
      <c r="F870" s="41">
        <v>920</v>
      </c>
    </row>
    <row r="871" spans="1:6" x14ac:dyDescent="0.25">
      <c r="A871" s="41" t="s">
        <v>8389</v>
      </c>
      <c r="B871" s="41" t="s">
        <v>8389</v>
      </c>
      <c r="E871" s="41" t="s">
        <v>8390</v>
      </c>
      <c r="F871" s="41">
        <v>921</v>
      </c>
    </row>
    <row r="872" spans="1:6" x14ac:dyDescent="0.25">
      <c r="A872" s="41" t="s">
        <v>8387</v>
      </c>
      <c r="B872" s="41" t="s">
        <v>8387</v>
      </c>
      <c r="E872" s="41" t="s">
        <v>8388</v>
      </c>
      <c r="F872" s="41">
        <v>922</v>
      </c>
    </row>
    <row r="873" spans="1:6" x14ac:dyDescent="0.25">
      <c r="A873" s="41" t="s">
        <v>8384</v>
      </c>
      <c r="B873" s="41" t="s">
        <v>8385</v>
      </c>
      <c r="C873" s="41" t="s">
        <v>8386</v>
      </c>
      <c r="E873" s="41" t="s">
        <v>5920</v>
      </c>
      <c r="F873" s="41">
        <v>924</v>
      </c>
    </row>
    <row r="874" spans="1:6" ht="30" x14ac:dyDescent="0.25">
      <c r="A874" s="41" t="s">
        <v>8382</v>
      </c>
      <c r="B874" s="41" t="s">
        <v>8382</v>
      </c>
      <c r="E874" s="41" t="s">
        <v>8383</v>
      </c>
      <c r="F874" s="41">
        <v>925</v>
      </c>
    </row>
    <row r="875" spans="1:6" ht="30" x14ac:dyDescent="0.25">
      <c r="A875" s="41" t="s">
        <v>8380</v>
      </c>
      <c r="B875" s="41" t="s">
        <v>8380</v>
      </c>
      <c r="E875" s="41" t="s">
        <v>8381</v>
      </c>
      <c r="F875" s="41">
        <v>926</v>
      </c>
    </row>
    <row r="876" spans="1:6" x14ac:dyDescent="0.25">
      <c r="A876" s="41" t="s">
        <v>8378</v>
      </c>
      <c r="B876" s="41" t="s">
        <v>8378</v>
      </c>
      <c r="E876" s="41" t="s">
        <v>8379</v>
      </c>
      <c r="F876" s="41">
        <v>934</v>
      </c>
    </row>
    <row r="877" spans="1:6" x14ac:dyDescent="0.25">
      <c r="A877" s="41" t="s">
        <v>8375</v>
      </c>
      <c r="B877" s="41" t="s">
        <v>8375</v>
      </c>
      <c r="E877" s="41" t="s">
        <v>8376</v>
      </c>
      <c r="F877" s="41">
        <v>928</v>
      </c>
    </row>
    <row r="878" spans="1:6" x14ac:dyDescent="0.25">
      <c r="A878" s="41" t="s">
        <v>8375</v>
      </c>
      <c r="B878" s="41" t="s">
        <v>8375</v>
      </c>
      <c r="E878" s="41" t="s">
        <v>8377</v>
      </c>
      <c r="F878" s="41">
        <v>927</v>
      </c>
    </row>
    <row r="879" spans="1:6" x14ac:dyDescent="0.25">
      <c r="A879" s="41" t="s">
        <v>8373</v>
      </c>
      <c r="B879" s="41" t="s">
        <v>8373</v>
      </c>
      <c r="E879" s="41" t="s">
        <v>8374</v>
      </c>
      <c r="F879" s="41">
        <v>929</v>
      </c>
    </row>
    <row r="880" spans="1:6" ht="30" x14ac:dyDescent="0.25">
      <c r="A880" s="41" t="s">
        <v>8371</v>
      </c>
      <c r="B880" s="41" t="s">
        <v>8371</v>
      </c>
      <c r="E880" s="41" t="s">
        <v>8372</v>
      </c>
      <c r="F880" s="41">
        <v>935</v>
      </c>
    </row>
    <row r="881" spans="1:6" x14ac:dyDescent="0.25">
      <c r="A881" s="41" t="s">
        <v>8369</v>
      </c>
      <c r="B881" s="41" t="s">
        <v>320</v>
      </c>
      <c r="C881" s="41" t="s">
        <v>8370</v>
      </c>
      <c r="E881" s="41" t="s">
        <v>5913</v>
      </c>
      <c r="F881" s="41">
        <v>912</v>
      </c>
    </row>
    <row r="882" spans="1:6" ht="30" x14ac:dyDescent="0.25">
      <c r="A882" s="41" t="s">
        <v>8367</v>
      </c>
      <c r="B882" s="41" t="s">
        <v>8367</v>
      </c>
      <c r="E882" s="41" t="s">
        <v>8368</v>
      </c>
      <c r="F882" s="41">
        <v>46</v>
      </c>
    </row>
    <row r="883" spans="1:6" ht="30" x14ac:dyDescent="0.25">
      <c r="A883" s="41" t="s">
        <v>8364</v>
      </c>
      <c r="B883" s="41" t="s">
        <v>8365</v>
      </c>
      <c r="C883" s="41" t="s">
        <v>8366</v>
      </c>
      <c r="E883" s="41" t="s">
        <v>5936</v>
      </c>
      <c r="F883" s="41">
        <v>936</v>
      </c>
    </row>
    <row r="884" spans="1:6" ht="120" x14ac:dyDescent="0.25">
      <c r="A884" s="41" t="s">
        <v>8361</v>
      </c>
      <c r="B884" s="41" t="s">
        <v>8362</v>
      </c>
      <c r="C884" s="41" t="s">
        <v>8363</v>
      </c>
      <c r="E884" s="41" t="s">
        <v>5927</v>
      </c>
      <c r="F884" s="41">
        <v>930</v>
      </c>
    </row>
    <row r="885" spans="1:6" ht="45" x14ac:dyDescent="0.25">
      <c r="A885" s="41" t="s">
        <v>8358</v>
      </c>
      <c r="B885" s="41" t="s">
        <v>8359</v>
      </c>
      <c r="C885" s="41" t="s">
        <v>8360</v>
      </c>
      <c r="E885" s="41" t="s">
        <v>5914</v>
      </c>
      <c r="F885" s="41">
        <v>913</v>
      </c>
    </row>
    <row r="886" spans="1:6" ht="45" x14ac:dyDescent="0.25">
      <c r="A886" s="41" t="s">
        <v>8355</v>
      </c>
      <c r="B886" s="41" t="s">
        <v>8356</v>
      </c>
      <c r="C886" s="41" t="s">
        <v>8357</v>
      </c>
      <c r="E886" s="41" t="s">
        <v>5935</v>
      </c>
      <c r="F886" s="41">
        <v>932</v>
      </c>
    </row>
    <row r="887" spans="1:6" x14ac:dyDescent="0.25">
      <c r="A887" s="41" t="s">
        <v>372</v>
      </c>
      <c r="B887" s="41" t="s">
        <v>8354</v>
      </c>
      <c r="C887" s="41" t="s">
        <v>138</v>
      </c>
      <c r="E887" s="41" t="s">
        <v>5934</v>
      </c>
      <c r="F887" s="41">
        <v>931</v>
      </c>
    </row>
    <row r="888" spans="1:6" x14ac:dyDescent="0.25">
      <c r="A888" s="41" t="s">
        <v>8351</v>
      </c>
      <c r="B888" s="41" t="s">
        <v>8352</v>
      </c>
      <c r="C888" s="41" t="s">
        <v>8353</v>
      </c>
      <c r="E888" s="41" t="s">
        <v>5937</v>
      </c>
      <c r="F888" s="41">
        <v>937</v>
      </c>
    </row>
    <row r="889" spans="1:6" x14ac:dyDescent="0.25">
      <c r="A889" s="41" t="s">
        <v>523</v>
      </c>
      <c r="B889" s="41" t="s">
        <v>523</v>
      </c>
      <c r="E889" s="41" t="s">
        <v>8350</v>
      </c>
      <c r="F889" s="41">
        <v>938</v>
      </c>
    </row>
    <row r="890" spans="1:6" x14ac:dyDescent="0.25">
      <c r="A890" s="41" t="s">
        <v>8347</v>
      </c>
      <c r="B890" s="41" t="s">
        <v>523</v>
      </c>
      <c r="C890" s="41" t="s">
        <v>8348</v>
      </c>
      <c r="E890" s="41" t="s">
        <v>8349</v>
      </c>
      <c r="F890" s="41">
        <v>939</v>
      </c>
    </row>
    <row r="891" spans="1:6" x14ac:dyDescent="0.25">
      <c r="A891" s="41" t="s">
        <v>8344</v>
      </c>
      <c r="B891" s="41" t="s">
        <v>8345</v>
      </c>
      <c r="C891" s="41">
        <v>23</v>
      </c>
      <c r="E891" s="41" t="s">
        <v>8346</v>
      </c>
      <c r="F891" s="41">
        <v>940</v>
      </c>
    </row>
    <row r="892" spans="1:6" x14ac:dyDescent="0.25">
      <c r="A892" s="41" t="s">
        <v>8342</v>
      </c>
      <c r="B892" s="41" t="s">
        <v>8342</v>
      </c>
      <c r="E892" s="41" t="s">
        <v>8343</v>
      </c>
      <c r="F892" s="41">
        <v>941</v>
      </c>
    </row>
    <row r="893" spans="1:6" x14ac:dyDescent="0.25">
      <c r="A893" s="41" t="s">
        <v>8340</v>
      </c>
      <c r="B893" s="41" t="s">
        <v>8340</v>
      </c>
      <c r="E893" s="41" t="s">
        <v>8341</v>
      </c>
      <c r="F893" s="41">
        <v>942</v>
      </c>
    </row>
    <row r="894" spans="1:6" x14ac:dyDescent="0.25">
      <c r="A894" s="41" t="s">
        <v>8338</v>
      </c>
      <c r="B894" s="41" t="s">
        <v>8338</v>
      </c>
      <c r="E894" s="41" t="s">
        <v>8339</v>
      </c>
      <c r="F894" s="41">
        <v>943</v>
      </c>
    </row>
    <row r="895" spans="1:6" x14ac:dyDescent="0.25">
      <c r="A895" s="41" t="s">
        <v>8336</v>
      </c>
      <c r="B895" s="41" t="s">
        <v>8336</v>
      </c>
      <c r="E895" s="41" t="s">
        <v>8337</v>
      </c>
      <c r="F895" s="41">
        <v>944</v>
      </c>
    </row>
    <row r="896" spans="1:6" ht="30" x14ac:dyDescent="0.25">
      <c r="A896" s="41" t="s">
        <v>8334</v>
      </c>
      <c r="B896" s="41" t="s">
        <v>8334</v>
      </c>
      <c r="E896" s="41" t="s">
        <v>8335</v>
      </c>
      <c r="F896" s="41">
        <v>945</v>
      </c>
    </row>
    <row r="897" spans="1:6" x14ac:dyDescent="0.25">
      <c r="A897" s="41" t="s">
        <v>8332</v>
      </c>
      <c r="B897" s="41" t="s">
        <v>1632</v>
      </c>
      <c r="C897" s="41" t="s">
        <v>8333</v>
      </c>
      <c r="E897" s="41" t="s">
        <v>5938</v>
      </c>
      <c r="F897" s="41">
        <v>946</v>
      </c>
    </row>
    <row r="898" spans="1:6" x14ac:dyDescent="0.25">
      <c r="A898" s="41" t="s">
        <v>8330</v>
      </c>
      <c r="B898" s="41" t="s">
        <v>8331</v>
      </c>
      <c r="C898" s="41" t="s">
        <v>5939</v>
      </c>
      <c r="E898" s="41" t="s">
        <v>5940</v>
      </c>
      <c r="F898" s="41">
        <v>947</v>
      </c>
    </row>
    <row r="899" spans="1:6" ht="30" x14ac:dyDescent="0.25">
      <c r="A899" s="41" t="s">
        <v>8327</v>
      </c>
      <c r="B899" s="41" t="s">
        <v>8328</v>
      </c>
      <c r="C899" s="41" t="s">
        <v>8329</v>
      </c>
      <c r="E899" s="41" t="s">
        <v>5941</v>
      </c>
      <c r="F899" s="41">
        <v>948</v>
      </c>
    </row>
    <row r="900" spans="1:6" ht="30" x14ac:dyDescent="0.25">
      <c r="A900" s="41" t="s">
        <v>568</v>
      </c>
      <c r="B900" s="41" t="s">
        <v>8325</v>
      </c>
      <c r="C900" s="41" t="s">
        <v>8326</v>
      </c>
      <c r="E900" s="41" t="s">
        <v>5942</v>
      </c>
      <c r="F900" s="41">
        <v>949</v>
      </c>
    </row>
    <row r="901" spans="1:6" x14ac:dyDescent="0.25">
      <c r="A901" s="41" t="s">
        <v>705</v>
      </c>
      <c r="B901" s="41" t="s">
        <v>4337</v>
      </c>
      <c r="C901" s="41" t="s">
        <v>8324</v>
      </c>
      <c r="E901" s="41" t="s">
        <v>5945</v>
      </c>
      <c r="F901" s="41">
        <v>950</v>
      </c>
    </row>
    <row r="902" spans="1:6" ht="60" x14ac:dyDescent="0.25">
      <c r="A902" s="41" t="s">
        <v>8321</v>
      </c>
      <c r="B902" s="41" t="s">
        <v>8322</v>
      </c>
      <c r="C902" s="41" t="s">
        <v>8323</v>
      </c>
      <c r="E902" s="41" t="s">
        <v>5946</v>
      </c>
      <c r="F902" s="41">
        <v>951</v>
      </c>
    </row>
    <row r="903" spans="1:6" ht="30" x14ac:dyDescent="0.25">
      <c r="A903" s="41" t="s">
        <v>8318</v>
      </c>
      <c r="B903" s="41" t="s">
        <v>8319</v>
      </c>
      <c r="C903" s="41" t="s">
        <v>8320</v>
      </c>
      <c r="E903" s="41" t="s">
        <v>5947</v>
      </c>
      <c r="F903" s="41">
        <v>952</v>
      </c>
    </row>
    <row r="904" spans="1:6" x14ac:dyDescent="0.25">
      <c r="A904" s="41" t="s">
        <v>8315</v>
      </c>
      <c r="B904" s="41" t="s">
        <v>8316</v>
      </c>
      <c r="C904" s="41" t="s">
        <v>8317</v>
      </c>
      <c r="E904" s="41" t="s">
        <v>5950</v>
      </c>
      <c r="F904" s="41">
        <v>953</v>
      </c>
    </row>
    <row r="905" spans="1:6" x14ac:dyDescent="0.25">
      <c r="A905" s="41" t="s">
        <v>650</v>
      </c>
      <c r="B905" s="41" t="s">
        <v>650</v>
      </c>
      <c r="E905" s="41" t="s">
        <v>8314</v>
      </c>
      <c r="F905" s="41">
        <v>954</v>
      </c>
    </row>
    <row r="906" spans="1:6" ht="30" x14ac:dyDescent="0.25">
      <c r="A906" s="41" t="s">
        <v>8312</v>
      </c>
      <c r="B906" s="41" t="s">
        <v>8312</v>
      </c>
      <c r="E906" s="41" t="s">
        <v>8313</v>
      </c>
      <c r="F906" s="41">
        <v>955</v>
      </c>
    </row>
    <row r="907" spans="1:6" x14ac:dyDescent="0.25">
      <c r="A907" s="41" t="s">
        <v>8310</v>
      </c>
      <c r="B907" s="41" t="s">
        <v>3465</v>
      </c>
      <c r="C907" s="41" t="s">
        <v>8311</v>
      </c>
      <c r="E907" s="41" t="s">
        <v>5951</v>
      </c>
      <c r="F907" s="41">
        <v>956</v>
      </c>
    </row>
    <row r="908" spans="1:6" x14ac:dyDescent="0.25">
      <c r="A908" s="41" t="s">
        <v>8307</v>
      </c>
      <c r="B908" s="41" t="s">
        <v>8308</v>
      </c>
      <c r="C908" s="41" t="s">
        <v>8309</v>
      </c>
      <c r="E908" s="41" t="s">
        <v>5952</v>
      </c>
      <c r="F908" s="41">
        <v>957</v>
      </c>
    </row>
    <row r="909" spans="1:6" x14ac:dyDescent="0.25">
      <c r="A909" s="41" t="s">
        <v>8305</v>
      </c>
      <c r="B909" s="41" t="s">
        <v>8305</v>
      </c>
      <c r="E909" s="41" t="s">
        <v>8306</v>
      </c>
      <c r="F909" s="41">
        <v>958</v>
      </c>
    </row>
    <row r="910" spans="1:6" x14ac:dyDescent="0.25">
      <c r="A910" s="41" t="s">
        <v>8303</v>
      </c>
      <c r="B910" s="41" t="s">
        <v>8303</v>
      </c>
      <c r="E910" s="41" t="s">
        <v>8304</v>
      </c>
      <c r="F910" s="41">
        <v>959</v>
      </c>
    </row>
    <row r="911" spans="1:6" ht="30" x14ac:dyDescent="0.25">
      <c r="A911" s="41" t="s">
        <v>8301</v>
      </c>
      <c r="B911" s="41" t="s">
        <v>8301</v>
      </c>
      <c r="E911" s="41" t="s">
        <v>8302</v>
      </c>
      <c r="F911" s="41">
        <v>960</v>
      </c>
    </row>
    <row r="912" spans="1:6" ht="45" x14ac:dyDescent="0.25">
      <c r="A912" s="41" t="s">
        <v>8298</v>
      </c>
      <c r="B912" s="41" t="s">
        <v>8299</v>
      </c>
      <c r="C912" s="41" t="s">
        <v>8300</v>
      </c>
      <c r="E912" s="41" t="s">
        <v>5954</v>
      </c>
      <c r="F912" s="41">
        <v>961</v>
      </c>
    </row>
    <row r="913" spans="1:6" ht="30" x14ac:dyDescent="0.25">
      <c r="A913" s="41" t="s">
        <v>8295</v>
      </c>
      <c r="B913" s="41" t="s">
        <v>8296</v>
      </c>
      <c r="C913" s="41" t="s">
        <v>8297</v>
      </c>
      <c r="E913" s="41" t="s">
        <v>5957</v>
      </c>
      <c r="F913" s="41">
        <v>962</v>
      </c>
    </row>
    <row r="914" spans="1:6" x14ac:dyDescent="0.25">
      <c r="A914" s="41" t="s">
        <v>592</v>
      </c>
      <c r="B914" s="41" t="s">
        <v>592</v>
      </c>
      <c r="E914" s="41" t="s">
        <v>8292</v>
      </c>
      <c r="F914" s="41">
        <v>965</v>
      </c>
    </row>
    <row r="915" spans="1:6" x14ac:dyDescent="0.25">
      <c r="A915" s="41" t="s">
        <v>592</v>
      </c>
      <c r="B915" s="41" t="s">
        <v>592</v>
      </c>
      <c r="E915" s="41" t="s">
        <v>8293</v>
      </c>
      <c r="F915" s="41">
        <v>963</v>
      </c>
    </row>
    <row r="916" spans="1:6" x14ac:dyDescent="0.25">
      <c r="A916" s="41" t="s">
        <v>592</v>
      </c>
      <c r="B916" s="41" t="s">
        <v>592</v>
      </c>
      <c r="E916" s="41" t="s">
        <v>8294</v>
      </c>
      <c r="F916" s="41">
        <v>964</v>
      </c>
    </row>
    <row r="917" spans="1:6" x14ac:dyDescent="0.25">
      <c r="A917" s="41" t="s">
        <v>8290</v>
      </c>
      <c r="B917" s="41" t="s">
        <v>8290</v>
      </c>
      <c r="E917" s="41" t="s">
        <v>8291</v>
      </c>
      <c r="F917" s="41">
        <v>966</v>
      </c>
    </row>
    <row r="918" spans="1:6" ht="30" x14ac:dyDescent="0.25">
      <c r="A918" s="41" t="s">
        <v>8287</v>
      </c>
      <c r="B918" s="41" t="s">
        <v>8288</v>
      </c>
      <c r="C918" s="41" t="s">
        <v>8289</v>
      </c>
      <c r="E918" s="41" t="s">
        <v>5958</v>
      </c>
      <c r="F918" s="41">
        <v>967</v>
      </c>
    </row>
    <row r="919" spans="1:6" x14ac:dyDescent="0.25">
      <c r="A919" s="41" t="s">
        <v>8285</v>
      </c>
      <c r="B919" s="41" t="s">
        <v>8286</v>
      </c>
      <c r="C919" s="41" t="s">
        <v>5959</v>
      </c>
      <c r="E919" s="41" t="s">
        <v>5960</v>
      </c>
      <c r="F919" s="41">
        <v>968</v>
      </c>
    </row>
    <row r="920" spans="1:6" x14ac:dyDescent="0.25">
      <c r="A920" s="41" t="s">
        <v>8283</v>
      </c>
      <c r="B920" s="41" t="s">
        <v>8283</v>
      </c>
      <c r="E920" s="41" t="s">
        <v>8284</v>
      </c>
      <c r="F920" s="41">
        <v>969</v>
      </c>
    </row>
    <row r="921" spans="1:6" x14ac:dyDescent="0.25">
      <c r="A921" s="41" t="s">
        <v>8280</v>
      </c>
      <c r="B921" s="41" t="s">
        <v>8281</v>
      </c>
      <c r="C921" s="41" t="s">
        <v>8282</v>
      </c>
      <c r="E921" s="41" t="s">
        <v>5961</v>
      </c>
      <c r="F921" s="41">
        <v>970</v>
      </c>
    </row>
    <row r="922" spans="1:6" ht="30" x14ac:dyDescent="0.25">
      <c r="A922" s="41" t="s">
        <v>8278</v>
      </c>
      <c r="B922" s="41" t="s">
        <v>8278</v>
      </c>
      <c r="E922" s="41" t="s">
        <v>8279</v>
      </c>
      <c r="F922" s="41">
        <v>971</v>
      </c>
    </row>
    <row r="923" spans="1:6" x14ac:dyDescent="0.25">
      <c r="A923" s="41" t="s">
        <v>426</v>
      </c>
      <c r="B923" s="41" t="s">
        <v>426</v>
      </c>
      <c r="E923" s="41" t="s">
        <v>8276</v>
      </c>
      <c r="F923" s="41">
        <v>973</v>
      </c>
    </row>
    <row r="924" spans="1:6" x14ac:dyDescent="0.25">
      <c r="A924" s="41" t="s">
        <v>426</v>
      </c>
      <c r="B924" s="41" t="s">
        <v>426</v>
      </c>
      <c r="E924" s="41" t="s">
        <v>8277</v>
      </c>
      <c r="F924" s="41">
        <v>972</v>
      </c>
    </row>
    <row r="925" spans="1:6" x14ac:dyDescent="0.25">
      <c r="A925" s="41" t="s">
        <v>8274</v>
      </c>
      <c r="B925" s="41" t="s">
        <v>8274</v>
      </c>
      <c r="E925" s="41" t="s">
        <v>8275</v>
      </c>
      <c r="F925" s="41">
        <v>974</v>
      </c>
    </row>
    <row r="926" spans="1:6" x14ac:dyDescent="0.25">
      <c r="A926" s="41" t="s">
        <v>8272</v>
      </c>
      <c r="B926" s="41" t="s">
        <v>8272</v>
      </c>
      <c r="E926" s="41" t="s">
        <v>8273</v>
      </c>
      <c r="F926" s="41">
        <v>987</v>
      </c>
    </row>
    <row r="927" spans="1:6" x14ac:dyDescent="0.25">
      <c r="A927" s="41" t="s">
        <v>243</v>
      </c>
      <c r="B927" s="41" t="s">
        <v>243</v>
      </c>
      <c r="E927" s="41" t="s">
        <v>8271</v>
      </c>
      <c r="F927" s="41">
        <v>975</v>
      </c>
    </row>
    <row r="928" spans="1:6" ht="45" x14ac:dyDescent="0.25">
      <c r="A928" s="41" t="s">
        <v>8268</v>
      </c>
      <c r="B928" s="41" t="s">
        <v>8269</v>
      </c>
      <c r="C928" s="41" t="s">
        <v>8270</v>
      </c>
      <c r="E928" s="41" t="s">
        <v>5962</v>
      </c>
      <c r="F928" s="41">
        <v>976</v>
      </c>
    </row>
    <row r="929" spans="1:6" x14ac:dyDescent="0.25">
      <c r="A929" s="41" t="s">
        <v>8266</v>
      </c>
      <c r="B929" s="41" t="s">
        <v>8266</v>
      </c>
      <c r="E929" s="41" t="s">
        <v>8267</v>
      </c>
      <c r="F929" s="41">
        <v>977</v>
      </c>
    </row>
    <row r="930" spans="1:6" x14ac:dyDescent="0.25">
      <c r="A930" s="41" t="s">
        <v>8263</v>
      </c>
      <c r="B930" s="41" t="s">
        <v>8264</v>
      </c>
      <c r="C930" s="41" t="s">
        <v>8265</v>
      </c>
      <c r="E930" s="41" t="s">
        <v>5964</v>
      </c>
      <c r="F930" s="41">
        <v>978</v>
      </c>
    </row>
    <row r="931" spans="1:6" x14ac:dyDescent="0.25">
      <c r="A931" s="41" t="s">
        <v>208</v>
      </c>
      <c r="B931" s="41" t="s">
        <v>208</v>
      </c>
      <c r="E931" s="41" t="s">
        <v>8262</v>
      </c>
      <c r="F931" s="41">
        <v>979</v>
      </c>
    </row>
    <row r="932" spans="1:6" x14ac:dyDescent="0.25">
      <c r="A932" s="41" t="s">
        <v>428</v>
      </c>
      <c r="B932" s="41" t="s">
        <v>428</v>
      </c>
      <c r="E932" s="41" t="s">
        <v>8260</v>
      </c>
      <c r="F932" s="41">
        <v>981</v>
      </c>
    </row>
    <row r="933" spans="1:6" x14ac:dyDescent="0.25">
      <c r="A933" s="41" t="s">
        <v>428</v>
      </c>
      <c r="B933" s="41" t="s">
        <v>428</v>
      </c>
      <c r="E933" s="41" t="s">
        <v>8261</v>
      </c>
      <c r="F933" s="41">
        <v>980</v>
      </c>
    </row>
    <row r="934" spans="1:6" x14ac:dyDescent="0.25">
      <c r="A934" s="41" t="s">
        <v>8258</v>
      </c>
      <c r="B934" s="41" t="s">
        <v>8258</v>
      </c>
      <c r="E934" s="41" t="s">
        <v>8259</v>
      </c>
      <c r="F934" s="41">
        <v>982</v>
      </c>
    </row>
    <row r="935" spans="1:6" x14ac:dyDescent="0.25">
      <c r="A935" s="41" t="s">
        <v>8256</v>
      </c>
      <c r="B935" s="41" t="s">
        <v>8256</v>
      </c>
      <c r="E935" s="41" t="s">
        <v>8257</v>
      </c>
      <c r="F935" s="41">
        <v>983</v>
      </c>
    </row>
    <row r="936" spans="1:6" x14ac:dyDescent="0.25">
      <c r="A936" s="41" t="s">
        <v>8254</v>
      </c>
      <c r="B936" s="41" t="s">
        <v>8254</v>
      </c>
      <c r="E936" s="41" t="s">
        <v>8255</v>
      </c>
      <c r="F936" s="41">
        <v>984</v>
      </c>
    </row>
    <row r="937" spans="1:6" ht="30" x14ac:dyDescent="0.25">
      <c r="A937" s="41" t="s">
        <v>8252</v>
      </c>
      <c r="B937" s="41" t="s">
        <v>8253</v>
      </c>
      <c r="C937" s="41" t="s">
        <v>5965</v>
      </c>
      <c r="E937" s="41" t="s">
        <v>5966</v>
      </c>
      <c r="F937" s="41">
        <v>985</v>
      </c>
    </row>
    <row r="938" spans="1:6" x14ac:dyDescent="0.25">
      <c r="A938" s="41" t="s">
        <v>8249</v>
      </c>
      <c r="B938" s="41" t="s">
        <v>8250</v>
      </c>
      <c r="C938" s="41" t="s">
        <v>8251</v>
      </c>
      <c r="E938" s="41" t="s">
        <v>5968</v>
      </c>
      <c r="F938" s="41">
        <v>986</v>
      </c>
    </row>
    <row r="939" spans="1:6" x14ac:dyDescent="0.25">
      <c r="A939" s="41" t="s">
        <v>8247</v>
      </c>
      <c r="B939" s="41" t="s">
        <v>8247</v>
      </c>
      <c r="E939" s="41" t="s">
        <v>8248</v>
      </c>
      <c r="F939" s="41">
        <v>988</v>
      </c>
    </row>
    <row r="940" spans="1:6" x14ac:dyDescent="0.25">
      <c r="A940" s="41" t="s">
        <v>8246</v>
      </c>
      <c r="D940" s="41" t="s">
        <v>8246</v>
      </c>
      <c r="E940" s="41" t="s">
        <v>5971</v>
      </c>
      <c r="F940" s="41">
        <v>989</v>
      </c>
    </row>
    <row r="941" spans="1:6" ht="60" x14ac:dyDescent="0.25">
      <c r="A941" s="41" t="s">
        <v>8243</v>
      </c>
      <c r="B941" s="41" t="s">
        <v>8244</v>
      </c>
      <c r="C941" s="41" t="s">
        <v>8245</v>
      </c>
      <c r="E941" s="41" t="s">
        <v>5974</v>
      </c>
      <c r="F941" s="41">
        <v>990</v>
      </c>
    </row>
    <row r="942" spans="1:6" x14ac:dyDescent="0.25">
      <c r="A942" s="41" t="s">
        <v>8241</v>
      </c>
      <c r="B942" s="41" t="s">
        <v>8242</v>
      </c>
      <c r="C942" s="41" t="s">
        <v>5979</v>
      </c>
      <c r="E942" s="41" t="s">
        <v>5980</v>
      </c>
      <c r="F942" s="41">
        <v>991</v>
      </c>
    </row>
    <row r="943" spans="1:6" x14ac:dyDescent="0.25">
      <c r="A943" s="41" t="s">
        <v>474</v>
      </c>
      <c r="B943" s="41" t="s">
        <v>474</v>
      </c>
      <c r="E943" s="41" t="s">
        <v>8240</v>
      </c>
      <c r="F943" s="41">
        <v>992</v>
      </c>
    </row>
    <row r="944" spans="1:6" x14ac:dyDescent="0.25">
      <c r="A944" s="41" t="s">
        <v>8238</v>
      </c>
      <c r="B944" s="41" t="s">
        <v>8238</v>
      </c>
      <c r="E944" s="41" t="s">
        <v>8239</v>
      </c>
      <c r="F944" s="41">
        <v>47</v>
      </c>
    </row>
    <row r="945" spans="1:6" ht="45" x14ac:dyDescent="0.25">
      <c r="A945" s="41" t="s">
        <v>8235</v>
      </c>
      <c r="B945" s="41" t="s">
        <v>8236</v>
      </c>
      <c r="C945" s="41" t="s">
        <v>8237</v>
      </c>
      <c r="E945" s="41" t="s">
        <v>5982</v>
      </c>
      <c r="F945" s="41">
        <v>993</v>
      </c>
    </row>
    <row r="946" spans="1:6" ht="30" x14ac:dyDescent="0.25">
      <c r="A946" s="41" t="s">
        <v>8232</v>
      </c>
      <c r="B946" s="41" t="s">
        <v>8233</v>
      </c>
      <c r="C946" s="41" t="s">
        <v>8234</v>
      </c>
      <c r="E946" s="41" t="s">
        <v>5985</v>
      </c>
      <c r="F946" s="41">
        <v>994</v>
      </c>
    </row>
    <row r="947" spans="1:6" ht="30" x14ac:dyDescent="0.25">
      <c r="A947" s="41" t="s">
        <v>8229</v>
      </c>
      <c r="B947" s="41" t="s">
        <v>8230</v>
      </c>
      <c r="C947" s="41" t="s">
        <v>8231</v>
      </c>
      <c r="E947" s="41" t="s">
        <v>5989</v>
      </c>
      <c r="F947" s="41">
        <v>995</v>
      </c>
    </row>
    <row r="948" spans="1:6" ht="30" x14ac:dyDescent="0.25">
      <c r="A948" s="41" t="s">
        <v>8226</v>
      </c>
      <c r="B948" s="41" t="s">
        <v>8227</v>
      </c>
      <c r="C948" s="41" t="s">
        <v>8228</v>
      </c>
      <c r="E948" s="41" t="s">
        <v>5992</v>
      </c>
      <c r="F948" s="41">
        <v>996</v>
      </c>
    </row>
    <row r="949" spans="1:6" x14ac:dyDescent="0.25">
      <c r="A949" s="41" t="s">
        <v>478</v>
      </c>
      <c r="B949" s="41" t="s">
        <v>478</v>
      </c>
      <c r="E949" s="41" t="s">
        <v>8225</v>
      </c>
      <c r="F949" s="41">
        <v>997</v>
      </c>
    </row>
    <row r="950" spans="1:6" x14ac:dyDescent="0.25">
      <c r="A950" s="41" t="s">
        <v>609</v>
      </c>
      <c r="B950" s="41" t="s">
        <v>609</v>
      </c>
      <c r="E950" s="41" t="s">
        <v>8224</v>
      </c>
      <c r="F950" s="41">
        <v>998</v>
      </c>
    </row>
    <row r="951" spans="1:6" ht="45" x14ac:dyDescent="0.25">
      <c r="A951" s="41" t="s">
        <v>353</v>
      </c>
      <c r="B951" s="41" t="s">
        <v>4277</v>
      </c>
      <c r="C951" s="41" t="s">
        <v>8223</v>
      </c>
      <c r="E951" s="41" t="s">
        <v>5993</v>
      </c>
      <c r="F951" s="41">
        <v>999</v>
      </c>
    </row>
    <row r="952" spans="1:6" x14ac:dyDescent="0.25">
      <c r="A952" s="41" t="s">
        <v>337</v>
      </c>
      <c r="B952" s="41" t="s">
        <v>337</v>
      </c>
      <c r="E952" s="41" t="s">
        <v>8222</v>
      </c>
      <c r="F952" s="41">
        <v>1000</v>
      </c>
    </row>
    <row r="953" spans="1:6" ht="45" x14ac:dyDescent="0.25">
      <c r="A953" s="41" t="s">
        <v>364</v>
      </c>
      <c r="B953" s="41" t="s">
        <v>8220</v>
      </c>
      <c r="C953" s="41" t="s">
        <v>8221</v>
      </c>
      <c r="E953" s="41" t="s">
        <v>5998</v>
      </c>
      <c r="F953" s="41">
        <v>1001</v>
      </c>
    </row>
    <row r="954" spans="1:6" ht="30" x14ac:dyDescent="0.25">
      <c r="A954" s="41" t="s">
        <v>351</v>
      </c>
      <c r="B954" s="41" t="s">
        <v>8218</v>
      </c>
      <c r="C954" s="41" t="s">
        <v>8219</v>
      </c>
      <c r="E954" s="41" t="s">
        <v>6000</v>
      </c>
      <c r="F954" s="41">
        <v>1002</v>
      </c>
    </row>
    <row r="955" spans="1:6" ht="30" x14ac:dyDescent="0.25">
      <c r="A955" s="41" t="s">
        <v>8216</v>
      </c>
      <c r="B955" s="41" t="s">
        <v>8216</v>
      </c>
      <c r="E955" s="41" t="s">
        <v>8217</v>
      </c>
      <c r="F955" s="41">
        <v>1003</v>
      </c>
    </row>
    <row r="956" spans="1:6" x14ac:dyDescent="0.25">
      <c r="A956" s="41" t="s">
        <v>690</v>
      </c>
      <c r="B956" s="41" t="s">
        <v>690</v>
      </c>
      <c r="E956" s="41" t="s">
        <v>8214</v>
      </c>
      <c r="F956" s="41">
        <v>1005</v>
      </c>
    </row>
    <row r="957" spans="1:6" x14ac:dyDescent="0.25">
      <c r="A957" s="41" t="s">
        <v>690</v>
      </c>
      <c r="B957" s="41" t="s">
        <v>690</v>
      </c>
      <c r="E957" s="41" t="s">
        <v>8215</v>
      </c>
      <c r="F957" s="41">
        <v>1004</v>
      </c>
    </row>
    <row r="958" spans="1:6" x14ac:dyDescent="0.25">
      <c r="A958" s="41" t="s">
        <v>589</v>
      </c>
      <c r="B958" s="41" t="s">
        <v>589</v>
      </c>
      <c r="E958" s="41" t="s">
        <v>8213</v>
      </c>
      <c r="F958" s="41">
        <v>1006</v>
      </c>
    </row>
    <row r="959" spans="1:6" x14ac:dyDescent="0.25">
      <c r="A959" s="41" t="s">
        <v>8211</v>
      </c>
      <c r="B959" s="41" t="s">
        <v>8211</v>
      </c>
      <c r="E959" s="41" t="s">
        <v>8212</v>
      </c>
      <c r="F959" s="41">
        <v>1010</v>
      </c>
    </row>
    <row r="960" spans="1:6" x14ac:dyDescent="0.25">
      <c r="A960" s="41" t="s">
        <v>8208</v>
      </c>
      <c r="B960" s="41" t="s">
        <v>8208</v>
      </c>
      <c r="E960" s="41" t="s">
        <v>8209</v>
      </c>
      <c r="F960" s="41">
        <v>1007</v>
      </c>
    </row>
    <row r="961" spans="1:6" x14ac:dyDescent="0.25">
      <c r="A961" s="41" t="s">
        <v>1426</v>
      </c>
      <c r="B961" s="41" t="s">
        <v>1426</v>
      </c>
      <c r="E961" s="41" t="s">
        <v>8210</v>
      </c>
      <c r="F961" s="41">
        <v>1008</v>
      </c>
    </row>
    <row r="962" spans="1:6" x14ac:dyDescent="0.25">
      <c r="A962" s="41" t="s">
        <v>8206</v>
      </c>
      <c r="B962" s="41" t="s">
        <v>8206</v>
      </c>
      <c r="E962" s="41" t="s">
        <v>8207</v>
      </c>
      <c r="F962" s="41">
        <v>1011</v>
      </c>
    </row>
    <row r="963" spans="1:6" x14ac:dyDescent="0.25">
      <c r="A963" s="41" t="s">
        <v>231</v>
      </c>
      <c r="B963" s="41" t="s">
        <v>231</v>
      </c>
      <c r="E963" s="41" t="s">
        <v>8205</v>
      </c>
      <c r="F963" s="41">
        <v>1009</v>
      </c>
    </row>
    <row r="964" spans="1:6" x14ac:dyDescent="0.25">
      <c r="A964" s="41" t="s">
        <v>8202</v>
      </c>
      <c r="B964" s="41" t="s">
        <v>8203</v>
      </c>
      <c r="C964" s="41" t="s">
        <v>8204</v>
      </c>
      <c r="E964" s="41" t="s">
        <v>6003</v>
      </c>
      <c r="F964" s="41">
        <v>1012</v>
      </c>
    </row>
    <row r="965" spans="1:6" x14ac:dyDescent="0.25">
      <c r="A965" s="41" t="s">
        <v>8200</v>
      </c>
      <c r="B965" s="41" t="s">
        <v>8200</v>
      </c>
      <c r="E965" s="41" t="s">
        <v>8201</v>
      </c>
      <c r="F965" s="41">
        <v>1013</v>
      </c>
    </row>
    <row r="966" spans="1:6" x14ac:dyDescent="0.25">
      <c r="A966" s="41" t="s">
        <v>213</v>
      </c>
      <c r="B966" s="41" t="s">
        <v>213</v>
      </c>
      <c r="E966" s="41" t="s">
        <v>8199</v>
      </c>
      <c r="F966" s="41">
        <v>1014</v>
      </c>
    </row>
    <row r="967" spans="1:6" x14ac:dyDescent="0.25">
      <c r="A967" s="41" t="s">
        <v>8197</v>
      </c>
      <c r="B967" s="41" t="s">
        <v>8197</v>
      </c>
      <c r="E967" s="41" t="s">
        <v>8198</v>
      </c>
      <c r="F967" s="41">
        <v>1015</v>
      </c>
    </row>
    <row r="968" spans="1:6" x14ac:dyDescent="0.25">
      <c r="A968" s="41" t="s">
        <v>219</v>
      </c>
      <c r="B968" s="41" t="s">
        <v>8195</v>
      </c>
      <c r="C968" s="41" t="s">
        <v>8196</v>
      </c>
      <c r="E968" s="41" t="s">
        <v>6005</v>
      </c>
      <c r="F968" s="41">
        <v>1016</v>
      </c>
    </row>
    <row r="969" spans="1:6" x14ac:dyDescent="0.25">
      <c r="A969" s="41" t="s">
        <v>348</v>
      </c>
      <c r="B969" s="41" t="s">
        <v>348</v>
      </c>
      <c r="E969" s="41" t="s">
        <v>8194</v>
      </c>
      <c r="F969" s="41">
        <v>1017</v>
      </c>
    </row>
    <row r="970" spans="1:6" ht="30" x14ac:dyDescent="0.25">
      <c r="A970" s="41" t="s">
        <v>8192</v>
      </c>
      <c r="B970" s="41" t="s">
        <v>8192</v>
      </c>
      <c r="E970" s="41" t="s">
        <v>8193</v>
      </c>
      <c r="F970" s="41">
        <v>1018</v>
      </c>
    </row>
    <row r="971" spans="1:6" ht="45" x14ac:dyDescent="0.25">
      <c r="A971" s="41" t="s">
        <v>8189</v>
      </c>
      <c r="B971" s="41" t="s">
        <v>8190</v>
      </c>
      <c r="C971" s="41" t="s">
        <v>8191</v>
      </c>
      <c r="E971" s="41" t="s">
        <v>6008</v>
      </c>
      <c r="F971" s="41">
        <v>1019</v>
      </c>
    </row>
    <row r="972" spans="1:6" ht="45" x14ac:dyDescent="0.25">
      <c r="A972" s="41" t="s">
        <v>8186</v>
      </c>
      <c r="B972" s="41" t="s">
        <v>8187</v>
      </c>
      <c r="C972" s="41" t="s">
        <v>8188</v>
      </c>
      <c r="E972" s="41" t="s">
        <v>6012</v>
      </c>
      <c r="F972" s="41">
        <v>1020</v>
      </c>
    </row>
    <row r="973" spans="1:6" x14ac:dyDescent="0.25">
      <c r="A973" s="41" t="s">
        <v>8183</v>
      </c>
      <c r="B973" s="41" t="s">
        <v>8184</v>
      </c>
      <c r="C973" s="41" t="s">
        <v>8185</v>
      </c>
      <c r="E973" s="41" t="s">
        <v>6013</v>
      </c>
      <c r="F973" s="41">
        <v>1021</v>
      </c>
    </row>
    <row r="974" spans="1:6" x14ac:dyDescent="0.25">
      <c r="A974" s="41" t="s">
        <v>8181</v>
      </c>
      <c r="B974" s="41" t="s">
        <v>8181</v>
      </c>
      <c r="E974" s="41" t="s">
        <v>8182</v>
      </c>
      <c r="F974" s="41">
        <v>1022</v>
      </c>
    </row>
    <row r="975" spans="1:6" ht="30" x14ac:dyDescent="0.25">
      <c r="A975" s="41" t="s">
        <v>8177</v>
      </c>
      <c r="B975" s="41" t="s">
        <v>8178</v>
      </c>
      <c r="C975" s="41" t="s">
        <v>8179</v>
      </c>
      <c r="E975" s="41" t="s">
        <v>8180</v>
      </c>
      <c r="F975" s="41">
        <v>1023</v>
      </c>
    </row>
    <row r="976" spans="1:6" ht="30" x14ac:dyDescent="0.25">
      <c r="A976" s="41" t="s">
        <v>8175</v>
      </c>
      <c r="B976" s="41" t="s">
        <v>8175</v>
      </c>
      <c r="E976" s="41" t="s">
        <v>8176</v>
      </c>
      <c r="F976" s="41">
        <v>1024</v>
      </c>
    </row>
    <row r="977" spans="1:6" ht="30" x14ac:dyDescent="0.25">
      <c r="A977" s="41" t="s">
        <v>8172</v>
      </c>
      <c r="B977" s="41" t="s">
        <v>8172</v>
      </c>
      <c r="E977" s="41" t="s">
        <v>8173</v>
      </c>
      <c r="F977" s="41">
        <v>1026</v>
      </c>
    </row>
    <row r="978" spans="1:6" ht="30" x14ac:dyDescent="0.25">
      <c r="A978" s="41" t="s">
        <v>8172</v>
      </c>
      <c r="B978" s="41" t="s">
        <v>8172</v>
      </c>
      <c r="E978" s="41" t="s">
        <v>8174</v>
      </c>
      <c r="F978" s="41">
        <v>1025</v>
      </c>
    </row>
    <row r="979" spans="1:6" x14ac:dyDescent="0.25">
      <c r="A979" s="41" t="s">
        <v>8171</v>
      </c>
      <c r="B979" s="41" t="s">
        <v>1728</v>
      </c>
      <c r="C979" s="41" t="s">
        <v>6016</v>
      </c>
      <c r="E979" s="41" t="s">
        <v>6017</v>
      </c>
      <c r="F979" s="41">
        <v>1027</v>
      </c>
    </row>
    <row r="980" spans="1:6" ht="45" x14ac:dyDescent="0.25">
      <c r="A980" s="41" t="s">
        <v>8169</v>
      </c>
      <c r="B980" s="41" t="s">
        <v>8169</v>
      </c>
      <c r="E980" s="41" t="s">
        <v>8170</v>
      </c>
      <c r="F980" s="41">
        <v>1028</v>
      </c>
    </row>
    <row r="981" spans="1:6" ht="30" x14ac:dyDescent="0.25">
      <c r="A981" s="41" t="s">
        <v>8166</v>
      </c>
      <c r="B981" s="41" t="s">
        <v>8167</v>
      </c>
      <c r="C981" s="41" t="s">
        <v>8168</v>
      </c>
      <c r="E981" s="41" t="s">
        <v>6019</v>
      </c>
      <c r="F981" s="41">
        <v>1029</v>
      </c>
    </row>
    <row r="982" spans="1:6" x14ac:dyDescent="0.25">
      <c r="A982" s="41" t="s">
        <v>380</v>
      </c>
      <c r="B982" s="41" t="s">
        <v>8165</v>
      </c>
      <c r="C982" s="41" t="s">
        <v>6021</v>
      </c>
      <c r="E982" s="41" t="s">
        <v>6022</v>
      </c>
      <c r="F982" s="41">
        <v>1030</v>
      </c>
    </row>
    <row r="983" spans="1:6" x14ac:dyDescent="0.25">
      <c r="A983" s="41" t="s">
        <v>369</v>
      </c>
      <c r="B983" s="41" t="s">
        <v>8164</v>
      </c>
      <c r="C983" s="41" t="s">
        <v>6023</v>
      </c>
      <c r="E983" s="41" t="s">
        <v>6024</v>
      </c>
      <c r="F983" s="41">
        <v>1031</v>
      </c>
    </row>
    <row r="984" spans="1:6" x14ac:dyDescent="0.25">
      <c r="A984" s="41" t="s">
        <v>383</v>
      </c>
      <c r="B984" s="41" t="s">
        <v>8162</v>
      </c>
      <c r="C984" s="41" t="s">
        <v>8163</v>
      </c>
      <c r="E984" s="41" t="s">
        <v>6026</v>
      </c>
      <c r="F984" s="41">
        <v>1032</v>
      </c>
    </row>
    <row r="985" spans="1:6" x14ac:dyDescent="0.25">
      <c r="A985" s="41" t="s">
        <v>8160</v>
      </c>
      <c r="B985" s="41" t="s">
        <v>8161</v>
      </c>
      <c r="C985" s="41" t="s">
        <v>6029</v>
      </c>
      <c r="E985" s="41" t="s">
        <v>6030</v>
      </c>
      <c r="F985" s="41">
        <v>1033</v>
      </c>
    </row>
    <row r="986" spans="1:6" ht="45" x14ac:dyDescent="0.25">
      <c r="A986" s="41" t="s">
        <v>8157</v>
      </c>
      <c r="B986" s="41" t="s">
        <v>8158</v>
      </c>
      <c r="C986" s="41" t="s">
        <v>8159</v>
      </c>
      <c r="E986" s="41" t="s">
        <v>6032</v>
      </c>
      <c r="F986" s="41">
        <v>1034</v>
      </c>
    </row>
    <row r="987" spans="1:6" x14ac:dyDescent="0.25">
      <c r="A987" s="41" t="s">
        <v>8154</v>
      </c>
      <c r="B987" s="41" t="s">
        <v>8155</v>
      </c>
      <c r="C987" s="41" t="s">
        <v>8156</v>
      </c>
      <c r="E987" s="41" t="s">
        <v>6033</v>
      </c>
      <c r="F987" s="41">
        <v>1035</v>
      </c>
    </row>
    <row r="988" spans="1:6" ht="30" x14ac:dyDescent="0.25">
      <c r="A988" s="41" t="s">
        <v>362</v>
      </c>
      <c r="B988" s="41" t="s">
        <v>8152</v>
      </c>
      <c r="C988" s="41" t="s">
        <v>8153</v>
      </c>
      <c r="E988" s="41" t="s">
        <v>6034</v>
      </c>
      <c r="F988" s="41">
        <v>1036</v>
      </c>
    </row>
    <row r="989" spans="1:6" x14ac:dyDescent="0.25">
      <c r="A989" s="41" t="s">
        <v>8149</v>
      </c>
      <c r="B989" s="41" t="s">
        <v>8150</v>
      </c>
      <c r="C989" s="41" t="s">
        <v>8151</v>
      </c>
      <c r="E989" s="41" t="s">
        <v>6038</v>
      </c>
      <c r="F989" s="41">
        <v>1037</v>
      </c>
    </row>
    <row r="990" spans="1:6" ht="30" x14ac:dyDescent="0.25">
      <c r="A990" s="41" t="s">
        <v>8146</v>
      </c>
      <c r="B990" s="41" t="s">
        <v>8147</v>
      </c>
      <c r="C990" s="41" t="s">
        <v>8148</v>
      </c>
      <c r="E990" s="41" t="s">
        <v>6039</v>
      </c>
      <c r="F990" s="41">
        <v>1038</v>
      </c>
    </row>
    <row r="991" spans="1:6" x14ac:dyDescent="0.25">
      <c r="A991" s="41" t="s">
        <v>8144</v>
      </c>
      <c r="B991" s="41" t="s">
        <v>8144</v>
      </c>
      <c r="E991" s="41" t="s">
        <v>8145</v>
      </c>
      <c r="F991" s="41">
        <v>1039</v>
      </c>
    </row>
    <row r="992" spans="1:6" x14ac:dyDescent="0.25">
      <c r="A992" s="41" t="s">
        <v>8142</v>
      </c>
      <c r="B992" s="41" t="s">
        <v>8142</v>
      </c>
      <c r="E992" s="41" t="s">
        <v>8143</v>
      </c>
      <c r="F992" s="41">
        <v>1040</v>
      </c>
    </row>
    <row r="993" spans="1:6" x14ac:dyDescent="0.25">
      <c r="A993" s="41" t="s">
        <v>8139</v>
      </c>
      <c r="B993" s="41" t="s">
        <v>8140</v>
      </c>
      <c r="C993" s="41" t="s">
        <v>8141</v>
      </c>
      <c r="E993" s="41" t="s">
        <v>6042</v>
      </c>
      <c r="F993" s="41">
        <v>1041</v>
      </c>
    </row>
    <row r="994" spans="1:6" x14ac:dyDescent="0.25">
      <c r="A994" s="41" t="s">
        <v>622</v>
      </c>
      <c r="B994" s="41" t="s">
        <v>622</v>
      </c>
      <c r="E994" s="41" t="s">
        <v>8137</v>
      </c>
      <c r="F994" s="41">
        <v>1043</v>
      </c>
    </row>
    <row r="995" spans="1:6" x14ac:dyDescent="0.25">
      <c r="A995" s="41" t="s">
        <v>622</v>
      </c>
      <c r="B995" s="41" t="s">
        <v>622</v>
      </c>
      <c r="E995" s="41" t="s">
        <v>8138</v>
      </c>
      <c r="F995" s="41">
        <v>1042</v>
      </c>
    </row>
    <row r="996" spans="1:6" ht="60" x14ac:dyDescent="0.25">
      <c r="A996" s="41" t="s">
        <v>8134</v>
      </c>
      <c r="B996" s="41" t="s">
        <v>8135</v>
      </c>
      <c r="C996" s="41" t="s">
        <v>8136</v>
      </c>
      <c r="E996" s="41" t="s">
        <v>6045</v>
      </c>
      <c r="F996" s="41">
        <v>1044</v>
      </c>
    </row>
    <row r="997" spans="1:6" ht="30" x14ac:dyDescent="0.25">
      <c r="A997" s="41" t="s">
        <v>8132</v>
      </c>
      <c r="B997" s="41" t="s">
        <v>8132</v>
      </c>
      <c r="E997" s="41" t="s">
        <v>8133</v>
      </c>
      <c r="F997" s="41">
        <v>1045</v>
      </c>
    </row>
    <row r="998" spans="1:6" ht="30" x14ac:dyDescent="0.25">
      <c r="A998" s="41" t="s">
        <v>8129</v>
      </c>
      <c r="B998" s="41" t="s">
        <v>8130</v>
      </c>
      <c r="C998" s="41" t="s">
        <v>8131</v>
      </c>
      <c r="E998" s="41" t="s">
        <v>6050</v>
      </c>
      <c r="F998" s="41">
        <v>1046</v>
      </c>
    </row>
    <row r="999" spans="1:6" ht="30" x14ac:dyDescent="0.25">
      <c r="A999" s="41" t="s">
        <v>8127</v>
      </c>
      <c r="B999" s="41" t="s">
        <v>8127</v>
      </c>
      <c r="E999" s="41" t="s">
        <v>8128</v>
      </c>
      <c r="F999" s="41">
        <v>1047</v>
      </c>
    </row>
    <row r="1000" spans="1:6" x14ac:dyDescent="0.25">
      <c r="A1000" s="41" t="s">
        <v>544</v>
      </c>
      <c r="B1000" s="41" t="s">
        <v>544</v>
      </c>
      <c r="E1000" s="41" t="s">
        <v>8126</v>
      </c>
      <c r="F1000" s="41">
        <v>1048</v>
      </c>
    </row>
    <row r="1001" spans="1:6" x14ac:dyDescent="0.25">
      <c r="A1001" s="41" t="s">
        <v>8124</v>
      </c>
      <c r="B1001" s="41" t="s">
        <v>8124</v>
      </c>
      <c r="E1001" s="41" t="s">
        <v>8125</v>
      </c>
      <c r="F1001" s="41">
        <v>1049</v>
      </c>
    </row>
    <row r="1002" spans="1:6" x14ac:dyDescent="0.25">
      <c r="A1002" s="41" t="s">
        <v>8121</v>
      </c>
      <c r="B1002" s="41" t="s">
        <v>8122</v>
      </c>
      <c r="C1002" s="41" t="s">
        <v>8123</v>
      </c>
      <c r="E1002" s="41" t="s">
        <v>6053</v>
      </c>
      <c r="F1002" s="41">
        <v>1050</v>
      </c>
    </row>
    <row r="1003" spans="1:6" x14ac:dyDescent="0.25">
      <c r="A1003" s="41" t="s">
        <v>8118</v>
      </c>
      <c r="B1003" s="41" t="s">
        <v>8119</v>
      </c>
      <c r="C1003" s="41" t="s">
        <v>8120</v>
      </c>
      <c r="E1003" s="41" t="s">
        <v>6055</v>
      </c>
      <c r="F1003" s="41">
        <v>1051</v>
      </c>
    </row>
    <row r="1004" spans="1:6" ht="30" x14ac:dyDescent="0.25">
      <c r="A1004" s="41" t="s">
        <v>8115</v>
      </c>
      <c r="B1004" s="41" t="s">
        <v>8116</v>
      </c>
      <c r="C1004" s="41" t="s">
        <v>8117</v>
      </c>
      <c r="E1004" s="41" t="s">
        <v>6056</v>
      </c>
      <c r="F1004" s="41">
        <v>1052</v>
      </c>
    </row>
    <row r="1005" spans="1:6" ht="30" x14ac:dyDescent="0.25">
      <c r="A1005" s="41" t="s">
        <v>8112</v>
      </c>
      <c r="B1005" s="41" t="s">
        <v>8113</v>
      </c>
      <c r="C1005" s="41" t="s">
        <v>8114</v>
      </c>
      <c r="E1005" s="41" t="s">
        <v>6058</v>
      </c>
      <c r="F1005" s="41">
        <v>1053</v>
      </c>
    </row>
    <row r="1006" spans="1:6" ht="30" x14ac:dyDescent="0.25">
      <c r="A1006" s="41" t="s">
        <v>8109</v>
      </c>
      <c r="B1006" s="41" t="s">
        <v>8110</v>
      </c>
      <c r="C1006" s="41" t="s">
        <v>8111</v>
      </c>
      <c r="E1006" s="41" t="s">
        <v>6060</v>
      </c>
      <c r="F1006" s="41">
        <v>1054</v>
      </c>
    </row>
    <row r="1007" spans="1:6" x14ac:dyDescent="0.25">
      <c r="A1007" s="41" t="s">
        <v>397</v>
      </c>
      <c r="B1007" s="41" t="s">
        <v>397</v>
      </c>
      <c r="E1007" s="41" t="s">
        <v>8104</v>
      </c>
      <c r="F1007" s="41">
        <v>1</v>
      </c>
    </row>
    <row r="1008" spans="1:6" x14ac:dyDescent="0.25">
      <c r="A1008" s="41" t="s">
        <v>397</v>
      </c>
      <c r="B1008" s="41" t="s">
        <v>397</v>
      </c>
      <c r="E1008" s="41" t="s">
        <v>8105</v>
      </c>
      <c r="F1008" s="41">
        <v>1058</v>
      </c>
    </row>
    <row r="1009" spans="1:6" x14ac:dyDescent="0.25">
      <c r="A1009" s="41" t="s">
        <v>397</v>
      </c>
      <c r="B1009" s="41" t="s">
        <v>397</v>
      </c>
      <c r="E1009" s="41" t="s">
        <v>8106</v>
      </c>
      <c r="F1009" s="41">
        <v>1057</v>
      </c>
    </row>
    <row r="1010" spans="1:6" x14ac:dyDescent="0.25">
      <c r="A1010" s="41" t="s">
        <v>397</v>
      </c>
      <c r="B1010" s="41" t="s">
        <v>397</v>
      </c>
      <c r="E1010" s="41" t="s">
        <v>8107</v>
      </c>
      <c r="F1010" s="41">
        <v>1055</v>
      </c>
    </row>
    <row r="1011" spans="1:6" x14ac:dyDescent="0.25">
      <c r="A1011" s="41" t="s">
        <v>397</v>
      </c>
      <c r="B1011" s="41" t="s">
        <v>397</v>
      </c>
      <c r="E1011" s="41" t="s">
        <v>8108</v>
      </c>
      <c r="F1011" s="41">
        <v>1056</v>
      </c>
    </row>
    <row r="1012" spans="1:6" ht="60" x14ac:dyDescent="0.25">
      <c r="A1012" s="41" t="s">
        <v>8101</v>
      </c>
      <c r="B1012" s="41" t="s">
        <v>8102</v>
      </c>
      <c r="C1012" s="41" t="s">
        <v>8103</v>
      </c>
      <c r="E1012" s="41" t="s">
        <v>6066</v>
      </c>
      <c r="F1012" s="41">
        <v>1059</v>
      </c>
    </row>
    <row r="1013" spans="1:6" ht="45" x14ac:dyDescent="0.25">
      <c r="A1013" s="41" t="s">
        <v>8099</v>
      </c>
      <c r="B1013" s="41" t="s">
        <v>8099</v>
      </c>
      <c r="E1013" s="41" t="s">
        <v>8100</v>
      </c>
      <c r="F1013" s="41">
        <v>1060</v>
      </c>
    </row>
    <row r="1014" spans="1:6" x14ac:dyDescent="0.25">
      <c r="A1014" s="41" t="s">
        <v>1746</v>
      </c>
      <c r="B1014" s="41" t="s">
        <v>1746</v>
      </c>
      <c r="E1014" s="41" t="s">
        <v>8098</v>
      </c>
      <c r="F1014" s="41">
        <v>1061</v>
      </c>
    </row>
    <row r="1015" spans="1:6" x14ac:dyDescent="0.25">
      <c r="A1015" s="41" t="s">
        <v>8096</v>
      </c>
      <c r="B1015" s="41" t="s">
        <v>8096</v>
      </c>
      <c r="E1015" s="41" t="s">
        <v>8097</v>
      </c>
      <c r="F1015" s="41">
        <v>1062</v>
      </c>
    </row>
    <row r="1016" spans="1:6" ht="30" x14ac:dyDescent="0.25">
      <c r="A1016" s="41" t="s">
        <v>8094</v>
      </c>
      <c r="B1016" s="41" t="s">
        <v>8095</v>
      </c>
      <c r="C1016" s="41" t="s">
        <v>6075</v>
      </c>
      <c r="E1016" s="41" t="s">
        <v>6076</v>
      </c>
      <c r="F1016" s="41">
        <v>1063</v>
      </c>
    </row>
    <row r="1017" spans="1:6" x14ac:dyDescent="0.25">
      <c r="A1017" s="41" t="s">
        <v>8091</v>
      </c>
      <c r="B1017" s="41" t="s">
        <v>8092</v>
      </c>
      <c r="C1017" s="41" t="s">
        <v>8093</v>
      </c>
      <c r="E1017" s="41" t="s">
        <v>6077</v>
      </c>
      <c r="F1017" s="41">
        <v>1064</v>
      </c>
    </row>
    <row r="1018" spans="1:6" x14ac:dyDescent="0.25">
      <c r="A1018" s="41" t="s">
        <v>8088</v>
      </c>
      <c r="B1018" s="41" t="s">
        <v>8089</v>
      </c>
      <c r="C1018" s="41" t="s">
        <v>8090</v>
      </c>
      <c r="E1018" s="41" t="s">
        <v>6079</v>
      </c>
      <c r="F1018" s="41">
        <v>1065</v>
      </c>
    </row>
    <row r="1019" spans="1:6" x14ac:dyDescent="0.25">
      <c r="A1019" s="41" t="s">
        <v>8085</v>
      </c>
      <c r="B1019" s="41" t="s">
        <v>8086</v>
      </c>
      <c r="C1019" s="41" t="s">
        <v>8087</v>
      </c>
      <c r="E1019" s="41" t="s">
        <v>6082</v>
      </c>
      <c r="F1019" s="41">
        <v>1066</v>
      </c>
    </row>
    <row r="1020" spans="1:6" x14ac:dyDescent="0.25">
      <c r="A1020" s="41" t="s">
        <v>8083</v>
      </c>
      <c r="B1020" s="41" t="s">
        <v>8083</v>
      </c>
      <c r="E1020" s="41" t="s">
        <v>8084</v>
      </c>
      <c r="F1020" s="41">
        <v>1067</v>
      </c>
    </row>
    <row r="1021" spans="1:6" x14ac:dyDescent="0.25">
      <c r="A1021" s="41" t="s">
        <v>8081</v>
      </c>
      <c r="B1021" s="41" t="s">
        <v>8081</v>
      </c>
      <c r="E1021" s="41" t="s">
        <v>8082</v>
      </c>
      <c r="F1021" s="41">
        <v>1068</v>
      </c>
    </row>
    <row r="1022" spans="1:6" x14ac:dyDescent="0.25">
      <c r="A1022" s="41" t="s">
        <v>8078</v>
      </c>
      <c r="B1022" s="41" t="s">
        <v>8078</v>
      </c>
      <c r="E1022" s="41" t="s">
        <v>8079</v>
      </c>
      <c r="F1022" s="41">
        <v>1070</v>
      </c>
    </row>
    <row r="1023" spans="1:6" x14ac:dyDescent="0.25">
      <c r="A1023" s="41" t="s">
        <v>8078</v>
      </c>
      <c r="B1023" s="41" t="s">
        <v>8078</v>
      </c>
      <c r="E1023" s="41" t="s">
        <v>8080</v>
      </c>
      <c r="F1023" s="41">
        <v>1069</v>
      </c>
    </row>
    <row r="1024" spans="1:6" ht="45" x14ac:dyDescent="0.25">
      <c r="A1024" s="41" t="s">
        <v>8075</v>
      </c>
      <c r="B1024" s="41" t="s">
        <v>8076</v>
      </c>
      <c r="C1024" s="41" t="s">
        <v>8077</v>
      </c>
      <c r="E1024" s="41" t="s">
        <v>6086</v>
      </c>
      <c r="F1024" s="41">
        <v>1071</v>
      </c>
    </row>
    <row r="1025" spans="1:6" ht="30" x14ac:dyDescent="0.25">
      <c r="A1025" s="41" t="s">
        <v>425</v>
      </c>
      <c r="D1025" s="41" t="s">
        <v>425</v>
      </c>
      <c r="E1025" s="41" t="s">
        <v>6089</v>
      </c>
      <c r="F1025" s="41">
        <v>1072</v>
      </c>
    </row>
    <row r="1026" spans="1:6" ht="30" x14ac:dyDescent="0.25">
      <c r="A1026" s="41" t="s">
        <v>8072</v>
      </c>
      <c r="B1026" s="41" t="s">
        <v>8073</v>
      </c>
      <c r="C1026" s="41" t="s">
        <v>8074</v>
      </c>
      <c r="E1026" s="41" t="s">
        <v>6094</v>
      </c>
      <c r="F1026" s="41">
        <v>1073</v>
      </c>
    </row>
    <row r="1027" spans="1:6" x14ac:dyDescent="0.25">
      <c r="A1027" s="41" t="s">
        <v>8070</v>
      </c>
      <c r="B1027" s="41" t="s">
        <v>8070</v>
      </c>
      <c r="E1027" s="41" t="s">
        <v>8071</v>
      </c>
      <c r="F1027" s="41">
        <v>1074</v>
      </c>
    </row>
    <row r="1028" spans="1:6" ht="30" x14ac:dyDescent="0.25">
      <c r="A1028" s="41" t="s">
        <v>8067</v>
      </c>
      <c r="B1028" s="41" t="s">
        <v>8068</v>
      </c>
      <c r="C1028" s="41" t="s">
        <v>8069</v>
      </c>
      <c r="E1028" s="41" t="s">
        <v>6098</v>
      </c>
      <c r="F1028" s="41">
        <v>1075</v>
      </c>
    </row>
    <row r="1029" spans="1:6" ht="30" x14ac:dyDescent="0.25">
      <c r="A1029" s="41" t="s">
        <v>8064</v>
      </c>
      <c r="B1029" s="41" t="s">
        <v>8065</v>
      </c>
      <c r="C1029" s="41" t="s">
        <v>8066</v>
      </c>
      <c r="E1029" s="41" t="s">
        <v>6101</v>
      </c>
      <c r="F1029" s="41">
        <v>1076</v>
      </c>
    </row>
    <row r="1030" spans="1:6" x14ac:dyDescent="0.25">
      <c r="A1030" s="41" t="s">
        <v>8062</v>
      </c>
      <c r="B1030" s="41" t="s">
        <v>8063</v>
      </c>
      <c r="C1030" s="41" t="s">
        <v>6105</v>
      </c>
      <c r="E1030" s="41" t="s">
        <v>6106</v>
      </c>
      <c r="F1030" s="41">
        <v>1077</v>
      </c>
    </row>
    <row r="1031" spans="1:6" x14ac:dyDescent="0.25">
      <c r="A1031" s="41" t="s">
        <v>8059</v>
      </c>
      <c r="B1031" s="41" t="s">
        <v>8060</v>
      </c>
      <c r="C1031" s="41" t="s">
        <v>8061</v>
      </c>
      <c r="E1031" s="41" t="s">
        <v>6107</v>
      </c>
      <c r="F1031" s="41">
        <v>1078</v>
      </c>
    </row>
    <row r="1032" spans="1:6" x14ac:dyDescent="0.25">
      <c r="A1032" s="41" t="s">
        <v>8056</v>
      </c>
      <c r="B1032" s="41" t="s">
        <v>8057</v>
      </c>
      <c r="C1032" s="41" t="s">
        <v>8058</v>
      </c>
      <c r="E1032" s="41" t="s">
        <v>6109</v>
      </c>
      <c r="F1032" s="41">
        <v>1079</v>
      </c>
    </row>
    <row r="1033" spans="1:6" ht="30" x14ac:dyDescent="0.25">
      <c r="A1033" s="41" t="s">
        <v>8053</v>
      </c>
      <c r="B1033" s="41" t="s">
        <v>8054</v>
      </c>
      <c r="C1033" s="41" t="s">
        <v>8055</v>
      </c>
      <c r="E1033" s="41" t="s">
        <v>6110</v>
      </c>
      <c r="F1033" s="41">
        <v>1080</v>
      </c>
    </row>
    <row r="1034" spans="1:6" ht="60" x14ac:dyDescent="0.25">
      <c r="A1034" s="41" t="s">
        <v>8050</v>
      </c>
      <c r="B1034" s="41" t="s">
        <v>8051</v>
      </c>
      <c r="C1034" s="41" t="s">
        <v>8052</v>
      </c>
      <c r="E1034" s="41" t="s">
        <v>6114</v>
      </c>
      <c r="F1034" s="41">
        <v>1081</v>
      </c>
    </row>
    <row r="1035" spans="1:6" x14ac:dyDescent="0.25">
      <c r="A1035" s="41" t="s">
        <v>214</v>
      </c>
      <c r="B1035" s="41" t="s">
        <v>214</v>
      </c>
      <c r="E1035" s="41" t="s">
        <v>8049</v>
      </c>
      <c r="F1035" s="41">
        <v>1082</v>
      </c>
    </row>
    <row r="1036" spans="1:6" x14ac:dyDescent="0.25">
      <c r="A1036" s="41" t="s">
        <v>8047</v>
      </c>
      <c r="B1036" s="41" t="s">
        <v>8047</v>
      </c>
      <c r="E1036" s="41" t="s">
        <v>8048</v>
      </c>
      <c r="F1036" s="41">
        <v>1083</v>
      </c>
    </row>
    <row r="1037" spans="1:6" ht="30" x14ac:dyDescent="0.25">
      <c r="A1037" s="41" t="s">
        <v>8045</v>
      </c>
      <c r="B1037" s="41" t="s">
        <v>8045</v>
      </c>
      <c r="E1037" s="41" t="s">
        <v>8046</v>
      </c>
      <c r="F1037" s="41">
        <v>1085</v>
      </c>
    </row>
    <row r="1038" spans="1:6" x14ac:dyDescent="0.25">
      <c r="A1038" s="41" t="s">
        <v>8043</v>
      </c>
      <c r="B1038" s="41" t="s">
        <v>8043</v>
      </c>
      <c r="E1038" s="41" t="s">
        <v>8044</v>
      </c>
      <c r="F1038" s="41">
        <v>1084</v>
      </c>
    </row>
    <row r="1039" spans="1:6" ht="30" x14ac:dyDescent="0.25">
      <c r="A1039" s="41" t="s">
        <v>8040</v>
      </c>
      <c r="B1039" s="41" t="s">
        <v>8041</v>
      </c>
      <c r="C1039" s="41" t="s">
        <v>8042</v>
      </c>
      <c r="E1039" s="41" t="s">
        <v>6119</v>
      </c>
      <c r="F1039" s="41">
        <v>1086</v>
      </c>
    </row>
    <row r="1040" spans="1:6" ht="30" x14ac:dyDescent="0.25">
      <c r="A1040" s="41" t="s">
        <v>8037</v>
      </c>
      <c r="B1040" s="41" t="s">
        <v>8038</v>
      </c>
      <c r="C1040" s="41" t="s">
        <v>8039</v>
      </c>
      <c r="E1040" s="41" t="s">
        <v>6122</v>
      </c>
      <c r="F1040" s="41">
        <v>1087</v>
      </c>
    </row>
    <row r="1041" spans="1:6" x14ac:dyDescent="0.25">
      <c r="A1041" s="41" t="s">
        <v>8035</v>
      </c>
      <c r="B1041" s="41" t="s">
        <v>8035</v>
      </c>
      <c r="E1041" s="41" t="s">
        <v>8036</v>
      </c>
      <c r="F1041" s="41">
        <v>1089</v>
      </c>
    </row>
    <row r="1042" spans="1:6" x14ac:dyDescent="0.25">
      <c r="A1042" s="41" t="s">
        <v>8032</v>
      </c>
      <c r="B1042" s="41" t="s">
        <v>8033</v>
      </c>
      <c r="C1042" s="41" t="s">
        <v>8034</v>
      </c>
      <c r="E1042" s="41" t="s">
        <v>6126</v>
      </c>
      <c r="F1042" s="41">
        <v>1090</v>
      </c>
    </row>
    <row r="1043" spans="1:6" x14ac:dyDescent="0.25">
      <c r="A1043" s="41" t="s">
        <v>1768</v>
      </c>
      <c r="B1043" s="41" t="s">
        <v>1768</v>
      </c>
      <c r="E1043" s="41" t="s">
        <v>8031</v>
      </c>
      <c r="F1043" s="41">
        <v>1088</v>
      </c>
    </row>
    <row r="1044" spans="1:6" x14ac:dyDescent="0.25">
      <c r="A1044" s="41" t="s">
        <v>8029</v>
      </c>
      <c r="B1044" s="41" t="s">
        <v>8029</v>
      </c>
      <c r="E1044" s="41" t="s">
        <v>8030</v>
      </c>
      <c r="F1044" s="41">
        <v>1091</v>
      </c>
    </row>
    <row r="1045" spans="1:6" x14ac:dyDescent="0.25">
      <c r="A1045" s="41" t="s">
        <v>8026</v>
      </c>
      <c r="B1045" s="41" t="s">
        <v>8026</v>
      </c>
      <c r="E1045" s="41" t="s">
        <v>8027</v>
      </c>
      <c r="F1045" s="41">
        <v>1093</v>
      </c>
    </row>
    <row r="1046" spans="1:6" x14ac:dyDescent="0.25">
      <c r="A1046" s="41" t="s">
        <v>8026</v>
      </c>
      <c r="B1046" s="41" t="s">
        <v>8026</v>
      </c>
      <c r="E1046" s="41" t="s">
        <v>8028</v>
      </c>
      <c r="F1046" s="41">
        <v>1092</v>
      </c>
    </row>
    <row r="1047" spans="1:6" x14ac:dyDescent="0.25">
      <c r="A1047" s="41" t="s">
        <v>655</v>
      </c>
      <c r="B1047" s="41" t="s">
        <v>655</v>
      </c>
      <c r="E1047" s="41" t="s">
        <v>8024</v>
      </c>
      <c r="F1047" s="41">
        <v>1095</v>
      </c>
    </row>
    <row r="1048" spans="1:6" x14ac:dyDescent="0.25">
      <c r="A1048" s="41" t="s">
        <v>655</v>
      </c>
      <c r="B1048" s="41" t="s">
        <v>655</v>
      </c>
      <c r="E1048" s="41" t="s">
        <v>8025</v>
      </c>
      <c r="F1048" s="41">
        <v>1094</v>
      </c>
    </row>
    <row r="1049" spans="1:6" x14ac:dyDescent="0.25">
      <c r="A1049" s="41" t="s">
        <v>8022</v>
      </c>
      <c r="B1049" s="41" t="s">
        <v>8022</v>
      </c>
      <c r="E1049" s="41" t="s">
        <v>8023</v>
      </c>
      <c r="F1049" s="41">
        <v>1100</v>
      </c>
    </row>
    <row r="1050" spans="1:6" x14ac:dyDescent="0.25">
      <c r="A1050" s="41" t="s">
        <v>8020</v>
      </c>
      <c r="B1050" s="41" t="s">
        <v>8020</v>
      </c>
      <c r="E1050" s="41" t="s">
        <v>8021</v>
      </c>
      <c r="F1050" s="41">
        <v>1096</v>
      </c>
    </row>
    <row r="1051" spans="1:6" ht="30" x14ac:dyDescent="0.25">
      <c r="A1051" s="41" t="s">
        <v>8018</v>
      </c>
      <c r="B1051" s="41" t="s">
        <v>8018</v>
      </c>
      <c r="E1051" s="41" t="s">
        <v>8019</v>
      </c>
      <c r="F1051" s="41">
        <v>1097</v>
      </c>
    </row>
    <row r="1052" spans="1:6" ht="45" x14ac:dyDescent="0.25">
      <c r="A1052" s="41" t="s">
        <v>8016</v>
      </c>
      <c r="B1052" s="41" t="s">
        <v>8016</v>
      </c>
      <c r="E1052" s="41" t="s">
        <v>8017</v>
      </c>
      <c r="F1052" s="41">
        <v>1098</v>
      </c>
    </row>
    <row r="1053" spans="1:6" ht="45" x14ac:dyDescent="0.25">
      <c r="A1053" s="41" t="s">
        <v>8014</v>
      </c>
      <c r="B1053" s="41" t="s">
        <v>8014</v>
      </c>
      <c r="E1053" s="41" t="s">
        <v>8015</v>
      </c>
      <c r="F1053" s="41">
        <v>1099</v>
      </c>
    </row>
    <row r="1054" spans="1:6" x14ac:dyDescent="0.25">
      <c r="A1054" s="41" t="s">
        <v>8012</v>
      </c>
      <c r="B1054" s="41" t="s">
        <v>8012</v>
      </c>
      <c r="E1054" s="41" t="s">
        <v>8013</v>
      </c>
      <c r="F1054" s="41">
        <v>1101</v>
      </c>
    </row>
    <row r="1055" spans="1:6" ht="30" x14ac:dyDescent="0.25">
      <c r="A1055" s="41" t="s">
        <v>8009</v>
      </c>
      <c r="B1055" s="41" t="s">
        <v>8010</v>
      </c>
      <c r="C1055" s="41" t="s">
        <v>8011</v>
      </c>
      <c r="E1055" s="41" t="s">
        <v>6129</v>
      </c>
      <c r="F1055" s="41">
        <v>1102</v>
      </c>
    </row>
    <row r="1056" spans="1:6" x14ac:dyDescent="0.25">
      <c r="A1056" s="41" t="s">
        <v>8007</v>
      </c>
      <c r="B1056" s="41" t="s">
        <v>8007</v>
      </c>
      <c r="E1056" s="41" t="s">
        <v>8008</v>
      </c>
      <c r="F1056" s="41">
        <v>1103</v>
      </c>
    </row>
    <row r="1057" spans="1:6" x14ac:dyDescent="0.25">
      <c r="A1057" s="41" t="s">
        <v>1440</v>
      </c>
      <c r="B1057" s="41" t="s">
        <v>1440</v>
      </c>
      <c r="E1057" s="41" t="s">
        <v>8005</v>
      </c>
      <c r="F1057" s="41">
        <v>1105</v>
      </c>
    </row>
    <row r="1058" spans="1:6" x14ac:dyDescent="0.25">
      <c r="A1058" s="41" t="s">
        <v>1440</v>
      </c>
      <c r="B1058" s="41" t="s">
        <v>1440</v>
      </c>
      <c r="E1058" s="41" t="s">
        <v>8006</v>
      </c>
      <c r="F1058" s="41">
        <v>1104</v>
      </c>
    </row>
    <row r="1059" spans="1:6" x14ac:dyDescent="0.25">
      <c r="A1059" s="41" t="s">
        <v>8003</v>
      </c>
      <c r="B1059" s="41" t="s">
        <v>1738</v>
      </c>
      <c r="C1059" s="41" t="s">
        <v>8004</v>
      </c>
      <c r="E1059" s="41" t="s">
        <v>6130</v>
      </c>
      <c r="F1059" s="41">
        <v>1106</v>
      </c>
    </row>
    <row r="1060" spans="1:6" x14ac:dyDescent="0.25">
      <c r="A1060" s="41" t="s">
        <v>3490</v>
      </c>
      <c r="B1060" s="41" t="s">
        <v>3490</v>
      </c>
      <c r="E1060" s="41" t="s">
        <v>8002</v>
      </c>
      <c r="F1060" s="41">
        <v>9</v>
      </c>
    </row>
    <row r="1061" spans="1:6" ht="30" x14ac:dyDescent="0.25">
      <c r="A1061" s="41" t="s">
        <v>7999</v>
      </c>
      <c r="B1061" s="41" t="s">
        <v>8000</v>
      </c>
      <c r="C1061" s="41" t="s">
        <v>8001</v>
      </c>
      <c r="E1061" s="41" t="s">
        <v>6132</v>
      </c>
      <c r="F1061" s="41">
        <v>1107</v>
      </c>
    </row>
    <row r="1062" spans="1:6" ht="30" x14ac:dyDescent="0.25">
      <c r="A1062" s="41" t="s">
        <v>7996</v>
      </c>
      <c r="B1062" s="41" t="s">
        <v>7997</v>
      </c>
      <c r="C1062" s="41" t="s">
        <v>7998</v>
      </c>
      <c r="E1062" s="41" t="s">
        <v>6135</v>
      </c>
      <c r="F1062" s="41">
        <v>1108</v>
      </c>
    </row>
    <row r="1063" spans="1:6" x14ac:dyDescent="0.25">
      <c r="A1063" s="41" t="s">
        <v>7994</v>
      </c>
      <c r="B1063" s="41" t="s">
        <v>7995</v>
      </c>
      <c r="C1063" s="41" t="s">
        <v>6139</v>
      </c>
      <c r="E1063" s="41" t="s">
        <v>6140</v>
      </c>
      <c r="F1063" s="41">
        <v>1109</v>
      </c>
    </row>
    <row r="1064" spans="1:6" x14ac:dyDescent="0.25">
      <c r="A1064" s="41" t="s">
        <v>461</v>
      </c>
      <c r="B1064" s="41" t="s">
        <v>461</v>
      </c>
      <c r="E1064" s="41" t="s">
        <v>7991</v>
      </c>
      <c r="F1064" s="41">
        <v>1110</v>
      </c>
    </row>
    <row r="1065" spans="1:6" x14ac:dyDescent="0.25">
      <c r="A1065" s="41" t="s">
        <v>1778</v>
      </c>
      <c r="B1065" s="41" t="s">
        <v>1778</v>
      </c>
      <c r="E1065" s="41" t="s">
        <v>7992</v>
      </c>
      <c r="F1065" s="41">
        <v>1112</v>
      </c>
    </row>
    <row r="1066" spans="1:6" x14ac:dyDescent="0.25">
      <c r="A1066" s="41" t="s">
        <v>1778</v>
      </c>
      <c r="B1066" s="41" t="s">
        <v>1778</v>
      </c>
      <c r="E1066" s="41" t="s">
        <v>7993</v>
      </c>
      <c r="F1066" s="41">
        <v>1111</v>
      </c>
    </row>
    <row r="1067" spans="1:6" ht="30" x14ac:dyDescent="0.25">
      <c r="A1067" s="41" t="s">
        <v>7989</v>
      </c>
      <c r="B1067" s="41" t="s">
        <v>7989</v>
      </c>
      <c r="E1067" s="41" t="s">
        <v>7990</v>
      </c>
      <c r="F1067" s="41">
        <v>1113</v>
      </c>
    </row>
    <row r="1068" spans="1:6" x14ac:dyDescent="0.25">
      <c r="A1068" s="41" t="s">
        <v>7987</v>
      </c>
      <c r="B1068" s="41" t="s">
        <v>7987</v>
      </c>
      <c r="E1068" s="41" t="s">
        <v>7988</v>
      </c>
      <c r="F1068" s="41">
        <v>1114</v>
      </c>
    </row>
    <row r="1069" spans="1:6" x14ac:dyDescent="0.25">
      <c r="A1069" s="41" t="s">
        <v>7985</v>
      </c>
      <c r="B1069" s="41" t="s">
        <v>7985</v>
      </c>
      <c r="E1069" s="41" t="s">
        <v>7986</v>
      </c>
      <c r="F1069" s="41">
        <v>1115</v>
      </c>
    </row>
    <row r="1070" spans="1:6" x14ac:dyDescent="0.25">
      <c r="A1070" s="41" t="s">
        <v>7982</v>
      </c>
      <c r="B1070" s="41" t="s">
        <v>7983</v>
      </c>
      <c r="C1070" s="41" t="s">
        <v>7984</v>
      </c>
      <c r="E1070" s="41" t="s">
        <v>6141</v>
      </c>
      <c r="F1070" s="41">
        <v>1116</v>
      </c>
    </row>
    <row r="1071" spans="1:6" x14ac:dyDescent="0.25">
      <c r="A1071" s="41" t="s">
        <v>7979</v>
      </c>
      <c r="B1071" s="41" t="s">
        <v>7980</v>
      </c>
      <c r="C1071" s="41" t="s">
        <v>7981</v>
      </c>
      <c r="E1071" s="41" t="s">
        <v>6144</v>
      </c>
      <c r="F1071" s="41">
        <v>1117</v>
      </c>
    </row>
    <row r="1072" spans="1:6" x14ac:dyDescent="0.25">
      <c r="A1072" s="41" t="s">
        <v>7977</v>
      </c>
      <c r="B1072" s="41" t="s">
        <v>3516</v>
      </c>
      <c r="C1072" s="41" t="s">
        <v>7978</v>
      </c>
      <c r="E1072" s="41" t="s">
        <v>6145</v>
      </c>
      <c r="F1072" s="41">
        <v>1118</v>
      </c>
    </row>
    <row r="1073" spans="1:6" ht="30" x14ac:dyDescent="0.25">
      <c r="A1073" s="41" t="s">
        <v>7974</v>
      </c>
      <c r="B1073" s="41" t="s">
        <v>7975</v>
      </c>
      <c r="C1073" s="41" t="s">
        <v>7976</v>
      </c>
      <c r="E1073" s="41" t="s">
        <v>5616</v>
      </c>
      <c r="F1073" s="41">
        <v>72</v>
      </c>
    </row>
    <row r="1074" spans="1:6" ht="30" x14ac:dyDescent="0.25">
      <c r="A1074" s="41" t="s">
        <v>7972</v>
      </c>
      <c r="B1074" s="41" t="s">
        <v>7972</v>
      </c>
      <c r="E1074" s="41" t="s">
        <v>7973</v>
      </c>
      <c r="F1074" s="41">
        <v>75</v>
      </c>
    </row>
    <row r="1075" spans="1:6" x14ac:dyDescent="0.25">
      <c r="A1075" s="41" t="s">
        <v>7970</v>
      </c>
      <c r="B1075" s="41" t="s">
        <v>7970</v>
      </c>
      <c r="E1075" s="41" t="s">
        <v>7971</v>
      </c>
      <c r="F1075" s="41">
        <v>61</v>
      </c>
    </row>
    <row r="1076" spans="1:6" x14ac:dyDescent="0.25">
      <c r="A1076" s="41" t="s">
        <v>7967</v>
      </c>
      <c r="B1076" s="41" t="s">
        <v>7968</v>
      </c>
      <c r="C1076" s="41" t="s">
        <v>7969</v>
      </c>
      <c r="E1076" s="41" t="s">
        <v>5690</v>
      </c>
      <c r="F1076" s="41">
        <v>62</v>
      </c>
    </row>
    <row r="1077" spans="1:6" ht="120" x14ac:dyDescent="0.25">
      <c r="A1077" s="41" t="s">
        <v>7964</v>
      </c>
      <c r="B1077" s="41" t="s">
        <v>7965</v>
      </c>
      <c r="C1077" s="41" t="s">
        <v>7966</v>
      </c>
      <c r="E1077" s="41" t="s">
        <v>4761</v>
      </c>
      <c r="F1077" s="41">
        <v>63</v>
      </c>
    </row>
    <row r="1078" spans="1:6" x14ac:dyDescent="0.25">
      <c r="A1078" s="41" t="s">
        <v>7962</v>
      </c>
      <c r="B1078" s="41" t="s">
        <v>7962</v>
      </c>
      <c r="E1078" s="41" t="s">
        <v>7963</v>
      </c>
      <c r="F1078" s="41">
        <v>64</v>
      </c>
    </row>
    <row r="1079" spans="1:6" ht="45" x14ac:dyDescent="0.25">
      <c r="A1079" s="41" t="s">
        <v>7960</v>
      </c>
      <c r="B1079" s="41" t="s">
        <v>7960</v>
      </c>
      <c r="E1079" s="41" t="s">
        <v>7961</v>
      </c>
      <c r="F1079" s="41">
        <v>65</v>
      </c>
    </row>
    <row r="1080" spans="1:6" x14ac:dyDescent="0.25">
      <c r="A1080" s="41" t="s">
        <v>7958</v>
      </c>
      <c r="B1080" s="41" t="s">
        <v>7958</v>
      </c>
      <c r="E1080" s="41" t="s">
        <v>7959</v>
      </c>
      <c r="F1080" s="41">
        <v>66</v>
      </c>
    </row>
    <row r="1081" spans="1:6" x14ac:dyDescent="0.25">
      <c r="A1081" s="41" t="s">
        <v>7956</v>
      </c>
      <c r="B1081" s="41" t="s">
        <v>7956</v>
      </c>
      <c r="E1081" s="41" t="s">
        <v>7957</v>
      </c>
      <c r="F1081" s="41">
        <v>67</v>
      </c>
    </row>
    <row r="1082" spans="1:6" x14ac:dyDescent="0.25">
      <c r="A1082" s="41" t="s">
        <v>7952</v>
      </c>
      <c r="B1082" s="41" t="s">
        <v>7953</v>
      </c>
      <c r="C1082" s="41" t="s">
        <v>7954</v>
      </c>
      <c r="E1082" s="41" t="s">
        <v>7955</v>
      </c>
      <c r="F1082" s="41">
        <v>68</v>
      </c>
    </row>
    <row r="1083" spans="1:6" x14ac:dyDescent="0.25">
      <c r="A1083" s="41" t="s">
        <v>7950</v>
      </c>
      <c r="B1083" s="41" t="s">
        <v>7950</v>
      </c>
      <c r="E1083" s="41" t="s">
        <v>7951</v>
      </c>
      <c r="F1083" s="41">
        <v>76</v>
      </c>
    </row>
    <row r="1084" spans="1:6" ht="75" x14ac:dyDescent="0.25">
      <c r="A1084" s="41" t="s">
        <v>7947</v>
      </c>
      <c r="B1084" s="41" t="s">
        <v>7948</v>
      </c>
      <c r="C1084" s="41" t="s">
        <v>7949</v>
      </c>
      <c r="E1084" s="41" t="s">
        <v>5621</v>
      </c>
      <c r="F1084" s="41">
        <v>71</v>
      </c>
    </row>
    <row r="1085" spans="1:6" x14ac:dyDescent="0.25">
      <c r="A1085" s="41" t="s">
        <v>7944</v>
      </c>
      <c r="B1085" s="41" t="s">
        <v>7945</v>
      </c>
      <c r="C1085" s="41" t="s">
        <v>7946</v>
      </c>
      <c r="E1085" s="41" t="s">
        <v>5561</v>
      </c>
      <c r="F1085" s="41">
        <v>77</v>
      </c>
    </row>
    <row r="1086" spans="1:6" x14ac:dyDescent="0.25">
      <c r="A1086" s="41" t="s">
        <v>7942</v>
      </c>
      <c r="B1086" s="41" t="s">
        <v>7942</v>
      </c>
      <c r="E1086" s="41" t="s">
        <v>7943</v>
      </c>
      <c r="F1086" s="41">
        <v>78</v>
      </c>
    </row>
    <row r="1087" spans="1:6" x14ac:dyDescent="0.25">
      <c r="A1087" s="41" t="s">
        <v>7940</v>
      </c>
      <c r="B1087" s="41" t="s">
        <v>7940</v>
      </c>
      <c r="E1087" s="41" t="s">
        <v>7941</v>
      </c>
      <c r="F1087" s="41">
        <v>79</v>
      </c>
    </row>
    <row r="1088" spans="1:6" x14ac:dyDescent="0.25">
      <c r="A1088" s="41" t="s">
        <v>7937</v>
      </c>
      <c r="B1088" s="41" t="s">
        <v>7938</v>
      </c>
      <c r="C1088" s="41" t="s">
        <v>7939</v>
      </c>
      <c r="E1088" s="41" t="s">
        <v>5558</v>
      </c>
      <c r="F1088" s="41">
        <v>80</v>
      </c>
    </row>
    <row r="1089" spans="1:6" ht="30" x14ac:dyDescent="0.25">
      <c r="A1089" s="41" t="s">
        <v>7935</v>
      </c>
      <c r="B1089" s="41" t="s">
        <v>7936</v>
      </c>
      <c r="C1089" s="41" t="s">
        <v>5555</v>
      </c>
      <c r="E1089" s="41" t="s">
        <v>5556</v>
      </c>
      <c r="F1089" s="41">
        <v>81</v>
      </c>
    </row>
    <row r="1090" spans="1:6" ht="30" x14ac:dyDescent="0.25">
      <c r="A1090" s="41" t="s">
        <v>7933</v>
      </c>
      <c r="B1090" s="41" t="s">
        <v>7933</v>
      </c>
      <c r="E1090" s="41" t="s">
        <v>7934</v>
      </c>
      <c r="F1090" s="41">
        <v>82</v>
      </c>
    </row>
    <row r="1091" spans="1:6" ht="30" x14ac:dyDescent="0.25">
      <c r="A1091" s="41" t="s">
        <v>7931</v>
      </c>
      <c r="B1091" s="41" t="s">
        <v>7932</v>
      </c>
      <c r="C1091" s="41" t="s">
        <v>5553</v>
      </c>
      <c r="E1091" s="41" t="s">
        <v>5554</v>
      </c>
      <c r="F1091" s="41">
        <v>83</v>
      </c>
    </row>
    <row r="1092" spans="1:6" ht="45" x14ac:dyDescent="0.25">
      <c r="A1092" s="41" t="s">
        <v>7928</v>
      </c>
      <c r="B1092" s="41" t="s">
        <v>7929</v>
      </c>
      <c r="C1092" s="41" t="s">
        <v>7930</v>
      </c>
      <c r="E1092" s="41" t="s">
        <v>5571</v>
      </c>
      <c r="F1092" s="41">
        <v>74</v>
      </c>
    </row>
    <row r="1093" spans="1:6" ht="45" x14ac:dyDescent="0.25">
      <c r="A1093" s="41" t="s">
        <v>7925</v>
      </c>
      <c r="B1093" s="41" t="s">
        <v>7926</v>
      </c>
      <c r="C1093" s="41" t="s">
        <v>7927</v>
      </c>
      <c r="E1093" s="41" t="s">
        <v>5529</v>
      </c>
      <c r="F1093" s="41">
        <v>84</v>
      </c>
    </row>
    <row r="1094" spans="1:6" ht="30" x14ac:dyDescent="0.25">
      <c r="A1094" s="41" t="s">
        <v>7923</v>
      </c>
      <c r="B1094" s="41" t="s">
        <v>7923</v>
      </c>
      <c r="E1094" s="41" t="s">
        <v>7924</v>
      </c>
      <c r="F1094" s="41">
        <v>85</v>
      </c>
    </row>
    <row r="1095" spans="1:6" ht="30" x14ac:dyDescent="0.25">
      <c r="A1095" s="41" t="s">
        <v>7921</v>
      </c>
      <c r="B1095" s="41" t="s">
        <v>7921</v>
      </c>
      <c r="E1095" s="41" t="s">
        <v>7922</v>
      </c>
      <c r="F1095" s="41">
        <v>86</v>
      </c>
    </row>
    <row r="1096" spans="1:6" x14ac:dyDescent="0.25">
      <c r="A1096" s="41" t="s">
        <v>7919</v>
      </c>
      <c r="B1096" s="41" t="s">
        <v>7919</v>
      </c>
      <c r="E1096" s="41" t="s">
        <v>7920</v>
      </c>
      <c r="F1096" s="41">
        <v>87</v>
      </c>
    </row>
    <row r="1097" spans="1:6" ht="30" x14ac:dyDescent="0.25">
      <c r="A1097" s="41" t="s">
        <v>7916</v>
      </c>
      <c r="B1097" s="41" t="s">
        <v>7917</v>
      </c>
      <c r="C1097" s="41" t="s">
        <v>7918</v>
      </c>
      <c r="E1097" s="41" t="s">
        <v>5613</v>
      </c>
      <c r="F1097" s="41">
        <v>73</v>
      </c>
    </row>
    <row r="1098" spans="1:6" x14ac:dyDescent="0.25">
      <c r="A1098" s="41" t="s">
        <v>7914</v>
      </c>
      <c r="B1098" s="41" t="s">
        <v>7914</v>
      </c>
      <c r="E1098" s="41" t="s">
        <v>7915</v>
      </c>
      <c r="F1098" s="41">
        <v>88</v>
      </c>
    </row>
    <row r="1099" spans="1:6" x14ac:dyDescent="0.25">
      <c r="A1099" s="41" t="s">
        <v>7912</v>
      </c>
      <c r="B1099" s="41" t="s">
        <v>7912</v>
      </c>
      <c r="E1099" s="41" t="s">
        <v>7913</v>
      </c>
      <c r="F1099" s="41">
        <v>60</v>
      </c>
    </row>
    <row r="1100" spans="1:6" x14ac:dyDescent="0.25">
      <c r="A1100" s="41" t="s">
        <v>7910</v>
      </c>
      <c r="B1100" s="41" t="s">
        <v>7910</v>
      </c>
      <c r="E1100" s="41" t="s">
        <v>7911</v>
      </c>
      <c r="F1100" s="41">
        <v>70</v>
      </c>
    </row>
    <row r="1101" spans="1:6" ht="30" x14ac:dyDescent="0.25">
      <c r="A1101" s="41" t="s">
        <v>7908</v>
      </c>
      <c r="B1101" s="41" t="s">
        <v>7908</v>
      </c>
      <c r="E1101" s="41" t="s">
        <v>7909</v>
      </c>
      <c r="F1101" s="41">
        <v>89</v>
      </c>
    </row>
    <row r="1102" spans="1:6" x14ac:dyDescent="0.25">
      <c r="A1102" s="41" t="s">
        <v>7906</v>
      </c>
      <c r="B1102" s="41" t="s">
        <v>7906</v>
      </c>
      <c r="E1102" s="41" t="s">
        <v>7907</v>
      </c>
      <c r="F1102" s="41">
        <v>90</v>
      </c>
    </row>
    <row r="1103" spans="1:6" x14ac:dyDescent="0.25">
      <c r="A1103" s="41" t="s">
        <v>7904</v>
      </c>
      <c r="B1103" s="41" t="s">
        <v>7905</v>
      </c>
      <c r="C1103" s="41" t="s">
        <v>6006</v>
      </c>
      <c r="E1103" s="41" t="s">
        <v>6007</v>
      </c>
      <c r="F1103" s="41">
        <v>91</v>
      </c>
    </row>
    <row r="1104" spans="1:6" x14ac:dyDescent="0.25">
      <c r="A1104" s="41" t="s">
        <v>7902</v>
      </c>
      <c r="B1104" s="41" t="s">
        <v>7902</v>
      </c>
      <c r="E1104" s="41" t="s">
        <v>7903</v>
      </c>
      <c r="F1104" s="41">
        <v>92</v>
      </c>
    </row>
    <row r="1105" spans="1:6" x14ac:dyDescent="0.25">
      <c r="A1105" s="41" t="s">
        <v>7900</v>
      </c>
      <c r="B1105" s="41" t="s">
        <v>7900</v>
      </c>
      <c r="E1105" s="41" t="s">
        <v>7901</v>
      </c>
      <c r="F1105" s="41">
        <v>93</v>
      </c>
    </row>
    <row r="1106" spans="1:6" x14ac:dyDescent="0.25">
      <c r="A1106" s="41" t="s">
        <v>7898</v>
      </c>
      <c r="B1106" s="41" t="s">
        <v>7898</v>
      </c>
      <c r="E1106" s="41" t="s">
        <v>7899</v>
      </c>
      <c r="F1106" s="41">
        <v>69</v>
      </c>
    </row>
    <row r="1107" spans="1:6" x14ac:dyDescent="0.25">
      <c r="A1107" s="41" t="s">
        <v>410</v>
      </c>
      <c r="B1107" s="41" t="s">
        <v>410</v>
      </c>
      <c r="E1107" s="41" t="s">
        <v>7896</v>
      </c>
      <c r="F1107" s="41">
        <v>1120</v>
      </c>
    </row>
    <row r="1108" spans="1:6" x14ac:dyDescent="0.25">
      <c r="A1108" s="41" t="s">
        <v>410</v>
      </c>
      <c r="B1108" s="41" t="s">
        <v>410</v>
      </c>
      <c r="E1108" s="41" t="s">
        <v>7897</v>
      </c>
      <c r="F1108" s="41">
        <v>1119</v>
      </c>
    </row>
    <row r="1109" spans="1:6" x14ac:dyDescent="0.25">
      <c r="A1109" s="41" t="s">
        <v>7893</v>
      </c>
      <c r="B1109" s="41" t="s">
        <v>7894</v>
      </c>
      <c r="C1109" s="41" t="s">
        <v>7895</v>
      </c>
      <c r="E1109" s="41" t="s">
        <v>6146</v>
      </c>
      <c r="F1109" s="41">
        <v>1121</v>
      </c>
    </row>
    <row r="1110" spans="1:6" x14ac:dyDescent="0.25">
      <c r="A1110" s="41" t="s">
        <v>7891</v>
      </c>
      <c r="B1110" s="41" t="s">
        <v>7891</v>
      </c>
      <c r="E1110" s="41" t="s">
        <v>7892</v>
      </c>
      <c r="F1110" s="41">
        <v>1122</v>
      </c>
    </row>
    <row r="1111" spans="1:6" x14ac:dyDescent="0.25">
      <c r="A1111" s="41" t="s">
        <v>7889</v>
      </c>
      <c r="B1111" s="41" t="s">
        <v>7889</v>
      </c>
      <c r="E1111" s="41" t="s">
        <v>7890</v>
      </c>
      <c r="F1111" s="41">
        <v>1123</v>
      </c>
    </row>
    <row r="1112" spans="1:6" x14ac:dyDescent="0.25">
      <c r="A1112" s="41" t="s">
        <v>7887</v>
      </c>
      <c r="B1112" s="41" t="s">
        <v>7887</v>
      </c>
      <c r="E1112" s="41" t="s">
        <v>7888</v>
      </c>
      <c r="F1112" s="41">
        <v>1124</v>
      </c>
    </row>
    <row r="1113" spans="1:6" ht="30" x14ac:dyDescent="0.25">
      <c r="A1113" s="41" t="s">
        <v>7885</v>
      </c>
      <c r="B1113" s="41" t="s">
        <v>7885</v>
      </c>
      <c r="E1113" s="41" t="s">
        <v>7886</v>
      </c>
      <c r="F1113" s="41">
        <v>1125</v>
      </c>
    </row>
    <row r="1114" spans="1:6" x14ac:dyDescent="0.25">
      <c r="A1114" s="41" t="s">
        <v>482</v>
      </c>
      <c r="B1114" s="41" t="s">
        <v>482</v>
      </c>
      <c r="E1114" s="41" t="s">
        <v>7884</v>
      </c>
      <c r="F1114" s="41">
        <v>1126</v>
      </c>
    </row>
    <row r="1115" spans="1:6" x14ac:dyDescent="0.25">
      <c r="A1115" s="41" t="s">
        <v>7880</v>
      </c>
      <c r="B1115" s="41" t="s">
        <v>7881</v>
      </c>
      <c r="C1115" s="41" t="s">
        <v>7882</v>
      </c>
      <c r="E1115" s="41" t="s">
        <v>7883</v>
      </c>
      <c r="F1115" s="41">
        <v>1127</v>
      </c>
    </row>
    <row r="1116" spans="1:6" x14ac:dyDescent="0.25">
      <c r="A1116" s="41" t="s">
        <v>7878</v>
      </c>
      <c r="B1116" s="41" t="s">
        <v>7878</v>
      </c>
      <c r="E1116" s="41" t="s">
        <v>7879</v>
      </c>
      <c r="F1116" s="41">
        <v>1128</v>
      </c>
    </row>
    <row r="1117" spans="1:6" x14ac:dyDescent="0.25">
      <c r="A1117" s="41" t="s">
        <v>7875</v>
      </c>
      <c r="B1117" s="41" t="s">
        <v>7876</v>
      </c>
      <c r="C1117" s="41" t="s">
        <v>7877</v>
      </c>
      <c r="E1117" s="41" t="s">
        <v>6149</v>
      </c>
      <c r="F1117" s="41">
        <v>1129</v>
      </c>
    </row>
    <row r="1118" spans="1:6" x14ac:dyDescent="0.25">
      <c r="A1118" s="41" t="s">
        <v>280</v>
      </c>
      <c r="B1118" s="41" t="s">
        <v>280</v>
      </c>
      <c r="E1118" s="41" t="s">
        <v>7871</v>
      </c>
      <c r="F1118" s="41">
        <v>1130</v>
      </c>
    </row>
    <row r="1119" spans="1:6" x14ac:dyDescent="0.25">
      <c r="A1119" s="41" t="s">
        <v>280</v>
      </c>
      <c r="B1119" s="41" t="s">
        <v>280</v>
      </c>
      <c r="E1119" s="41" t="s">
        <v>7872</v>
      </c>
      <c r="F1119" s="41">
        <v>1133</v>
      </c>
    </row>
    <row r="1120" spans="1:6" x14ac:dyDescent="0.25">
      <c r="A1120" s="41" t="s">
        <v>280</v>
      </c>
      <c r="B1120" s="41" t="s">
        <v>280</v>
      </c>
      <c r="E1120" s="41" t="s">
        <v>7873</v>
      </c>
      <c r="F1120" s="41">
        <v>1132</v>
      </c>
    </row>
    <row r="1121" spans="1:6" x14ac:dyDescent="0.25">
      <c r="A1121" s="41" t="s">
        <v>280</v>
      </c>
      <c r="B1121" s="41" t="s">
        <v>280</v>
      </c>
      <c r="E1121" s="41" t="s">
        <v>7874</v>
      </c>
      <c r="F1121" s="41">
        <v>1131</v>
      </c>
    </row>
    <row r="1122" spans="1:6" x14ac:dyDescent="0.25">
      <c r="A1122" s="41" t="s">
        <v>7869</v>
      </c>
      <c r="B1122" s="41" t="s">
        <v>7869</v>
      </c>
      <c r="E1122" s="41" t="s">
        <v>7870</v>
      </c>
      <c r="F1122" s="41">
        <v>1136</v>
      </c>
    </row>
    <row r="1123" spans="1:6" x14ac:dyDescent="0.25">
      <c r="A1123" s="41" t="s">
        <v>7867</v>
      </c>
      <c r="B1123" s="41" t="s">
        <v>7867</v>
      </c>
      <c r="E1123" s="41" t="s">
        <v>7868</v>
      </c>
      <c r="F1123" s="41">
        <v>1134</v>
      </c>
    </row>
    <row r="1124" spans="1:6" x14ac:dyDescent="0.25">
      <c r="A1124" s="41" t="s">
        <v>7865</v>
      </c>
      <c r="B1124" s="41" t="s">
        <v>7865</v>
      </c>
      <c r="E1124" s="41" t="s">
        <v>7866</v>
      </c>
      <c r="F1124" s="41">
        <v>1135</v>
      </c>
    </row>
    <row r="1125" spans="1:6" x14ac:dyDescent="0.25">
      <c r="A1125" s="41" t="s">
        <v>244</v>
      </c>
      <c r="B1125" s="41" t="s">
        <v>244</v>
      </c>
      <c r="E1125" s="41" t="s">
        <v>7864</v>
      </c>
      <c r="F1125" s="41">
        <v>1137</v>
      </c>
    </row>
    <row r="1126" spans="1:6" x14ac:dyDescent="0.25">
      <c r="A1126" s="41" t="s">
        <v>7862</v>
      </c>
      <c r="B1126" s="41" t="s">
        <v>7862</v>
      </c>
      <c r="E1126" s="41" t="s">
        <v>7863</v>
      </c>
      <c r="F1126" s="41">
        <v>1138</v>
      </c>
    </row>
    <row r="1127" spans="1:6" x14ac:dyDescent="0.25">
      <c r="A1127" s="41" t="s">
        <v>627</v>
      </c>
      <c r="B1127" s="41" t="s">
        <v>627</v>
      </c>
      <c r="E1127" s="41" t="s">
        <v>7859</v>
      </c>
      <c r="F1127" s="41">
        <v>1144</v>
      </c>
    </row>
    <row r="1128" spans="1:6" x14ac:dyDescent="0.25">
      <c r="A1128" s="41" t="s">
        <v>627</v>
      </c>
      <c r="B1128" s="41" t="s">
        <v>627</v>
      </c>
      <c r="E1128" s="41" t="s">
        <v>7860</v>
      </c>
      <c r="F1128" s="41">
        <v>1145</v>
      </c>
    </row>
    <row r="1129" spans="1:6" x14ac:dyDescent="0.25">
      <c r="A1129" s="41" t="s">
        <v>627</v>
      </c>
      <c r="B1129" s="41" t="s">
        <v>627</v>
      </c>
      <c r="E1129" s="41" t="s">
        <v>7861</v>
      </c>
      <c r="F1129" s="41">
        <v>1139</v>
      </c>
    </row>
    <row r="1130" spans="1:6" x14ac:dyDescent="0.25">
      <c r="A1130" s="41" t="s">
        <v>7856</v>
      </c>
      <c r="B1130" s="41" t="s">
        <v>7857</v>
      </c>
      <c r="C1130" s="41" t="s">
        <v>7858</v>
      </c>
      <c r="E1130" s="41" t="s">
        <v>6150</v>
      </c>
      <c r="F1130" s="41">
        <v>1141</v>
      </c>
    </row>
    <row r="1131" spans="1:6" x14ac:dyDescent="0.25">
      <c r="A1131" s="41" t="s">
        <v>7854</v>
      </c>
      <c r="B1131" s="41" t="s">
        <v>7854</v>
      </c>
      <c r="E1131" s="41" t="s">
        <v>7855</v>
      </c>
      <c r="F1131" s="41">
        <v>1142</v>
      </c>
    </row>
    <row r="1132" spans="1:6" ht="30" x14ac:dyDescent="0.25">
      <c r="A1132" s="41" t="s">
        <v>7851</v>
      </c>
      <c r="B1132" s="41" t="s">
        <v>7852</v>
      </c>
      <c r="C1132" s="41" t="s">
        <v>7853</v>
      </c>
      <c r="E1132" s="41" t="s">
        <v>6152</v>
      </c>
      <c r="F1132" s="41">
        <v>1147</v>
      </c>
    </row>
    <row r="1133" spans="1:6" x14ac:dyDescent="0.25">
      <c r="A1133" s="41" t="s">
        <v>7849</v>
      </c>
      <c r="B1133" s="41" t="s">
        <v>7849</v>
      </c>
      <c r="E1133" s="41" t="s">
        <v>7850</v>
      </c>
      <c r="F1133" s="41">
        <v>1148</v>
      </c>
    </row>
    <row r="1134" spans="1:6" ht="30" x14ac:dyDescent="0.25">
      <c r="A1134" s="41" t="s">
        <v>7847</v>
      </c>
      <c r="B1134" s="41" t="s">
        <v>7847</v>
      </c>
      <c r="E1134" s="41" t="s">
        <v>7848</v>
      </c>
      <c r="F1134" s="41">
        <v>1149</v>
      </c>
    </row>
    <row r="1135" spans="1:6" ht="30" x14ac:dyDescent="0.25">
      <c r="A1135" s="41" t="s">
        <v>7845</v>
      </c>
      <c r="B1135" s="41" t="s">
        <v>7845</v>
      </c>
      <c r="E1135" s="41" t="s">
        <v>7846</v>
      </c>
      <c r="F1135" s="41">
        <v>1140</v>
      </c>
    </row>
    <row r="1136" spans="1:6" x14ac:dyDescent="0.25">
      <c r="A1136" s="41" t="s">
        <v>7843</v>
      </c>
      <c r="B1136" s="41" t="s">
        <v>7843</v>
      </c>
      <c r="E1136" s="41" t="s">
        <v>7844</v>
      </c>
      <c r="F1136" s="41">
        <v>48</v>
      </c>
    </row>
    <row r="1137" spans="1:6" x14ac:dyDescent="0.25">
      <c r="A1137" s="41" t="s">
        <v>7841</v>
      </c>
      <c r="B1137" s="41" t="s">
        <v>7841</v>
      </c>
      <c r="E1137" s="41" t="s">
        <v>7842</v>
      </c>
      <c r="F1137" s="41">
        <v>1146</v>
      </c>
    </row>
    <row r="1138" spans="1:6" ht="30" x14ac:dyDescent="0.25">
      <c r="A1138" s="41" t="s">
        <v>7839</v>
      </c>
      <c r="B1138" s="41" t="s">
        <v>7840</v>
      </c>
      <c r="C1138" s="41" t="s">
        <v>6155</v>
      </c>
      <c r="E1138" s="41" t="s">
        <v>6156</v>
      </c>
      <c r="F1138" s="41">
        <v>1150</v>
      </c>
    </row>
    <row r="1139" spans="1:6" x14ac:dyDescent="0.25">
      <c r="A1139" s="41" t="s">
        <v>7837</v>
      </c>
      <c r="B1139" s="41" t="s">
        <v>7837</v>
      </c>
      <c r="E1139" s="41" t="s">
        <v>7838</v>
      </c>
      <c r="F1139" s="41">
        <v>1143</v>
      </c>
    </row>
    <row r="1140" spans="1:6" ht="30" x14ac:dyDescent="0.25">
      <c r="A1140" s="41" t="s">
        <v>7834</v>
      </c>
      <c r="B1140" s="41" t="s">
        <v>7835</v>
      </c>
      <c r="C1140" s="41" t="s">
        <v>7836</v>
      </c>
      <c r="E1140" s="41" t="s">
        <v>6158</v>
      </c>
      <c r="F1140" s="41">
        <v>1151</v>
      </c>
    </row>
    <row r="1141" spans="1:6" x14ac:dyDescent="0.25">
      <c r="A1141" s="41" t="s">
        <v>7832</v>
      </c>
      <c r="B1141" s="41" t="s">
        <v>7832</v>
      </c>
      <c r="E1141" s="41" t="s">
        <v>7833</v>
      </c>
      <c r="F1141" s="41">
        <v>1152</v>
      </c>
    </row>
    <row r="1142" spans="1:6" ht="30" x14ac:dyDescent="0.25">
      <c r="A1142" s="41" t="s">
        <v>7829</v>
      </c>
      <c r="B1142" s="41" t="s">
        <v>7830</v>
      </c>
      <c r="C1142" s="41" t="s">
        <v>7831</v>
      </c>
      <c r="E1142" s="41" t="s">
        <v>6161</v>
      </c>
      <c r="F1142" s="41">
        <v>1153</v>
      </c>
    </row>
    <row r="1143" spans="1:6" ht="45" x14ac:dyDescent="0.25">
      <c r="A1143" s="41" t="s">
        <v>7826</v>
      </c>
      <c r="B1143" s="41" t="s">
        <v>7827</v>
      </c>
      <c r="C1143" s="41" t="s">
        <v>7828</v>
      </c>
      <c r="E1143" s="41" t="s">
        <v>5019</v>
      </c>
      <c r="F1143" s="41">
        <v>1154</v>
      </c>
    </row>
    <row r="1144" spans="1:6" ht="30" x14ac:dyDescent="0.25">
      <c r="A1144" s="41" t="s">
        <v>7823</v>
      </c>
      <c r="B1144" s="41" t="s">
        <v>7823</v>
      </c>
      <c r="E1144" s="41" t="s">
        <v>7824</v>
      </c>
      <c r="F1144" s="41">
        <v>1156</v>
      </c>
    </row>
    <row r="1145" spans="1:6" ht="30" x14ac:dyDescent="0.25">
      <c r="A1145" s="41" t="s">
        <v>7823</v>
      </c>
      <c r="B1145" s="41" t="s">
        <v>7823</v>
      </c>
      <c r="E1145" s="41" t="s">
        <v>7825</v>
      </c>
      <c r="F1145" s="41">
        <v>1155</v>
      </c>
    </row>
    <row r="1146" spans="1:6" x14ac:dyDescent="0.25">
      <c r="A1146" s="41" t="s">
        <v>7820</v>
      </c>
      <c r="B1146" s="41" t="s">
        <v>7821</v>
      </c>
      <c r="C1146" s="41" t="s">
        <v>7822</v>
      </c>
      <c r="E1146" s="41" t="s">
        <v>6166</v>
      </c>
      <c r="F1146" s="41">
        <v>1157</v>
      </c>
    </row>
    <row r="1147" spans="1:6" x14ac:dyDescent="0.25">
      <c r="A1147" s="41" t="s">
        <v>7818</v>
      </c>
      <c r="B1147" s="41" t="s">
        <v>7818</v>
      </c>
      <c r="E1147" s="41" t="s">
        <v>7819</v>
      </c>
      <c r="F1147" s="41">
        <v>1158</v>
      </c>
    </row>
    <row r="1148" spans="1:6" ht="30" x14ac:dyDescent="0.25">
      <c r="A1148" s="41" t="s">
        <v>7815</v>
      </c>
      <c r="B1148" s="41" t="s">
        <v>7816</v>
      </c>
      <c r="C1148" s="41" t="s">
        <v>7817</v>
      </c>
      <c r="E1148" s="41" t="s">
        <v>6167</v>
      </c>
      <c r="F1148" s="41">
        <v>1159</v>
      </c>
    </row>
    <row r="1149" spans="1:6" x14ac:dyDescent="0.25">
      <c r="A1149" s="41" t="s">
        <v>7812</v>
      </c>
      <c r="B1149" s="41" t="s">
        <v>7813</v>
      </c>
      <c r="C1149" s="41" t="s">
        <v>7814</v>
      </c>
      <c r="E1149" s="41" t="s">
        <v>6170</v>
      </c>
      <c r="F1149" s="41">
        <v>1160</v>
      </c>
    </row>
    <row r="1150" spans="1:6" x14ac:dyDescent="0.25">
      <c r="A1150" s="41" t="s">
        <v>365</v>
      </c>
      <c r="B1150" s="41" t="s">
        <v>7810</v>
      </c>
      <c r="C1150" s="41" t="s">
        <v>7811</v>
      </c>
      <c r="E1150" s="41" t="s">
        <v>6171</v>
      </c>
      <c r="F1150" s="41">
        <v>1161</v>
      </c>
    </row>
    <row r="1151" spans="1:6" ht="30" x14ac:dyDescent="0.25">
      <c r="A1151" s="41" t="s">
        <v>7807</v>
      </c>
      <c r="B1151" s="41" t="s">
        <v>7808</v>
      </c>
      <c r="C1151" s="41" t="s">
        <v>7809</v>
      </c>
      <c r="E1151" s="41" t="s">
        <v>6175</v>
      </c>
      <c r="F1151" s="41">
        <v>1162</v>
      </c>
    </row>
    <row r="1152" spans="1:6" x14ac:dyDescent="0.25">
      <c r="A1152" s="41" t="s">
        <v>363</v>
      </c>
      <c r="B1152" s="41" t="s">
        <v>363</v>
      </c>
      <c r="E1152" s="41" t="s">
        <v>7806</v>
      </c>
      <c r="F1152" s="41">
        <v>1163</v>
      </c>
    </row>
    <row r="1153" spans="1:6" x14ac:dyDescent="0.25">
      <c r="A1153" s="41" t="s">
        <v>367</v>
      </c>
      <c r="B1153" s="41" t="s">
        <v>7804</v>
      </c>
      <c r="C1153" s="41" t="s">
        <v>7805</v>
      </c>
      <c r="E1153" s="41" t="s">
        <v>6177</v>
      </c>
      <c r="F1153" s="41">
        <v>1164</v>
      </c>
    </row>
    <row r="1154" spans="1:6" x14ac:dyDescent="0.25">
      <c r="A1154" s="41" t="s">
        <v>7802</v>
      </c>
      <c r="B1154" s="41" t="s">
        <v>7802</v>
      </c>
      <c r="E1154" s="41" t="s">
        <v>7803</v>
      </c>
      <c r="F1154" s="41">
        <v>1165</v>
      </c>
    </row>
    <row r="1155" spans="1:6" x14ac:dyDescent="0.25">
      <c r="A1155" s="41" t="s">
        <v>7800</v>
      </c>
      <c r="B1155" s="41" t="s">
        <v>7800</v>
      </c>
      <c r="E1155" s="41" t="s">
        <v>7801</v>
      </c>
      <c r="F1155" s="41">
        <v>1166</v>
      </c>
    </row>
    <row r="1156" spans="1:6" x14ac:dyDescent="0.25">
      <c r="A1156" s="41" t="s">
        <v>7798</v>
      </c>
      <c r="B1156" s="41" t="s">
        <v>7799</v>
      </c>
      <c r="C1156" s="41" t="s">
        <v>6179</v>
      </c>
      <c r="E1156" s="41" t="s">
        <v>6180</v>
      </c>
      <c r="F1156" s="41">
        <v>1167</v>
      </c>
    </row>
    <row r="1157" spans="1:6" x14ac:dyDescent="0.25">
      <c r="A1157" s="41" t="s">
        <v>7795</v>
      </c>
      <c r="B1157" s="41" t="s">
        <v>7796</v>
      </c>
      <c r="C1157" s="41" t="s">
        <v>7797</v>
      </c>
      <c r="E1157" s="41" t="s">
        <v>6181</v>
      </c>
      <c r="F1157" s="41">
        <v>1168</v>
      </c>
    </row>
    <row r="1158" spans="1:6" ht="30" x14ac:dyDescent="0.25">
      <c r="A1158" s="41" t="s">
        <v>7792</v>
      </c>
      <c r="B1158" s="41" t="s">
        <v>7793</v>
      </c>
      <c r="C1158" s="41" t="s">
        <v>7794</v>
      </c>
      <c r="E1158" s="41" t="s">
        <v>5848</v>
      </c>
      <c r="F1158" s="41">
        <v>49</v>
      </c>
    </row>
    <row r="1159" spans="1:6" ht="30" x14ac:dyDescent="0.25">
      <c r="A1159" s="41" t="s">
        <v>303</v>
      </c>
      <c r="B1159" s="41" t="s">
        <v>7791</v>
      </c>
      <c r="C1159" s="41" t="s">
        <v>6182</v>
      </c>
      <c r="E1159" s="41" t="s">
        <v>6183</v>
      </c>
      <c r="F1159" s="41">
        <v>1169</v>
      </c>
    </row>
    <row r="1160" spans="1:6" ht="45" x14ac:dyDescent="0.25">
      <c r="A1160" s="41" t="s">
        <v>7788</v>
      </c>
      <c r="B1160" s="41" t="s">
        <v>7789</v>
      </c>
      <c r="C1160" s="41" t="s">
        <v>7790</v>
      </c>
      <c r="E1160" s="41" t="s">
        <v>6185</v>
      </c>
      <c r="F1160" s="41">
        <v>1170</v>
      </c>
    </row>
    <row r="1161" spans="1:6" x14ac:dyDescent="0.25">
      <c r="A1161" s="41" t="s">
        <v>7786</v>
      </c>
      <c r="B1161" s="41" t="s">
        <v>7786</v>
      </c>
      <c r="E1161" s="41" t="s">
        <v>7787</v>
      </c>
      <c r="F1161" s="41">
        <v>1171</v>
      </c>
    </row>
    <row r="1162" spans="1:6" ht="30" x14ac:dyDescent="0.25">
      <c r="A1162" s="41" t="s">
        <v>7783</v>
      </c>
      <c r="B1162" s="41" t="s">
        <v>7784</v>
      </c>
      <c r="C1162" s="41" t="s">
        <v>7785</v>
      </c>
      <c r="E1162" s="41" t="s">
        <v>6188</v>
      </c>
      <c r="F1162" s="41">
        <v>1172</v>
      </c>
    </row>
    <row r="1163" spans="1:6" x14ac:dyDescent="0.25">
      <c r="A1163" s="41" t="s">
        <v>7781</v>
      </c>
      <c r="B1163" s="41" t="s">
        <v>7782</v>
      </c>
      <c r="C1163" s="41" t="s">
        <v>6189</v>
      </c>
      <c r="E1163" s="41" t="s">
        <v>6190</v>
      </c>
      <c r="F1163" s="41">
        <v>1173</v>
      </c>
    </row>
    <row r="1164" spans="1:6" ht="30" x14ac:dyDescent="0.25">
      <c r="A1164" s="41" t="s">
        <v>7779</v>
      </c>
      <c r="B1164" s="41" t="s">
        <v>7779</v>
      </c>
      <c r="E1164" s="41" t="s">
        <v>7780</v>
      </c>
      <c r="F1164" s="41">
        <v>1174</v>
      </c>
    </row>
    <row r="1165" spans="1:6" x14ac:dyDescent="0.25">
      <c r="A1165" s="41" t="s">
        <v>7775</v>
      </c>
      <c r="B1165" s="41" t="s">
        <v>7776</v>
      </c>
      <c r="C1165" s="41" t="s">
        <v>7777</v>
      </c>
      <c r="E1165" s="41" t="s">
        <v>7778</v>
      </c>
      <c r="F1165" s="41">
        <v>1175</v>
      </c>
    </row>
    <row r="1166" spans="1:6" x14ac:dyDescent="0.25">
      <c r="A1166" s="41" t="s">
        <v>7773</v>
      </c>
      <c r="B1166" s="41" t="s">
        <v>7773</v>
      </c>
      <c r="E1166" s="41" t="s">
        <v>7774</v>
      </c>
      <c r="F1166" s="41">
        <v>1176</v>
      </c>
    </row>
    <row r="1167" spans="1:6" x14ac:dyDescent="0.25">
      <c r="A1167" s="41" t="s">
        <v>7771</v>
      </c>
      <c r="B1167" s="41" t="s">
        <v>7771</v>
      </c>
      <c r="E1167" s="41" t="s">
        <v>7772</v>
      </c>
      <c r="F1167" s="41">
        <v>1177</v>
      </c>
    </row>
    <row r="1168" spans="1:6" x14ac:dyDescent="0.25">
      <c r="A1168" s="41" t="s">
        <v>7769</v>
      </c>
      <c r="B1168" s="41" t="s">
        <v>7770</v>
      </c>
      <c r="C1168" s="41" t="s">
        <v>6194</v>
      </c>
      <c r="E1168" s="41" t="s">
        <v>6195</v>
      </c>
      <c r="F1168" s="41">
        <v>1178</v>
      </c>
    </row>
    <row r="1169" spans="1:6" x14ac:dyDescent="0.25">
      <c r="A1169" s="41" t="s">
        <v>659</v>
      </c>
      <c r="B1169" s="41" t="s">
        <v>659</v>
      </c>
      <c r="E1169" s="41" t="s">
        <v>7768</v>
      </c>
      <c r="F1169" s="41">
        <v>1181</v>
      </c>
    </row>
    <row r="1170" spans="1:6" x14ac:dyDescent="0.25">
      <c r="A1170" s="41" t="s">
        <v>7765</v>
      </c>
      <c r="B1170" s="41" t="s">
        <v>7765</v>
      </c>
      <c r="E1170" s="41" t="s">
        <v>7766</v>
      </c>
      <c r="F1170" s="41">
        <v>1179</v>
      </c>
    </row>
    <row r="1171" spans="1:6" x14ac:dyDescent="0.25">
      <c r="A1171" s="41" t="s">
        <v>7765</v>
      </c>
      <c r="B1171" s="41" t="s">
        <v>7765</v>
      </c>
      <c r="E1171" s="41" t="s">
        <v>7767</v>
      </c>
      <c r="F1171" s="41">
        <v>1180</v>
      </c>
    </row>
    <row r="1172" spans="1:6" ht="30" x14ac:dyDescent="0.25">
      <c r="A1172" s="41" t="s">
        <v>7762</v>
      </c>
      <c r="B1172" s="41" t="s">
        <v>7763</v>
      </c>
      <c r="C1172" s="41" t="s">
        <v>7764</v>
      </c>
      <c r="E1172" s="41" t="s">
        <v>6197</v>
      </c>
      <c r="F1172" s="41">
        <v>1182</v>
      </c>
    </row>
    <row r="1173" spans="1:6" ht="45" x14ac:dyDescent="0.25">
      <c r="A1173" s="41" t="s">
        <v>7759</v>
      </c>
      <c r="B1173" s="41" t="s">
        <v>7759</v>
      </c>
      <c r="E1173" s="41" t="s">
        <v>7760</v>
      </c>
      <c r="F1173" s="41">
        <v>1184</v>
      </c>
    </row>
    <row r="1174" spans="1:6" ht="45" x14ac:dyDescent="0.25">
      <c r="A1174" s="41" t="s">
        <v>7759</v>
      </c>
      <c r="B1174" s="41" t="s">
        <v>7759</v>
      </c>
      <c r="E1174" s="41" t="s">
        <v>7761</v>
      </c>
      <c r="F1174" s="41">
        <v>1183</v>
      </c>
    </row>
    <row r="1175" spans="1:6" x14ac:dyDescent="0.25">
      <c r="A1175" s="41" t="s">
        <v>289</v>
      </c>
      <c r="B1175" s="41" t="s">
        <v>289</v>
      </c>
      <c r="E1175" s="41" t="s">
        <v>7757</v>
      </c>
      <c r="F1175" s="41">
        <v>1186</v>
      </c>
    </row>
    <row r="1176" spans="1:6" x14ac:dyDescent="0.25">
      <c r="A1176" s="41" t="s">
        <v>289</v>
      </c>
      <c r="B1176" s="41" t="s">
        <v>289</v>
      </c>
      <c r="E1176" s="41" t="s">
        <v>7758</v>
      </c>
      <c r="F1176" s="41">
        <v>1185</v>
      </c>
    </row>
    <row r="1177" spans="1:6" x14ac:dyDescent="0.25">
      <c r="A1177" s="41" t="s">
        <v>595</v>
      </c>
      <c r="B1177" s="41" t="s">
        <v>595</v>
      </c>
      <c r="E1177" s="41" t="s">
        <v>7756</v>
      </c>
      <c r="F1177" s="41">
        <v>1187</v>
      </c>
    </row>
    <row r="1178" spans="1:6" ht="30" x14ac:dyDescent="0.25">
      <c r="A1178" s="41" t="s">
        <v>7753</v>
      </c>
      <c r="B1178" s="41" t="s">
        <v>7754</v>
      </c>
      <c r="C1178" s="41" t="s">
        <v>7755</v>
      </c>
      <c r="E1178" s="41" t="s">
        <v>6209</v>
      </c>
      <c r="F1178" s="41">
        <v>1189</v>
      </c>
    </row>
    <row r="1179" spans="1:6" x14ac:dyDescent="0.25">
      <c r="A1179" s="41" t="s">
        <v>7751</v>
      </c>
      <c r="B1179" s="41" t="s">
        <v>7751</v>
      </c>
      <c r="E1179" s="41" t="s">
        <v>7752</v>
      </c>
      <c r="F1179" s="41">
        <v>1190</v>
      </c>
    </row>
    <row r="1180" spans="1:6" x14ac:dyDescent="0.25">
      <c r="A1180" s="41" t="s">
        <v>7748</v>
      </c>
      <c r="B1180" s="41" t="s">
        <v>7749</v>
      </c>
      <c r="C1180" s="41" t="s">
        <v>7750</v>
      </c>
      <c r="E1180" s="41" t="s">
        <v>6207</v>
      </c>
      <c r="F1180" s="41">
        <v>1188</v>
      </c>
    </row>
    <row r="1181" spans="1:6" x14ac:dyDescent="0.25">
      <c r="A1181" s="41" t="s">
        <v>7746</v>
      </c>
      <c r="B1181" s="41" t="s">
        <v>7746</v>
      </c>
      <c r="E1181" s="41" t="s">
        <v>7747</v>
      </c>
      <c r="F1181" s="41">
        <v>1191</v>
      </c>
    </row>
    <row r="1182" spans="1:6" x14ac:dyDescent="0.25">
      <c r="A1182" s="41" t="s">
        <v>7743</v>
      </c>
      <c r="B1182" s="41" t="s">
        <v>7744</v>
      </c>
      <c r="C1182" s="41" t="s">
        <v>7745</v>
      </c>
      <c r="E1182" s="41" t="s">
        <v>6210</v>
      </c>
      <c r="F1182" s="41">
        <v>1192</v>
      </c>
    </row>
    <row r="1183" spans="1:6" x14ac:dyDescent="0.25">
      <c r="A1183" s="41" t="s">
        <v>7739</v>
      </c>
      <c r="B1183" s="41" t="s">
        <v>7739</v>
      </c>
      <c r="E1183" s="41" t="s">
        <v>7740</v>
      </c>
      <c r="F1183" s="41">
        <v>1194</v>
      </c>
    </row>
    <row r="1184" spans="1:6" x14ac:dyDescent="0.25">
      <c r="A1184" s="41" t="s">
        <v>7739</v>
      </c>
      <c r="B1184" s="41" t="s">
        <v>7739</v>
      </c>
      <c r="E1184" s="41" t="s">
        <v>7741</v>
      </c>
      <c r="F1184" s="41">
        <v>1193</v>
      </c>
    </row>
    <row r="1185" spans="1:6" x14ac:dyDescent="0.25">
      <c r="A1185" s="41" t="s">
        <v>7739</v>
      </c>
      <c r="B1185" s="41" t="s">
        <v>7739</v>
      </c>
      <c r="E1185" s="41" t="s">
        <v>7742</v>
      </c>
      <c r="F1185" s="41">
        <v>1195</v>
      </c>
    </row>
    <row r="1186" spans="1:6" x14ac:dyDescent="0.25">
      <c r="A1186" s="41" t="s">
        <v>7737</v>
      </c>
      <c r="B1186" s="41" t="s">
        <v>7737</v>
      </c>
      <c r="E1186" s="41" t="s">
        <v>7738</v>
      </c>
      <c r="F1186" s="41">
        <v>1198</v>
      </c>
    </row>
    <row r="1187" spans="1:6" x14ac:dyDescent="0.25">
      <c r="A1187" s="41" t="s">
        <v>7734</v>
      </c>
      <c r="B1187" s="41" t="s">
        <v>7735</v>
      </c>
      <c r="C1187" s="41">
        <v>58</v>
      </c>
      <c r="E1187" s="41" t="s">
        <v>7736</v>
      </c>
      <c r="F1187" s="41">
        <v>1199</v>
      </c>
    </row>
    <row r="1188" spans="1:6" ht="30" x14ac:dyDescent="0.25">
      <c r="A1188" s="41" t="s">
        <v>7731</v>
      </c>
      <c r="B1188" s="41" t="s">
        <v>7732</v>
      </c>
      <c r="C1188" s="41" t="s">
        <v>7733</v>
      </c>
      <c r="E1188" s="41" t="s">
        <v>6213</v>
      </c>
      <c r="F1188" s="41">
        <v>1196</v>
      </c>
    </row>
    <row r="1189" spans="1:6" ht="30" x14ac:dyDescent="0.25">
      <c r="A1189" s="41" t="s">
        <v>7729</v>
      </c>
      <c r="B1189" s="41" t="s">
        <v>7729</v>
      </c>
      <c r="E1189" s="41" t="s">
        <v>7730</v>
      </c>
      <c r="F1189" s="41">
        <v>1197</v>
      </c>
    </row>
    <row r="1190" spans="1:6" x14ac:dyDescent="0.25">
      <c r="A1190" s="41" t="s">
        <v>7727</v>
      </c>
      <c r="B1190" s="41" t="s">
        <v>7727</v>
      </c>
      <c r="E1190" s="41" t="s">
        <v>7728</v>
      </c>
      <c r="F1190" s="41">
        <v>51</v>
      </c>
    </row>
    <row r="1191" spans="1:6" ht="30" x14ac:dyDescent="0.25">
      <c r="A1191" s="41" t="s">
        <v>7725</v>
      </c>
      <c r="B1191" s="41" t="s">
        <v>7726</v>
      </c>
      <c r="C1191" s="41" t="s">
        <v>5842</v>
      </c>
      <c r="E1191" s="41" t="s">
        <v>5843</v>
      </c>
      <c r="F1191" s="41">
        <v>50</v>
      </c>
    </row>
    <row r="1192" spans="1:6" x14ac:dyDescent="0.25">
      <c r="A1192" s="41" t="s">
        <v>7722</v>
      </c>
      <c r="B1192" s="41" t="s">
        <v>7722</v>
      </c>
      <c r="E1192" s="41" t="s">
        <v>7723</v>
      </c>
      <c r="F1192" s="41">
        <v>1205</v>
      </c>
    </row>
    <row r="1193" spans="1:6" x14ac:dyDescent="0.25">
      <c r="A1193" s="41" t="s">
        <v>7722</v>
      </c>
      <c r="B1193" s="41" t="s">
        <v>7722</v>
      </c>
      <c r="E1193" s="41" t="s">
        <v>7724</v>
      </c>
      <c r="F1193" s="41">
        <v>1206</v>
      </c>
    </row>
    <row r="1194" spans="1:6" x14ac:dyDescent="0.25">
      <c r="A1194" s="41" t="s">
        <v>7720</v>
      </c>
      <c r="B1194" s="41" t="s">
        <v>7720</v>
      </c>
      <c r="E1194" s="41" t="s">
        <v>7721</v>
      </c>
      <c r="F1194" s="41">
        <v>1207</v>
      </c>
    </row>
    <row r="1195" spans="1:6" ht="30" x14ac:dyDescent="0.25">
      <c r="A1195" s="41" t="s">
        <v>7718</v>
      </c>
      <c r="B1195" s="41" t="s">
        <v>7718</v>
      </c>
      <c r="E1195" s="41" t="s">
        <v>7719</v>
      </c>
      <c r="F1195" s="41">
        <v>1200</v>
      </c>
    </row>
    <row r="1196" spans="1:6" ht="30" x14ac:dyDescent="0.25">
      <c r="A1196" s="41" t="s">
        <v>7716</v>
      </c>
      <c r="B1196" s="41" t="s">
        <v>7716</v>
      </c>
      <c r="E1196" s="41" t="s">
        <v>7717</v>
      </c>
      <c r="F1196" s="41">
        <v>1201</v>
      </c>
    </row>
    <row r="1197" spans="1:6" ht="45" x14ac:dyDescent="0.25">
      <c r="A1197" s="41" t="s">
        <v>7713</v>
      </c>
      <c r="B1197" s="41" t="s">
        <v>7714</v>
      </c>
      <c r="C1197" s="41" t="s">
        <v>7715</v>
      </c>
      <c r="E1197" s="41" t="s">
        <v>6216</v>
      </c>
      <c r="F1197" s="41">
        <v>1202</v>
      </c>
    </row>
    <row r="1198" spans="1:6" x14ac:dyDescent="0.25">
      <c r="A1198" s="41" t="s">
        <v>7711</v>
      </c>
      <c r="B1198" s="41" t="s">
        <v>7711</v>
      </c>
      <c r="E1198" s="41" t="s">
        <v>7712</v>
      </c>
      <c r="F1198" s="41">
        <v>1203</v>
      </c>
    </row>
    <row r="1199" spans="1:6" x14ac:dyDescent="0.25">
      <c r="A1199" s="41" t="s">
        <v>235</v>
      </c>
      <c r="B1199" s="41" t="s">
        <v>235</v>
      </c>
      <c r="E1199" s="41" t="s">
        <v>7710</v>
      </c>
      <c r="F1199" s="41">
        <v>1204</v>
      </c>
    </row>
    <row r="1200" spans="1:6" x14ac:dyDescent="0.25">
      <c r="A1200" s="41" t="s">
        <v>7708</v>
      </c>
      <c r="B1200" s="41" t="s">
        <v>7708</v>
      </c>
      <c r="E1200" s="41" t="s">
        <v>7709</v>
      </c>
      <c r="F1200" s="41">
        <v>52</v>
      </c>
    </row>
    <row r="1201" spans="1:6" ht="75" x14ac:dyDescent="0.25">
      <c r="A1201" s="41" t="s">
        <v>7705</v>
      </c>
      <c r="B1201" s="41" t="s">
        <v>7706</v>
      </c>
      <c r="C1201" s="41">
        <v>27</v>
      </c>
      <c r="E1201" s="41" t="s">
        <v>7707</v>
      </c>
      <c r="F1201" s="41">
        <v>1208</v>
      </c>
    </row>
    <row r="1202" spans="1:6" ht="75" x14ac:dyDescent="0.25">
      <c r="A1202" s="41" t="s">
        <v>7703</v>
      </c>
      <c r="B1202" s="41" t="s">
        <v>7704</v>
      </c>
      <c r="C1202" s="41" t="s">
        <v>6222</v>
      </c>
      <c r="E1202" s="41" t="s">
        <v>6223</v>
      </c>
      <c r="F1202" s="41">
        <v>1209</v>
      </c>
    </row>
    <row r="1203" spans="1:6" x14ac:dyDescent="0.25">
      <c r="A1203" s="41" t="s">
        <v>343</v>
      </c>
      <c r="B1203" s="41" t="s">
        <v>7701</v>
      </c>
      <c r="C1203" s="41">
        <v>9</v>
      </c>
      <c r="E1203" s="41" t="s">
        <v>7702</v>
      </c>
      <c r="F1203" s="41">
        <v>1210</v>
      </c>
    </row>
    <row r="1204" spans="1:6" x14ac:dyDescent="0.25">
      <c r="A1204" s="41" t="s">
        <v>7698</v>
      </c>
      <c r="B1204" s="41" t="s">
        <v>7699</v>
      </c>
      <c r="C1204" s="41" t="s">
        <v>7700</v>
      </c>
      <c r="E1204" s="41" t="s">
        <v>6224</v>
      </c>
      <c r="F1204" s="41">
        <v>1211</v>
      </c>
    </row>
    <row r="1205" spans="1:6" x14ac:dyDescent="0.25">
      <c r="A1205" s="41" t="s">
        <v>611</v>
      </c>
      <c r="B1205" s="41" t="s">
        <v>611</v>
      </c>
      <c r="E1205" s="41" t="s">
        <v>7694</v>
      </c>
      <c r="F1205" s="41">
        <v>1215</v>
      </c>
    </row>
    <row r="1206" spans="1:6" x14ac:dyDescent="0.25">
      <c r="A1206" s="41" t="s">
        <v>611</v>
      </c>
      <c r="B1206" s="41" t="s">
        <v>611</v>
      </c>
      <c r="E1206" s="41" t="s">
        <v>7695</v>
      </c>
      <c r="F1206" s="41">
        <v>1213</v>
      </c>
    </row>
    <row r="1207" spans="1:6" x14ac:dyDescent="0.25">
      <c r="A1207" s="41" t="s">
        <v>611</v>
      </c>
      <c r="B1207" s="41" t="s">
        <v>611</v>
      </c>
      <c r="E1207" s="41" t="s">
        <v>7696</v>
      </c>
      <c r="F1207" s="41">
        <v>1212</v>
      </c>
    </row>
    <row r="1208" spans="1:6" x14ac:dyDescent="0.25">
      <c r="A1208" s="41" t="s">
        <v>611</v>
      </c>
      <c r="B1208" s="41" t="s">
        <v>611</v>
      </c>
      <c r="E1208" s="41" t="s">
        <v>7697</v>
      </c>
      <c r="F1208" s="41">
        <v>1214</v>
      </c>
    </row>
    <row r="1209" spans="1:6" x14ac:dyDescent="0.25">
      <c r="A1209" s="41" t="s">
        <v>7692</v>
      </c>
      <c r="B1209" s="41" t="s">
        <v>7692</v>
      </c>
      <c r="E1209" s="41" t="s">
        <v>7693</v>
      </c>
      <c r="F1209" s="41">
        <v>1217</v>
      </c>
    </row>
    <row r="1210" spans="1:6" x14ac:dyDescent="0.25">
      <c r="A1210" s="41" t="s">
        <v>7689</v>
      </c>
      <c r="B1210" s="41" t="s">
        <v>7690</v>
      </c>
      <c r="C1210" s="41" t="s">
        <v>7691</v>
      </c>
      <c r="E1210" s="41" t="s">
        <v>6225</v>
      </c>
      <c r="F1210" s="41">
        <v>1218</v>
      </c>
    </row>
    <row r="1211" spans="1:6" x14ac:dyDescent="0.25">
      <c r="A1211" s="41" t="s">
        <v>7686</v>
      </c>
      <c r="B1211" s="41" t="s">
        <v>7686</v>
      </c>
      <c r="E1211" s="41" t="s">
        <v>7687</v>
      </c>
      <c r="F1211" s="41">
        <v>1219</v>
      </c>
    </row>
    <row r="1212" spans="1:6" x14ac:dyDescent="0.25">
      <c r="A1212" s="41" t="s">
        <v>7686</v>
      </c>
      <c r="B1212" s="41" t="s">
        <v>7686</v>
      </c>
      <c r="E1212" s="41" t="s">
        <v>7688</v>
      </c>
      <c r="F1212" s="41">
        <v>1220</v>
      </c>
    </row>
    <row r="1213" spans="1:6" x14ac:dyDescent="0.25">
      <c r="A1213" s="41" t="s">
        <v>7684</v>
      </c>
      <c r="B1213" s="41" t="s">
        <v>7684</v>
      </c>
      <c r="E1213" s="41" t="s">
        <v>7685</v>
      </c>
      <c r="F1213" s="41">
        <v>1221</v>
      </c>
    </row>
    <row r="1214" spans="1:6" ht="30" x14ac:dyDescent="0.25">
      <c r="A1214" s="41" t="s">
        <v>7682</v>
      </c>
      <c r="B1214" s="41" t="s">
        <v>7683</v>
      </c>
      <c r="C1214" s="41" t="s">
        <v>6226</v>
      </c>
      <c r="E1214" s="41" t="s">
        <v>6227</v>
      </c>
      <c r="F1214" s="41">
        <v>1222</v>
      </c>
    </row>
    <row r="1215" spans="1:6" ht="30" x14ac:dyDescent="0.25">
      <c r="A1215" s="41" t="s">
        <v>7679</v>
      </c>
      <c r="B1215" s="41" t="s">
        <v>7680</v>
      </c>
      <c r="C1215" s="41" t="s">
        <v>7681</v>
      </c>
      <c r="E1215" s="41" t="s">
        <v>6231</v>
      </c>
      <c r="F1215" s="41">
        <v>1223</v>
      </c>
    </row>
    <row r="1216" spans="1:6" x14ac:dyDescent="0.25">
      <c r="A1216" s="41" t="s">
        <v>7677</v>
      </c>
      <c r="B1216" s="41" t="s">
        <v>7678</v>
      </c>
      <c r="C1216" s="41" t="s">
        <v>6232</v>
      </c>
      <c r="E1216" s="41" t="s">
        <v>6233</v>
      </c>
      <c r="F1216" s="41">
        <v>1224</v>
      </c>
    </row>
    <row r="1217" spans="1:6" ht="30" x14ac:dyDescent="0.25">
      <c r="A1217" s="41" t="s">
        <v>7675</v>
      </c>
      <c r="B1217" s="41" t="s">
        <v>7675</v>
      </c>
      <c r="E1217" s="41" t="s">
        <v>7676</v>
      </c>
      <c r="F1217" s="41">
        <v>1225</v>
      </c>
    </row>
    <row r="1218" spans="1:6" x14ac:dyDescent="0.25">
      <c r="A1218" s="41" t="s">
        <v>241</v>
      </c>
      <c r="B1218" s="41" t="s">
        <v>241</v>
      </c>
      <c r="E1218" s="41" t="s">
        <v>7674</v>
      </c>
      <c r="F1218" s="41">
        <v>1226</v>
      </c>
    </row>
    <row r="1219" spans="1:6" ht="30" x14ac:dyDescent="0.25">
      <c r="A1219" s="41" t="s">
        <v>7671</v>
      </c>
      <c r="B1219" s="41" t="s">
        <v>7672</v>
      </c>
      <c r="C1219" s="41" t="s">
        <v>7673</v>
      </c>
      <c r="E1219" s="41" t="s">
        <v>6234</v>
      </c>
      <c r="F1219" s="41">
        <v>1227</v>
      </c>
    </row>
    <row r="1220" spans="1:6" x14ac:dyDescent="0.25">
      <c r="A1220" s="41" t="s">
        <v>1910</v>
      </c>
      <c r="B1220" s="41" t="s">
        <v>1910</v>
      </c>
      <c r="E1220" s="41" t="s">
        <v>7670</v>
      </c>
      <c r="F1220" s="41">
        <v>1228</v>
      </c>
    </row>
    <row r="1221" spans="1:6" ht="30" x14ac:dyDescent="0.25">
      <c r="A1221" s="41" t="s">
        <v>7668</v>
      </c>
      <c r="B1221" s="41" t="s">
        <v>7668</v>
      </c>
      <c r="E1221" s="41" t="s">
        <v>7669</v>
      </c>
      <c r="F1221" s="41">
        <v>1230</v>
      </c>
    </row>
    <row r="1222" spans="1:6" x14ac:dyDescent="0.25">
      <c r="A1222" s="41" t="s">
        <v>7666</v>
      </c>
      <c r="B1222" s="41" t="s">
        <v>7666</v>
      </c>
      <c r="E1222" s="41" t="s">
        <v>7667</v>
      </c>
      <c r="F1222" s="41">
        <v>1229</v>
      </c>
    </row>
    <row r="1223" spans="1:6" x14ac:dyDescent="0.25">
      <c r="A1223" s="41" t="s">
        <v>7664</v>
      </c>
      <c r="B1223" s="41" t="s">
        <v>611</v>
      </c>
      <c r="C1223" s="41" t="s">
        <v>7665</v>
      </c>
      <c r="E1223" s="41" t="s">
        <v>6235</v>
      </c>
      <c r="F1223" s="41">
        <v>1231</v>
      </c>
    </row>
    <row r="1224" spans="1:6" x14ac:dyDescent="0.25">
      <c r="A1224" s="41" t="s">
        <v>7662</v>
      </c>
      <c r="B1224" s="41" t="s">
        <v>7662</v>
      </c>
      <c r="E1224" s="41" t="s">
        <v>7663</v>
      </c>
      <c r="F1224" s="41">
        <v>1232</v>
      </c>
    </row>
    <row r="1225" spans="1:6" x14ac:dyDescent="0.25">
      <c r="A1225" s="41" t="s">
        <v>7660</v>
      </c>
      <c r="B1225" s="41" t="s">
        <v>7660</v>
      </c>
      <c r="E1225" s="41" t="s">
        <v>7661</v>
      </c>
      <c r="F1225" s="41">
        <v>1233</v>
      </c>
    </row>
    <row r="1226" spans="1:6" x14ac:dyDescent="0.25">
      <c r="A1226" s="41" t="s">
        <v>7658</v>
      </c>
      <c r="B1226" s="41" t="s">
        <v>7658</v>
      </c>
      <c r="E1226" s="41" t="s">
        <v>7659</v>
      </c>
      <c r="F1226" s="41">
        <v>1234</v>
      </c>
    </row>
    <row r="1227" spans="1:6" x14ac:dyDescent="0.25">
      <c r="A1227" s="41" t="s">
        <v>7656</v>
      </c>
      <c r="B1227" s="41" t="s">
        <v>7656</v>
      </c>
      <c r="E1227" s="41" t="s">
        <v>7657</v>
      </c>
      <c r="F1227" s="41">
        <v>1235</v>
      </c>
    </row>
    <row r="1228" spans="1:6" x14ac:dyDescent="0.25">
      <c r="A1228" s="41" t="s">
        <v>7654</v>
      </c>
      <c r="B1228" s="41" t="s">
        <v>7654</v>
      </c>
      <c r="E1228" s="41" t="s">
        <v>7655</v>
      </c>
      <c r="F1228" s="41">
        <v>1236</v>
      </c>
    </row>
    <row r="1229" spans="1:6" x14ac:dyDescent="0.25">
      <c r="A1229" s="41" t="s">
        <v>7652</v>
      </c>
      <c r="B1229" s="41" t="s">
        <v>7652</v>
      </c>
      <c r="E1229" s="41" t="s">
        <v>7653</v>
      </c>
      <c r="F1229" s="41">
        <v>1216</v>
      </c>
    </row>
    <row r="1230" spans="1:6" x14ac:dyDescent="0.25">
      <c r="A1230" s="41" t="s">
        <v>7650</v>
      </c>
      <c r="B1230" s="41" t="s">
        <v>7650</v>
      </c>
      <c r="E1230" s="41" t="s">
        <v>7651</v>
      </c>
      <c r="F1230" s="41">
        <v>1237</v>
      </c>
    </row>
    <row r="1231" spans="1:6" x14ac:dyDescent="0.25">
      <c r="A1231" s="41" t="s">
        <v>7648</v>
      </c>
      <c r="B1231" s="41" t="s">
        <v>7648</v>
      </c>
      <c r="E1231" s="41" t="s">
        <v>7649</v>
      </c>
      <c r="F1231" s="41">
        <v>1238</v>
      </c>
    </row>
    <row r="1232" spans="1:6" x14ac:dyDescent="0.25">
      <c r="A1232" s="41" t="s">
        <v>497</v>
      </c>
      <c r="B1232" s="41" t="s">
        <v>497</v>
      </c>
      <c r="E1232" s="41" t="s">
        <v>7642</v>
      </c>
      <c r="F1232" s="41">
        <v>1244</v>
      </c>
    </row>
    <row r="1233" spans="1:6" x14ac:dyDescent="0.25">
      <c r="A1233" s="41" t="s">
        <v>497</v>
      </c>
      <c r="B1233" s="41" t="s">
        <v>497</v>
      </c>
      <c r="E1233" s="41" t="s">
        <v>7643</v>
      </c>
      <c r="F1233" s="41">
        <v>1241</v>
      </c>
    </row>
    <row r="1234" spans="1:6" x14ac:dyDescent="0.25">
      <c r="A1234" s="41" t="s">
        <v>497</v>
      </c>
      <c r="B1234" s="41" t="s">
        <v>497</v>
      </c>
      <c r="E1234" s="41" t="s">
        <v>7644</v>
      </c>
      <c r="F1234" s="41">
        <v>1239</v>
      </c>
    </row>
    <row r="1235" spans="1:6" x14ac:dyDescent="0.25">
      <c r="A1235" s="41" t="s">
        <v>497</v>
      </c>
      <c r="B1235" s="41" t="s">
        <v>497</v>
      </c>
      <c r="E1235" s="41" t="s">
        <v>7645</v>
      </c>
      <c r="F1235" s="41">
        <v>1243</v>
      </c>
    </row>
    <row r="1236" spans="1:6" x14ac:dyDescent="0.25">
      <c r="A1236" s="41" t="s">
        <v>497</v>
      </c>
      <c r="B1236" s="41" t="s">
        <v>497</v>
      </c>
      <c r="E1236" s="41" t="s">
        <v>7646</v>
      </c>
      <c r="F1236" s="41">
        <v>1242</v>
      </c>
    </row>
    <row r="1237" spans="1:6" x14ac:dyDescent="0.25">
      <c r="A1237" s="41" t="s">
        <v>497</v>
      </c>
      <c r="B1237" s="41" t="s">
        <v>497</v>
      </c>
      <c r="E1237" s="41" t="s">
        <v>7647</v>
      </c>
      <c r="F1237" s="41">
        <v>1240</v>
      </c>
    </row>
    <row r="1238" spans="1:6" x14ac:dyDescent="0.25">
      <c r="A1238" s="41" t="s">
        <v>7640</v>
      </c>
      <c r="B1238" s="41" t="s">
        <v>7641</v>
      </c>
      <c r="C1238" s="41" t="s">
        <v>6237</v>
      </c>
      <c r="E1238" s="41" t="s">
        <v>6238</v>
      </c>
      <c r="F1238" s="41">
        <v>1245</v>
      </c>
    </row>
    <row r="1239" spans="1:6" x14ac:dyDescent="0.25">
      <c r="A1239" s="41" t="s">
        <v>7638</v>
      </c>
      <c r="B1239" s="41" t="s">
        <v>7638</v>
      </c>
      <c r="E1239" s="41" t="s">
        <v>7639</v>
      </c>
      <c r="F1239" s="41">
        <v>1246</v>
      </c>
    </row>
    <row r="1240" spans="1:6" x14ac:dyDescent="0.25">
      <c r="A1240" s="41" t="s">
        <v>7635</v>
      </c>
      <c r="B1240" s="41" t="s">
        <v>7636</v>
      </c>
      <c r="C1240" s="41" t="s">
        <v>7637</v>
      </c>
      <c r="E1240" s="41" t="s">
        <v>6239</v>
      </c>
      <c r="F1240" s="41">
        <v>1247</v>
      </c>
    </row>
    <row r="1241" spans="1:6" x14ac:dyDescent="0.25">
      <c r="A1241" s="41" t="s">
        <v>7632</v>
      </c>
      <c r="B1241" s="41" t="s">
        <v>7633</v>
      </c>
      <c r="C1241" s="41" t="s">
        <v>7634</v>
      </c>
      <c r="E1241" s="41" t="s">
        <v>6241</v>
      </c>
      <c r="F1241" s="41">
        <v>1248</v>
      </c>
    </row>
    <row r="1242" spans="1:6" ht="75" x14ac:dyDescent="0.25">
      <c r="A1242" s="41" t="s">
        <v>7629</v>
      </c>
      <c r="B1242" s="41" t="s">
        <v>7630</v>
      </c>
      <c r="C1242" s="41" t="s">
        <v>7631</v>
      </c>
      <c r="E1242" s="41" t="s">
        <v>6242</v>
      </c>
      <c r="F1242" s="41">
        <v>1249</v>
      </c>
    </row>
    <row r="1243" spans="1:6" ht="30" x14ac:dyDescent="0.25">
      <c r="A1243" s="41" t="s">
        <v>7626</v>
      </c>
      <c r="B1243" s="41" t="s">
        <v>7627</v>
      </c>
      <c r="C1243" s="41" t="s">
        <v>7628</v>
      </c>
      <c r="E1243" s="41" t="s">
        <v>6247</v>
      </c>
      <c r="F1243" s="41">
        <v>1250</v>
      </c>
    </row>
    <row r="1244" spans="1:6" x14ac:dyDescent="0.25">
      <c r="A1244" s="41" t="s">
        <v>691</v>
      </c>
      <c r="B1244" s="41" t="s">
        <v>1930</v>
      </c>
      <c r="C1244" s="41" t="s">
        <v>7625</v>
      </c>
      <c r="E1244" s="41" t="s">
        <v>6251</v>
      </c>
      <c r="F1244" s="41">
        <v>1251</v>
      </c>
    </row>
    <row r="1245" spans="1:6" x14ac:dyDescent="0.25">
      <c r="A1245" s="41" t="s">
        <v>295</v>
      </c>
      <c r="B1245" s="41" t="s">
        <v>295</v>
      </c>
      <c r="E1245" s="41" t="s">
        <v>7624</v>
      </c>
      <c r="F1245" s="41">
        <v>1252</v>
      </c>
    </row>
    <row r="1246" spans="1:6" x14ac:dyDescent="0.25">
      <c r="A1246" s="41" t="s">
        <v>681</v>
      </c>
      <c r="B1246" s="41" t="s">
        <v>681</v>
      </c>
      <c r="E1246" s="41" t="s">
        <v>7623</v>
      </c>
      <c r="F1246" s="41">
        <v>1253</v>
      </c>
    </row>
    <row r="1247" spans="1:6" x14ac:dyDescent="0.25">
      <c r="A1247" s="41" t="s">
        <v>7621</v>
      </c>
      <c r="B1247" s="41" t="s">
        <v>7621</v>
      </c>
      <c r="E1247" s="41" t="s">
        <v>7622</v>
      </c>
      <c r="F1247" s="41">
        <v>1254</v>
      </c>
    </row>
    <row r="1248" spans="1:6" x14ac:dyDescent="0.25">
      <c r="A1248" s="41" t="s">
        <v>329</v>
      </c>
      <c r="B1248" s="41" t="s">
        <v>329</v>
      </c>
      <c r="E1248" s="41" t="s">
        <v>7619</v>
      </c>
      <c r="F1248" s="41">
        <v>1255</v>
      </c>
    </row>
    <row r="1249" spans="1:6" x14ac:dyDescent="0.25">
      <c r="A1249" s="41" t="s">
        <v>329</v>
      </c>
      <c r="B1249" s="41" t="s">
        <v>329</v>
      </c>
      <c r="E1249" s="41" t="s">
        <v>7620</v>
      </c>
      <c r="F1249" s="41">
        <v>1256</v>
      </c>
    </row>
    <row r="1250" spans="1:6" x14ac:dyDescent="0.25">
      <c r="A1250" s="41" t="s">
        <v>564</v>
      </c>
      <c r="B1250" s="41" t="s">
        <v>564</v>
      </c>
      <c r="E1250" s="41" t="s">
        <v>7618</v>
      </c>
      <c r="F1250" s="41">
        <v>1259</v>
      </c>
    </row>
    <row r="1251" spans="1:6" x14ac:dyDescent="0.25">
      <c r="A1251" s="41" t="s">
        <v>7616</v>
      </c>
      <c r="B1251" s="41" t="s">
        <v>7616</v>
      </c>
      <c r="E1251" s="41" t="s">
        <v>7617</v>
      </c>
      <c r="F1251" s="41">
        <v>95</v>
      </c>
    </row>
    <row r="1252" spans="1:6" x14ac:dyDescent="0.25">
      <c r="A1252" s="41" t="s">
        <v>597</v>
      </c>
      <c r="B1252" s="41" t="s">
        <v>597</v>
      </c>
      <c r="E1252" s="41" t="s">
        <v>7615</v>
      </c>
      <c r="F1252" s="41">
        <v>1260</v>
      </c>
    </row>
    <row r="1253" spans="1:6" x14ac:dyDescent="0.25">
      <c r="A1253" s="41" t="s">
        <v>7613</v>
      </c>
      <c r="B1253" s="41" t="s">
        <v>7613</v>
      </c>
      <c r="E1253" s="41" t="s">
        <v>7614</v>
      </c>
      <c r="F1253" s="41">
        <v>1257</v>
      </c>
    </row>
    <row r="1254" spans="1:6" x14ac:dyDescent="0.25">
      <c r="A1254" s="41" t="s">
        <v>7611</v>
      </c>
      <c r="B1254" s="41" t="s">
        <v>7612</v>
      </c>
      <c r="C1254" s="41" t="s">
        <v>6256</v>
      </c>
      <c r="E1254" s="41" t="s">
        <v>6257</v>
      </c>
      <c r="F1254" s="41">
        <v>1261</v>
      </c>
    </row>
    <row r="1255" spans="1:6" x14ac:dyDescent="0.25">
      <c r="A1255" s="41" t="s">
        <v>7609</v>
      </c>
      <c r="B1255" s="41" t="s">
        <v>7609</v>
      </c>
      <c r="E1255" s="41" t="s">
        <v>7610</v>
      </c>
      <c r="F1255" s="41">
        <v>1262</v>
      </c>
    </row>
    <row r="1256" spans="1:6" x14ac:dyDescent="0.25">
      <c r="A1256" s="41" t="s">
        <v>7607</v>
      </c>
      <c r="B1256" s="41" t="s">
        <v>7607</v>
      </c>
      <c r="E1256" s="41" t="s">
        <v>7608</v>
      </c>
      <c r="F1256" s="41">
        <v>1263</v>
      </c>
    </row>
    <row r="1257" spans="1:6" ht="30" x14ac:dyDescent="0.25">
      <c r="A1257" s="41" t="s">
        <v>7605</v>
      </c>
      <c r="B1257" s="41" t="s">
        <v>7606</v>
      </c>
      <c r="C1257" s="41" t="s">
        <v>6258</v>
      </c>
      <c r="E1257" s="41" t="s">
        <v>6259</v>
      </c>
      <c r="F1257" s="41">
        <v>1264</v>
      </c>
    </row>
    <row r="1258" spans="1:6" x14ac:dyDescent="0.25">
      <c r="A1258" s="41" t="s">
        <v>7603</v>
      </c>
      <c r="B1258" s="41" t="s">
        <v>7603</v>
      </c>
      <c r="E1258" s="41" t="s">
        <v>7604</v>
      </c>
      <c r="F1258" s="41">
        <v>1258</v>
      </c>
    </row>
    <row r="1259" spans="1:6" ht="30" x14ac:dyDescent="0.25">
      <c r="A1259" s="41" t="s">
        <v>7601</v>
      </c>
      <c r="B1259" s="41" t="s">
        <v>7602</v>
      </c>
      <c r="C1259" s="41" t="s">
        <v>6260</v>
      </c>
      <c r="E1259" s="41" t="s">
        <v>6261</v>
      </c>
      <c r="F1259" s="41">
        <v>1265</v>
      </c>
    </row>
    <row r="1260" spans="1:6" x14ac:dyDescent="0.25">
      <c r="A1260" s="41" t="s">
        <v>7599</v>
      </c>
      <c r="B1260" s="41" t="s">
        <v>7599</v>
      </c>
      <c r="E1260" s="41" t="s">
        <v>7600</v>
      </c>
      <c r="F1260" s="41">
        <v>1266</v>
      </c>
    </row>
    <row r="1261" spans="1:6" x14ac:dyDescent="0.25">
      <c r="A1261" s="41" t="s">
        <v>512</v>
      </c>
      <c r="B1261" s="41" t="s">
        <v>512</v>
      </c>
      <c r="E1261" s="41" t="s">
        <v>7598</v>
      </c>
      <c r="F1261" s="41">
        <v>1267</v>
      </c>
    </row>
    <row r="1262" spans="1:6" x14ac:dyDescent="0.25">
      <c r="A1262" s="41" t="s">
        <v>7596</v>
      </c>
      <c r="B1262" s="41" t="s">
        <v>7596</v>
      </c>
      <c r="E1262" s="41" t="s">
        <v>7597</v>
      </c>
      <c r="F1262" s="41">
        <v>1268</v>
      </c>
    </row>
    <row r="1263" spans="1:6" ht="30" x14ac:dyDescent="0.25">
      <c r="A1263" s="41" t="s">
        <v>7593</v>
      </c>
      <c r="B1263" s="41" t="s">
        <v>7594</v>
      </c>
      <c r="C1263" s="41" t="s">
        <v>7595</v>
      </c>
      <c r="E1263" s="41" t="s">
        <v>6262</v>
      </c>
      <c r="F1263" s="41">
        <v>1269</v>
      </c>
    </row>
    <row r="1264" spans="1:6" x14ac:dyDescent="0.25">
      <c r="A1264" s="41" t="s">
        <v>470</v>
      </c>
      <c r="B1264" s="41" t="s">
        <v>470</v>
      </c>
      <c r="E1264" s="41" t="s">
        <v>7592</v>
      </c>
      <c r="F1264" s="41">
        <v>1270</v>
      </c>
    </row>
    <row r="1265" spans="1:6" x14ac:dyDescent="0.25">
      <c r="A1265" s="41" t="s">
        <v>7590</v>
      </c>
      <c r="B1265" s="41" t="s">
        <v>7590</v>
      </c>
      <c r="E1265" s="41" t="s">
        <v>7591</v>
      </c>
      <c r="F1265" s="41">
        <v>1271</v>
      </c>
    </row>
    <row r="1266" spans="1:6" x14ac:dyDescent="0.25">
      <c r="A1266" s="41" t="s">
        <v>7588</v>
      </c>
      <c r="B1266" s="41" t="s">
        <v>7588</v>
      </c>
      <c r="E1266" s="41" t="s">
        <v>7589</v>
      </c>
      <c r="F1266" s="41">
        <v>1272</v>
      </c>
    </row>
    <row r="1267" spans="1:6" x14ac:dyDescent="0.25">
      <c r="A1267" s="41" t="s">
        <v>7586</v>
      </c>
      <c r="B1267" s="41" t="s">
        <v>7586</v>
      </c>
      <c r="E1267" s="41" t="s">
        <v>7587</v>
      </c>
      <c r="F1267" s="41">
        <v>1275</v>
      </c>
    </row>
    <row r="1268" spans="1:6" x14ac:dyDescent="0.25">
      <c r="A1268" s="41" t="s">
        <v>7583</v>
      </c>
      <c r="B1268" s="41" t="s">
        <v>7583</v>
      </c>
      <c r="E1268" s="41" t="s">
        <v>7584</v>
      </c>
      <c r="F1268" s="41">
        <v>1276</v>
      </c>
    </row>
    <row r="1269" spans="1:6" x14ac:dyDescent="0.25">
      <c r="A1269" s="41" t="s">
        <v>7583</v>
      </c>
      <c r="B1269" s="41" t="s">
        <v>7583</v>
      </c>
      <c r="E1269" s="41" t="s">
        <v>7585</v>
      </c>
      <c r="F1269" s="41">
        <v>1277</v>
      </c>
    </row>
    <row r="1270" spans="1:6" x14ac:dyDescent="0.25">
      <c r="A1270" s="41" t="s">
        <v>7581</v>
      </c>
      <c r="B1270" s="41" t="s">
        <v>7581</v>
      </c>
      <c r="E1270" s="41" t="s">
        <v>7582</v>
      </c>
      <c r="F1270" s="41">
        <v>1273</v>
      </c>
    </row>
    <row r="1271" spans="1:6" ht="30" x14ac:dyDescent="0.25">
      <c r="A1271" s="41" t="s">
        <v>7578</v>
      </c>
      <c r="B1271" s="41" t="s">
        <v>7579</v>
      </c>
      <c r="C1271" s="41" t="s">
        <v>7580</v>
      </c>
      <c r="E1271" s="41" t="s">
        <v>6266</v>
      </c>
      <c r="F1271" s="41">
        <v>1274</v>
      </c>
    </row>
    <row r="1272" spans="1:6" ht="30" x14ac:dyDescent="0.25">
      <c r="A1272" s="41" t="s">
        <v>7576</v>
      </c>
      <c r="B1272" s="41" t="s">
        <v>7576</v>
      </c>
      <c r="E1272" s="41" t="s">
        <v>7577</v>
      </c>
      <c r="F1272" s="41">
        <v>1278</v>
      </c>
    </row>
    <row r="1273" spans="1:6" x14ac:dyDescent="0.25">
      <c r="A1273" s="41" t="s">
        <v>267</v>
      </c>
      <c r="B1273" s="41" t="s">
        <v>7574</v>
      </c>
      <c r="C1273" s="41" t="s">
        <v>7575</v>
      </c>
      <c r="E1273" s="41" t="s">
        <v>6267</v>
      </c>
      <c r="F1273" s="41">
        <v>1279</v>
      </c>
    </row>
    <row r="1274" spans="1:6" x14ac:dyDescent="0.25">
      <c r="A1274" s="41" t="s">
        <v>7572</v>
      </c>
      <c r="B1274" s="41" t="s">
        <v>7572</v>
      </c>
      <c r="E1274" s="41" t="s">
        <v>7573</v>
      </c>
      <c r="F1274" s="41">
        <v>1281</v>
      </c>
    </row>
    <row r="1275" spans="1:6" x14ac:dyDescent="0.25">
      <c r="A1275" s="41" t="s">
        <v>7569</v>
      </c>
      <c r="B1275" s="41" t="s">
        <v>7570</v>
      </c>
      <c r="C1275" s="41" t="s">
        <v>7571</v>
      </c>
      <c r="E1275" s="41" t="s">
        <v>6269</v>
      </c>
      <c r="F1275" s="41">
        <v>1280</v>
      </c>
    </row>
    <row r="1276" spans="1:6" x14ac:dyDescent="0.25">
      <c r="A1276" s="41" t="s">
        <v>7567</v>
      </c>
      <c r="B1276" s="41" t="s">
        <v>7567</v>
      </c>
      <c r="E1276" s="41" t="s">
        <v>7568</v>
      </c>
      <c r="F1276" s="41">
        <v>1282</v>
      </c>
    </row>
    <row r="1277" spans="1:6" x14ac:dyDescent="0.25">
      <c r="A1277" s="41" t="s">
        <v>7564</v>
      </c>
      <c r="B1277" s="41" t="s">
        <v>7565</v>
      </c>
      <c r="C1277" s="41" t="s">
        <v>7566</v>
      </c>
      <c r="E1277" s="41" t="s">
        <v>6270</v>
      </c>
      <c r="F1277" s="41">
        <v>1283</v>
      </c>
    </row>
    <row r="1278" spans="1:6" x14ac:dyDescent="0.25">
      <c r="A1278" s="41" t="s">
        <v>7562</v>
      </c>
      <c r="B1278" s="41" t="s">
        <v>7563</v>
      </c>
      <c r="C1278" s="41" t="s">
        <v>5840</v>
      </c>
      <c r="E1278" s="41" t="s">
        <v>5841</v>
      </c>
      <c r="F1278" s="41">
        <v>53</v>
      </c>
    </row>
    <row r="1279" spans="1:6" x14ac:dyDescent="0.25">
      <c r="A1279" s="41" t="s">
        <v>7559</v>
      </c>
      <c r="B1279" s="41" t="s">
        <v>7559</v>
      </c>
      <c r="E1279" s="41" t="s">
        <v>7560</v>
      </c>
      <c r="F1279" s="41">
        <v>1284</v>
      </c>
    </row>
    <row r="1280" spans="1:6" x14ac:dyDescent="0.25">
      <c r="A1280" s="41" t="s">
        <v>7559</v>
      </c>
      <c r="B1280" s="41" t="s">
        <v>7559</v>
      </c>
      <c r="E1280" s="41" t="s">
        <v>7561</v>
      </c>
      <c r="F1280" s="41">
        <v>1285</v>
      </c>
    </row>
    <row r="1281" spans="1:6" ht="30" x14ac:dyDescent="0.25">
      <c r="A1281" s="41" t="s">
        <v>7557</v>
      </c>
      <c r="B1281" s="41" t="s">
        <v>7557</v>
      </c>
      <c r="E1281" s="41" t="s">
        <v>7558</v>
      </c>
      <c r="F1281" s="41">
        <v>1286</v>
      </c>
    </row>
    <row r="1282" spans="1:6" ht="30" x14ac:dyDescent="0.25">
      <c r="A1282" s="41" t="s">
        <v>7554</v>
      </c>
      <c r="B1282" s="41" t="s">
        <v>7555</v>
      </c>
      <c r="C1282" s="41" t="s">
        <v>7556</v>
      </c>
      <c r="E1282" s="41" t="s">
        <v>6271</v>
      </c>
      <c r="F1282" s="41">
        <v>1287</v>
      </c>
    </row>
    <row r="1283" spans="1:6" x14ac:dyDescent="0.25">
      <c r="A1283" s="41" t="s">
        <v>7552</v>
      </c>
      <c r="B1283" s="41" t="s">
        <v>7552</v>
      </c>
      <c r="E1283" s="41" t="s">
        <v>7553</v>
      </c>
      <c r="F1283" s="41">
        <v>1288</v>
      </c>
    </row>
    <row r="1284" spans="1:6" x14ac:dyDescent="0.25">
      <c r="A1284" s="41" t="s">
        <v>7549</v>
      </c>
      <c r="B1284" s="41" t="s">
        <v>7550</v>
      </c>
      <c r="C1284" s="41" t="s">
        <v>7551</v>
      </c>
      <c r="E1284" s="41" t="s">
        <v>6273</v>
      </c>
      <c r="F1284" s="41">
        <v>1289</v>
      </c>
    </row>
    <row r="1285" spans="1:6" x14ac:dyDescent="0.25">
      <c r="A1285" s="41" t="s">
        <v>7547</v>
      </c>
      <c r="B1285" s="41" t="s">
        <v>7547</v>
      </c>
      <c r="E1285" s="41" t="s">
        <v>7548</v>
      </c>
      <c r="F1285" s="41">
        <v>1290</v>
      </c>
    </row>
    <row r="1286" spans="1:6" x14ac:dyDescent="0.25">
      <c r="A1286" s="41" t="s">
        <v>7544</v>
      </c>
      <c r="B1286" s="41" t="s">
        <v>7545</v>
      </c>
      <c r="C1286" s="41" t="s">
        <v>7546</v>
      </c>
      <c r="E1286" s="41" t="s">
        <v>6275</v>
      </c>
      <c r="F1286" s="41">
        <v>1291</v>
      </c>
    </row>
    <row r="1287" spans="1:6" x14ac:dyDescent="0.25">
      <c r="A1287" s="41" t="s">
        <v>314</v>
      </c>
      <c r="B1287" s="41" t="s">
        <v>314</v>
      </c>
      <c r="E1287" s="41" t="s">
        <v>7535</v>
      </c>
      <c r="F1287" s="41">
        <v>1299</v>
      </c>
    </row>
    <row r="1288" spans="1:6" x14ac:dyDescent="0.25">
      <c r="A1288" s="41" t="s">
        <v>314</v>
      </c>
      <c r="B1288" s="41" t="s">
        <v>314</v>
      </c>
      <c r="E1288" s="41" t="s">
        <v>7536</v>
      </c>
      <c r="F1288" s="41">
        <v>1293</v>
      </c>
    </row>
    <row r="1289" spans="1:6" x14ac:dyDescent="0.25">
      <c r="A1289" s="41" t="s">
        <v>314</v>
      </c>
      <c r="B1289" s="41" t="s">
        <v>314</v>
      </c>
      <c r="E1289" s="41" t="s">
        <v>7537</v>
      </c>
      <c r="F1289" s="41">
        <v>1298</v>
      </c>
    </row>
    <row r="1290" spans="1:6" x14ac:dyDescent="0.25">
      <c r="A1290" s="41" t="s">
        <v>314</v>
      </c>
      <c r="B1290" s="41" t="s">
        <v>314</v>
      </c>
      <c r="E1290" s="41" t="s">
        <v>7538</v>
      </c>
      <c r="F1290" s="41">
        <v>1300</v>
      </c>
    </row>
    <row r="1291" spans="1:6" x14ac:dyDescent="0.25">
      <c r="A1291" s="41" t="s">
        <v>314</v>
      </c>
      <c r="B1291" s="41" t="s">
        <v>314</v>
      </c>
      <c r="E1291" s="41" t="s">
        <v>7539</v>
      </c>
      <c r="F1291" s="41">
        <v>1296</v>
      </c>
    </row>
    <row r="1292" spans="1:6" x14ac:dyDescent="0.25">
      <c r="A1292" s="41" t="s">
        <v>314</v>
      </c>
      <c r="B1292" s="41" t="s">
        <v>314</v>
      </c>
      <c r="E1292" s="41" t="s">
        <v>7540</v>
      </c>
      <c r="F1292" s="41">
        <v>1292</v>
      </c>
    </row>
    <row r="1293" spans="1:6" x14ac:dyDescent="0.25">
      <c r="A1293" s="41" t="s">
        <v>314</v>
      </c>
      <c r="B1293" s="41" t="s">
        <v>314</v>
      </c>
      <c r="E1293" s="41" t="s">
        <v>7541</v>
      </c>
      <c r="F1293" s="41">
        <v>1295</v>
      </c>
    </row>
    <row r="1294" spans="1:6" x14ac:dyDescent="0.25">
      <c r="A1294" s="41" t="s">
        <v>314</v>
      </c>
      <c r="B1294" s="41" t="s">
        <v>314</v>
      </c>
      <c r="E1294" s="41" t="s">
        <v>7542</v>
      </c>
      <c r="F1294" s="41">
        <v>1294</v>
      </c>
    </row>
    <row r="1295" spans="1:6" x14ac:dyDescent="0.25">
      <c r="A1295" s="41" t="s">
        <v>314</v>
      </c>
      <c r="B1295" s="41" t="s">
        <v>314</v>
      </c>
      <c r="E1295" s="41" t="s">
        <v>7543</v>
      </c>
      <c r="F1295" s="41">
        <v>1297</v>
      </c>
    </row>
    <row r="1296" spans="1:6" x14ac:dyDescent="0.25">
      <c r="A1296" s="41" t="s">
        <v>7533</v>
      </c>
      <c r="B1296" s="41" t="s">
        <v>7533</v>
      </c>
      <c r="E1296" s="41" t="s">
        <v>7534</v>
      </c>
      <c r="F1296" s="41">
        <v>1302</v>
      </c>
    </row>
    <row r="1297" spans="1:6" x14ac:dyDescent="0.25">
      <c r="A1297" s="41" t="s">
        <v>7531</v>
      </c>
      <c r="B1297" s="41" t="s">
        <v>7531</v>
      </c>
      <c r="E1297" s="41" t="s">
        <v>7532</v>
      </c>
      <c r="F1297" s="41">
        <v>1306</v>
      </c>
    </row>
    <row r="1298" spans="1:6" x14ac:dyDescent="0.25">
      <c r="A1298" s="41" t="s">
        <v>7529</v>
      </c>
      <c r="B1298" s="41" t="s">
        <v>7529</v>
      </c>
      <c r="E1298" s="41" t="s">
        <v>7530</v>
      </c>
      <c r="F1298" s="41">
        <v>1307</v>
      </c>
    </row>
    <row r="1299" spans="1:6" x14ac:dyDescent="0.25">
      <c r="A1299" s="41" t="s">
        <v>7527</v>
      </c>
      <c r="B1299" s="41" t="s">
        <v>7527</v>
      </c>
      <c r="E1299" s="41" t="s">
        <v>7528</v>
      </c>
      <c r="F1299" s="41">
        <v>1303</v>
      </c>
    </row>
    <row r="1300" spans="1:6" x14ac:dyDescent="0.25">
      <c r="A1300" s="41" t="s">
        <v>324</v>
      </c>
      <c r="B1300" s="41" t="s">
        <v>324</v>
      </c>
      <c r="E1300" s="41" t="s">
        <v>7525</v>
      </c>
      <c r="F1300" s="41">
        <v>1305</v>
      </c>
    </row>
    <row r="1301" spans="1:6" x14ac:dyDescent="0.25">
      <c r="A1301" s="41" t="s">
        <v>324</v>
      </c>
      <c r="B1301" s="41" t="s">
        <v>324</v>
      </c>
      <c r="E1301" s="41" t="s">
        <v>7526</v>
      </c>
      <c r="F1301" s="41">
        <v>1304</v>
      </c>
    </row>
    <row r="1302" spans="1:6" x14ac:dyDescent="0.25">
      <c r="A1302" s="41" t="s">
        <v>7523</v>
      </c>
      <c r="B1302" s="41" t="s">
        <v>7523</v>
      </c>
      <c r="E1302" s="41" t="s">
        <v>7524</v>
      </c>
      <c r="F1302" s="41">
        <v>1308</v>
      </c>
    </row>
    <row r="1303" spans="1:6" x14ac:dyDescent="0.25">
      <c r="A1303" s="41" t="s">
        <v>7520</v>
      </c>
      <c r="B1303" s="41" t="s">
        <v>7521</v>
      </c>
      <c r="C1303" s="41" t="s">
        <v>7522</v>
      </c>
      <c r="E1303" s="41" t="s">
        <v>6278</v>
      </c>
      <c r="F1303" s="41">
        <v>1301</v>
      </c>
    </row>
    <row r="1304" spans="1:6" ht="30" x14ac:dyDescent="0.25">
      <c r="A1304" s="41" t="s">
        <v>7517</v>
      </c>
      <c r="B1304" s="41" t="s">
        <v>7518</v>
      </c>
      <c r="C1304" s="41" t="s">
        <v>7519</v>
      </c>
      <c r="E1304" s="41" t="s">
        <v>6280</v>
      </c>
      <c r="F1304" s="41">
        <v>1309</v>
      </c>
    </row>
    <row r="1305" spans="1:6" x14ac:dyDescent="0.25">
      <c r="A1305" s="41" t="s">
        <v>7515</v>
      </c>
      <c r="B1305" s="41" t="s">
        <v>7515</v>
      </c>
      <c r="E1305" s="41" t="s">
        <v>7516</v>
      </c>
      <c r="F1305" s="41">
        <v>54</v>
      </c>
    </row>
    <row r="1306" spans="1:6" x14ac:dyDescent="0.25">
      <c r="A1306" s="41" t="s">
        <v>7512</v>
      </c>
      <c r="B1306" s="41" t="s">
        <v>7513</v>
      </c>
      <c r="C1306" s="41" t="s">
        <v>7514</v>
      </c>
      <c r="E1306" s="41" t="s">
        <v>6282</v>
      </c>
      <c r="F1306" s="41">
        <v>1310</v>
      </c>
    </row>
    <row r="1307" spans="1:6" x14ac:dyDescent="0.25">
      <c r="A1307" s="41" t="s">
        <v>355</v>
      </c>
      <c r="B1307" s="41" t="s">
        <v>7510</v>
      </c>
      <c r="C1307" s="41" t="s">
        <v>7511</v>
      </c>
      <c r="E1307" s="41" t="s">
        <v>6283</v>
      </c>
      <c r="F1307" s="41">
        <v>1311</v>
      </c>
    </row>
    <row r="1308" spans="1:6" x14ac:dyDescent="0.25">
      <c r="A1308" s="41" t="s">
        <v>439</v>
      </c>
      <c r="B1308" s="41" t="s">
        <v>7508</v>
      </c>
      <c r="C1308" s="41" t="s">
        <v>7509</v>
      </c>
      <c r="E1308" s="41" t="s">
        <v>6284</v>
      </c>
      <c r="F1308" s="41">
        <v>1312</v>
      </c>
    </row>
    <row r="1309" spans="1:6" x14ac:dyDescent="0.25">
      <c r="A1309" s="41" t="s">
        <v>7506</v>
      </c>
      <c r="B1309" s="41" t="s">
        <v>7506</v>
      </c>
      <c r="E1309" s="41" t="s">
        <v>7507</v>
      </c>
      <c r="F1309" s="41">
        <v>1313</v>
      </c>
    </row>
    <row r="1310" spans="1:6" x14ac:dyDescent="0.25">
      <c r="A1310" s="41" t="s">
        <v>7503</v>
      </c>
      <c r="B1310" s="41" t="s">
        <v>7503</v>
      </c>
      <c r="E1310" s="41" t="s">
        <v>7504</v>
      </c>
      <c r="F1310" s="41">
        <v>1314</v>
      </c>
    </row>
    <row r="1311" spans="1:6" x14ac:dyDescent="0.25">
      <c r="A1311" s="41" t="s">
        <v>7503</v>
      </c>
      <c r="B1311" s="41" t="s">
        <v>7503</v>
      </c>
      <c r="E1311" s="41" t="s">
        <v>7505</v>
      </c>
      <c r="F1311" s="41">
        <v>1315</v>
      </c>
    </row>
    <row r="1312" spans="1:6" x14ac:dyDescent="0.25">
      <c r="A1312" s="41" t="s">
        <v>7500</v>
      </c>
      <c r="B1312" s="41" t="s">
        <v>7501</v>
      </c>
      <c r="C1312" s="41" t="s">
        <v>7502</v>
      </c>
      <c r="E1312" s="41" t="s">
        <v>6288</v>
      </c>
      <c r="F1312" s="41">
        <v>1316</v>
      </c>
    </row>
    <row r="1313" spans="1:6" x14ac:dyDescent="0.25">
      <c r="A1313" s="41" t="s">
        <v>352</v>
      </c>
      <c r="B1313" s="41" t="s">
        <v>7498</v>
      </c>
      <c r="C1313" s="41" t="s">
        <v>7499</v>
      </c>
      <c r="E1313" s="41" t="s">
        <v>6290</v>
      </c>
      <c r="F1313" s="41">
        <v>1317</v>
      </c>
    </row>
    <row r="1314" spans="1:6" x14ac:dyDescent="0.25">
      <c r="A1314" s="41" t="s">
        <v>7496</v>
      </c>
      <c r="B1314" s="41" t="s">
        <v>7496</v>
      </c>
      <c r="E1314" s="41" t="s">
        <v>7497</v>
      </c>
      <c r="F1314" s="41">
        <v>1318</v>
      </c>
    </row>
    <row r="1315" spans="1:6" ht="30" x14ac:dyDescent="0.25">
      <c r="A1315" s="41" t="s">
        <v>7494</v>
      </c>
      <c r="B1315" s="41" t="s">
        <v>7494</v>
      </c>
      <c r="E1315" s="41" t="s">
        <v>7495</v>
      </c>
      <c r="F1315" s="41">
        <v>1319</v>
      </c>
    </row>
    <row r="1316" spans="1:6" x14ac:dyDescent="0.25">
      <c r="A1316" s="41" t="s">
        <v>7492</v>
      </c>
      <c r="B1316" s="41" t="s">
        <v>7493</v>
      </c>
      <c r="C1316" s="41" t="s">
        <v>6293</v>
      </c>
      <c r="E1316" s="41" t="s">
        <v>6294</v>
      </c>
      <c r="F1316" s="41">
        <v>1320</v>
      </c>
    </row>
    <row r="1317" spans="1:6" ht="30" x14ac:dyDescent="0.25">
      <c r="A1317" s="41" t="s">
        <v>7489</v>
      </c>
      <c r="B1317" s="41" t="s">
        <v>7490</v>
      </c>
      <c r="C1317" s="41" t="s">
        <v>7491</v>
      </c>
      <c r="E1317" s="41" t="s">
        <v>6296</v>
      </c>
      <c r="F1317" s="41">
        <v>1321</v>
      </c>
    </row>
    <row r="1318" spans="1:6" x14ac:dyDescent="0.25">
      <c r="A1318" s="41" t="s">
        <v>7487</v>
      </c>
      <c r="B1318" s="41" t="s">
        <v>7488</v>
      </c>
      <c r="C1318" s="41" t="s">
        <v>6300</v>
      </c>
      <c r="E1318" s="41" t="s">
        <v>6301</v>
      </c>
      <c r="F1318" s="41">
        <v>1322</v>
      </c>
    </row>
    <row r="1319" spans="1:6" x14ac:dyDescent="0.25">
      <c r="A1319" s="41" t="s">
        <v>7485</v>
      </c>
      <c r="B1319" s="41" t="s">
        <v>7486</v>
      </c>
      <c r="C1319" s="41" t="s">
        <v>6302</v>
      </c>
      <c r="E1319" s="41" t="s">
        <v>6303</v>
      </c>
      <c r="F1319" s="41">
        <v>1323</v>
      </c>
    </row>
    <row r="1320" spans="1:6" x14ac:dyDescent="0.25">
      <c r="A1320" s="41" t="s">
        <v>7482</v>
      </c>
      <c r="B1320" s="41" t="s">
        <v>7483</v>
      </c>
      <c r="C1320" s="41" t="s">
        <v>7484</v>
      </c>
      <c r="E1320" s="41" t="s">
        <v>6304</v>
      </c>
      <c r="F1320" s="41">
        <v>1324</v>
      </c>
    </row>
    <row r="1321" spans="1:6" ht="30" x14ac:dyDescent="0.25">
      <c r="A1321" s="41" t="s">
        <v>7479</v>
      </c>
      <c r="B1321" s="41" t="s">
        <v>7480</v>
      </c>
      <c r="C1321" s="41" t="s">
        <v>7481</v>
      </c>
      <c r="E1321" s="41" t="s">
        <v>6307</v>
      </c>
      <c r="F1321" s="41">
        <v>1325</v>
      </c>
    </row>
    <row r="1322" spans="1:6" x14ac:dyDescent="0.25">
      <c r="A1322" s="41" t="s">
        <v>7477</v>
      </c>
      <c r="B1322" s="41" t="s">
        <v>7478</v>
      </c>
      <c r="C1322" s="41" t="s">
        <v>6308</v>
      </c>
      <c r="E1322" s="41" t="s">
        <v>6309</v>
      </c>
      <c r="F1322" s="41">
        <v>1326</v>
      </c>
    </row>
    <row r="1323" spans="1:6" x14ac:dyDescent="0.25">
      <c r="A1323" s="41" t="s">
        <v>7475</v>
      </c>
      <c r="B1323" s="41" t="s">
        <v>7476</v>
      </c>
      <c r="C1323" s="41" t="s">
        <v>6310</v>
      </c>
      <c r="E1323" s="41" t="s">
        <v>6311</v>
      </c>
      <c r="F1323" s="41">
        <v>1327</v>
      </c>
    </row>
    <row r="1324" spans="1:6" x14ac:dyDescent="0.25">
      <c r="A1324" s="41" t="s">
        <v>643</v>
      </c>
      <c r="B1324" s="41" t="s">
        <v>643</v>
      </c>
      <c r="E1324" s="41" t="s">
        <v>7474</v>
      </c>
      <c r="F1324" s="41">
        <v>1328</v>
      </c>
    </row>
    <row r="1325" spans="1:6" x14ac:dyDescent="0.25">
      <c r="A1325" s="41" t="s">
        <v>7472</v>
      </c>
      <c r="B1325" s="41" t="s">
        <v>7472</v>
      </c>
      <c r="E1325" s="41" t="s">
        <v>7473</v>
      </c>
      <c r="F1325" s="41">
        <v>1329</v>
      </c>
    </row>
    <row r="1326" spans="1:6" x14ac:dyDescent="0.25">
      <c r="A1326" s="41" t="s">
        <v>414</v>
      </c>
      <c r="B1326" s="41" t="s">
        <v>7470</v>
      </c>
      <c r="C1326" s="41" t="s">
        <v>7471</v>
      </c>
      <c r="E1326" s="41" t="s">
        <v>6312</v>
      </c>
      <c r="F1326" s="41">
        <v>1330</v>
      </c>
    </row>
    <row r="1327" spans="1:6" x14ac:dyDescent="0.25">
      <c r="A1327" s="41" t="s">
        <v>7468</v>
      </c>
      <c r="B1327" s="41" t="s">
        <v>7468</v>
      </c>
      <c r="E1327" s="41" t="s">
        <v>7469</v>
      </c>
      <c r="F1327" s="41">
        <v>1331</v>
      </c>
    </row>
    <row r="1328" spans="1:6" ht="30" x14ac:dyDescent="0.25">
      <c r="A1328" s="41" t="s">
        <v>557</v>
      </c>
      <c r="B1328" s="41" t="s">
        <v>7466</v>
      </c>
      <c r="C1328" s="41" t="s">
        <v>7467</v>
      </c>
      <c r="E1328" s="41" t="s">
        <v>6314</v>
      </c>
      <c r="F1328" s="41">
        <v>1332</v>
      </c>
    </row>
    <row r="1329" spans="1:6" x14ac:dyDescent="0.25">
      <c r="A1329" s="41" t="s">
        <v>368</v>
      </c>
      <c r="B1329" s="41" t="s">
        <v>7464</v>
      </c>
      <c r="C1329" s="41" t="s">
        <v>7465</v>
      </c>
      <c r="E1329" s="41" t="s">
        <v>6315</v>
      </c>
      <c r="F1329" s="41">
        <v>1333</v>
      </c>
    </row>
    <row r="1330" spans="1:6" x14ac:dyDescent="0.25">
      <c r="A1330" s="41" t="s">
        <v>565</v>
      </c>
      <c r="B1330" s="41" t="s">
        <v>1990</v>
      </c>
      <c r="C1330" s="41" t="s">
        <v>7463</v>
      </c>
      <c r="E1330" s="41" t="s">
        <v>6316</v>
      </c>
      <c r="F1330" s="41">
        <v>1334</v>
      </c>
    </row>
    <row r="1331" spans="1:6" x14ac:dyDescent="0.25">
      <c r="A1331" s="41" t="s">
        <v>554</v>
      </c>
      <c r="B1331" s="41" t="s">
        <v>554</v>
      </c>
      <c r="E1331" s="41" t="s">
        <v>7462</v>
      </c>
      <c r="F1331" s="41">
        <v>1335</v>
      </c>
    </row>
    <row r="1332" spans="1:6" ht="30" x14ac:dyDescent="0.25">
      <c r="A1332" s="41" t="s">
        <v>7460</v>
      </c>
      <c r="B1332" s="41" t="s">
        <v>7460</v>
      </c>
      <c r="E1332" s="41" t="s">
        <v>7461</v>
      </c>
      <c r="F1332" s="41">
        <v>1336</v>
      </c>
    </row>
    <row r="1333" spans="1:6" x14ac:dyDescent="0.25">
      <c r="A1333" s="41" t="s">
        <v>234</v>
      </c>
      <c r="B1333" s="41" t="s">
        <v>234</v>
      </c>
      <c r="E1333" s="41" t="s">
        <v>7459</v>
      </c>
      <c r="F1333" s="41">
        <v>1337</v>
      </c>
    </row>
    <row r="1334" spans="1:6" x14ac:dyDescent="0.25">
      <c r="A1334" s="41" t="s">
        <v>7457</v>
      </c>
      <c r="B1334" s="41" t="s">
        <v>7457</v>
      </c>
      <c r="E1334" s="41" t="s">
        <v>7458</v>
      </c>
      <c r="F1334" s="41">
        <v>1338</v>
      </c>
    </row>
    <row r="1335" spans="1:6" x14ac:dyDescent="0.25">
      <c r="A1335" s="41" t="s">
        <v>260</v>
      </c>
      <c r="B1335" s="41" t="s">
        <v>260</v>
      </c>
      <c r="E1335" s="41" t="s">
        <v>7456</v>
      </c>
      <c r="F1335" s="41">
        <v>1339</v>
      </c>
    </row>
    <row r="1336" spans="1:6" x14ac:dyDescent="0.25">
      <c r="A1336" s="41" t="s">
        <v>7454</v>
      </c>
      <c r="B1336" s="41" t="s">
        <v>7454</v>
      </c>
      <c r="E1336" s="41" t="s">
        <v>7455</v>
      </c>
      <c r="F1336" s="41">
        <v>1340</v>
      </c>
    </row>
    <row r="1337" spans="1:6" x14ac:dyDescent="0.25">
      <c r="A1337" s="41" t="s">
        <v>551</v>
      </c>
      <c r="B1337" s="41" t="s">
        <v>551</v>
      </c>
      <c r="E1337" s="41" t="s">
        <v>7453</v>
      </c>
      <c r="F1337" s="41">
        <v>1341</v>
      </c>
    </row>
    <row r="1338" spans="1:6" x14ac:dyDescent="0.25">
      <c r="A1338" s="41" t="s">
        <v>649</v>
      </c>
      <c r="B1338" s="41" t="s">
        <v>649</v>
      </c>
      <c r="E1338" s="41" t="s">
        <v>7452</v>
      </c>
      <c r="F1338" s="41">
        <v>1342</v>
      </c>
    </row>
    <row r="1339" spans="1:6" x14ac:dyDescent="0.25">
      <c r="A1339" s="41" t="s">
        <v>7449</v>
      </c>
      <c r="B1339" s="41" t="s">
        <v>7450</v>
      </c>
      <c r="C1339" s="41" t="s">
        <v>7451</v>
      </c>
      <c r="E1339" s="41" t="s">
        <v>6318</v>
      </c>
      <c r="F1339" s="41">
        <v>1343</v>
      </c>
    </row>
    <row r="1340" spans="1:6" ht="30" x14ac:dyDescent="0.25">
      <c r="A1340" s="41" t="s">
        <v>7446</v>
      </c>
      <c r="B1340" s="41" t="s">
        <v>7447</v>
      </c>
      <c r="C1340" s="41" t="s">
        <v>7448</v>
      </c>
      <c r="E1340" s="41" t="s">
        <v>6319</v>
      </c>
      <c r="F1340" s="41">
        <v>1344</v>
      </c>
    </row>
    <row r="1341" spans="1:6" x14ac:dyDescent="0.25">
      <c r="A1341" s="41" t="s">
        <v>389</v>
      </c>
      <c r="B1341" s="41" t="s">
        <v>389</v>
      </c>
      <c r="E1341" s="41" t="s">
        <v>7445</v>
      </c>
      <c r="F1341" s="41">
        <v>1345</v>
      </c>
    </row>
    <row r="1342" spans="1:6" x14ac:dyDescent="0.25">
      <c r="A1342" s="41" t="s">
        <v>7443</v>
      </c>
      <c r="B1342" s="41" t="s">
        <v>7443</v>
      </c>
      <c r="E1342" s="41" t="s">
        <v>7444</v>
      </c>
      <c r="F1342" s="41">
        <v>1346</v>
      </c>
    </row>
    <row r="1343" spans="1:6" ht="45" x14ac:dyDescent="0.25">
      <c r="A1343" s="41" t="s">
        <v>7441</v>
      </c>
      <c r="B1343" s="41" t="s">
        <v>7441</v>
      </c>
      <c r="E1343" s="41" t="s">
        <v>7442</v>
      </c>
      <c r="F1343" s="41">
        <v>1347</v>
      </c>
    </row>
    <row r="1344" spans="1:6" x14ac:dyDescent="0.25">
      <c r="A1344" s="41" t="s">
        <v>7439</v>
      </c>
      <c r="B1344" s="41" t="s">
        <v>7439</v>
      </c>
      <c r="E1344" s="41" t="s">
        <v>7440</v>
      </c>
      <c r="F1344" s="41">
        <v>1348</v>
      </c>
    </row>
    <row r="1345" spans="1:6" x14ac:dyDescent="0.25">
      <c r="A1345" s="41" t="s">
        <v>7437</v>
      </c>
      <c r="B1345" s="41" t="s">
        <v>7437</v>
      </c>
      <c r="E1345" s="41" t="s">
        <v>7438</v>
      </c>
      <c r="F1345" s="41">
        <v>1350</v>
      </c>
    </row>
    <row r="1346" spans="1:6" ht="30" x14ac:dyDescent="0.25">
      <c r="A1346" s="41" t="s">
        <v>7435</v>
      </c>
      <c r="B1346" s="41" t="s">
        <v>7436</v>
      </c>
      <c r="C1346" s="41" t="s">
        <v>177</v>
      </c>
      <c r="E1346" s="41" t="s">
        <v>5839</v>
      </c>
      <c r="F1346" s="41">
        <v>55</v>
      </c>
    </row>
    <row r="1347" spans="1:6" ht="30" x14ac:dyDescent="0.25">
      <c r="A1347" s="41" t="s">
        <v>7431</v>
      </c>
      <c r="B1347" s="41" t="s">
        <v>7432</v>
      </c>
      <c r="C1347" s="41" t="s">
        <v>7433</v>
      </c>
      <c r="E1347" s="41" t="s">
        <v>7434</v>
      </c>
      <c r="F1347" s="41">
        <v>1351</v>
      </c>
    </row>
    <row r="1348" spans="1:6" ht="30" x14ac:dyDescent="0.25">
      <c r="A1348" s="41" t="s">
        <v>7429</v>
      </c>
      <c r="B1348" s="41" t="s">
        <v>7429</v>
      </c>
      <c r="E1348" s="41" t="s">
        <v>7430</v>
      </c>
      <c r="F1348" s="41">
        <v>1349</v>
      </c>
    </row>
    <row r="1349" spans="1:6" ht="30" x14ac:dyDescent="0.25">
      <c r="A1349" s="41" t="s">
        <v>7426</v>
      </c>
      <c r="B1349" s="41" t="s">
        <v>7427</v>
      </c>
      <c r="C1349" s="41" t="s">
        <v>7428</v>
      </c>
      <c r="E1349" s="41" t="s">
        <v>6320</v>
      </c>
      <c r="F1349" s="41">
        <v>1352</v>
      </c>
    </row>
    <row r="1350" spans="1:6" x14ac:dyDescent="0.25">
      <c r="A1350" s="41" t="s">
        <v>7423</v>
      </c>
      <c r="B1350" s="41" t="s">
        <v>7424</v>
      </c>
      <c r="C1350" s="41" t="s">
        <v>7425</v>
      </c>
      <c r="E1350" s="41" t="s">
        <v>6322</v>
      </c>
      <c r="F1350" s="41">
        <v>1353</v>
      </c>
    </row>
    <row r="1351" spans="1:6" x14ac:dyDescent="0.25">
      <c r="A1351" s="41" t="s">
        <v>7420</v>
      </c>
      <c r="B1351" s="41" t="s">
        <v>7421</v>
      </c>
      <c r="C1351" s="41">
        <v>85</v>
      </c>
      <c r="E1351" s="41" t="s">
        <v>7422</v>
      </c>
      <c r="F1351" s="41">
        <v>10</v>
      </c>
    </row>
    <row r="1352" spans="1:6" x14ac:dyDescent="0.25">
      <c r="A1352" s="41" t="s">
        <v>562</v>
      </c>
      <c r="B1352" s="41" t="s">
        <v>562</v>
      </c>
      <c r="E1352" s="41" t="s">
        <v>7417</v>
      </c>
      <c r="F1352" s="41">
        <v>1356</v>
      </c>
    </row>
    <row r="1353" spans="1:6" x14ac:dyDescent="0.25">
      <c r="A1353" s="41" t="s">
        <v>278</v>
      </c>
      <c r="B1353" s="41" t="s">
        <v>278</v>
      </c>
      <c r="E1353" s="41" t="s">
        <v>7418</v>
      </c>
      <c r="F1353" s="41">
        <v>1354</v>
      </c>
    </row>
    <row r="1354" spans="1:6" x14ac:dyDescent="0.25">
      <c r="A1354" s="41" t="s">
        <v>278</v>
      </c>
      <c r="B1354" s="41" t="s">
        <v>278</v>
      </c>
      <c r="E1354" s="41" t="s">
        <v>7419</v>
      </c>
      <c r="F1354" s="41">
        <v>1355</v>
      </c>
    </row>
    <row r="1355" spans="1:6" x14ac:dyDescent="0.25">
      <c r="A1355" s="41" t="s">
        <v>7415</v>
      </c>
      <c r="B1355" s="41" t="s">
        <v>7415</v>
      </c>
      <c r="E1355" s="41" t="s">
        <v>7416</v>
      </c>
      <c r="F1355" s="41">
        <v>1357</v>
      </c>
    </row>
    <row r="1356" spans="1:6" x14ac:dyDescent="0.25">
      <c r="A1356" s="41" t="s">
        <v>282</v>
      </c>
      <c r="B1356" s="41" t="s">
        <v>7411</v>
      </c>
      <c r="C1356" s="41" t="s">
        <v>7412</v>
      </c>
      <c r="E1356" s="41" t="s">
        <v>6324</v>
      </c>
      <c r="F1356" s="41">
        <v>1359</v>
      </c>
    </row>
    <row r="1357" spans="1:6" x14ac:dyDescent="0.25">
      <c r="A1357" s="41" t="s">
        <v>279</v>
      </c>
      <c r="B1357" s="41" t="s">
        <v>279</v>
      </c>
      <c r="E1357" s="41" t="s">
        <v>7413</v>
      </c>
      <c r="F1357" s="41">
        <v>1360</v>
      </c>
    </row>
    <row r="1358" spans="1:6" x14ac:dyDescent="0.25">
      <c r="A1358" s="41" t="s">
        <v>279</v>
      </c>
      <c r="B1358" s="41" t="s">
        <v>279</v>
      </c>
      <c r="E1358" s="41" t="s">
        <v>7414</v>
      </c>
      <c r="F1358" s="41">
        <v>1358</v>
      </c>
    </row>
    <row r="1359" spans="1:6" x14ac:dyDescent="0.25">
      <c r="A1359" s="41" t="s">
        <v>7409</v>
      </c>
      <c r="B1359" s="41" t="s">
        <v>7410</v>
      </c>
      <c r="C1359" s="41" t="s">
        <v>6325</v>
      </c>
      <c r="E1359" s="41" t="s">
        <v>6326</v>
      </c>
      <c r="F1359" s="41">
        <v>1361</v>
      </c>
    </row>
    <row r="1360" spans="1:6" x14ac:dyDescent="0.25">
      <c r="A1360" s="41" t="s">
        <v>441</v>
      </c>
      <c r="B1360" s="41" t="s">
        <v>441</v>
      </c>
      <c r="E1360" s="41" t="s">
        <v>7407</v>
      </c>
      <c r="F1360" s="41">
        <v>1362</v>
      </c>
    </row>
    <row r="1361" spans="1:6" x14ac:dyDescent="0.25">
      <c r="A1361" s="41" t="s">
        <v>441</v>
      </c>
      <c r="B1361" s="41" t="s">
        <v>441</v>
      </c>
      <c r="E1361" s="41" t="s">
        <v>7408</v>
      </c>
      <c r="F1361" s="41">
        <v>1363</v>
      </c>
    </row>
    <row r="1362" spans="1:6" x14ac:dyDescent="0.25">
      <c r="A1362" s="41" t="s">
        <v>205</v>
      </c>
      <c r="B1362" s="41" t="s">
        <v>205</v>
      </c>
      <c r="E1362" s="41" t="s">
        <v>7404</v>
      </c>
      <c r="F1362" s="41">
        <v>1366</v>
      </c>
    </row>
    <row r="1363" spans="1:6" x14ac:dyDescent="0.25">
      <c r="A1363" s="41" t="s">
        <v>205</v>
      </c>
      <c r="B1363" s="41" t="s">
        <v>205</v>
      </c>
      <c r="E1363" s="41" t="s">
        <v>7405</v>
      </c>
      <c r="F1363" s="41">
        <v>1364</v>
      </c>
    </row>
    <row r="1364" spans="1:6" x14ac:dyDescent="0.25">
      <c r="A1364" s="41" t="s">
        <v>205</v>
      </c>
      <c r="B1364" s="41" t="s">
        <v>205</v>
      </c>
      <c r="E1364" s="41" t="s">
        <v>7406</v>
      </c>
      <c r="F1364" s="41">
        <v>1365</v>
      </c>
    </row>
    <row r="1365" spans="1:6" ht="30" x14ac:dyDescent="0.25">
      <c r="A1365" s="41" t="s">
        <v>7402</v>
      </c>
      <c r="B1365" s="41" t="s">
        <v>7402</v>
      </c>
      <c r="E1365" s="41" t="s">
        <v>7403</v>
      </c>
      <c r="F1365" s="41">
        <v>1367</v>
      </c>
    </row>
    <row r="1366" spans="1:6" ht="30" x14ac:dyDescent="0.25">
      <c r="A1366" s="41" t="s">
        <v>7400</v>
      </c>
      <c r="B1366" s="41" t="s">
        <v>7401</v>
      </c>
      <c r="C1366" s="41" t="s">
        <v>6327</v>
      </c>
      <c r="E1366" s="41" t="s">
        <v>6328</v>
      </c>
      <c r="F1366" s="41">
        <v>1368</v>
      </c>
    </row>
    <row r="1367" spans="1:6" ht="30" x14ac:dyDescent="0.25">
      <c r="A1367" s="41" t="s">
        <v>7398</v>
      </c>
      <c r="B1367" s="41" t="s">
        <v>7399</v>
      </c>
      <c r="C1367" s="41" t="s">
        <v>6329</v>
      </c>
      <c r="E1367" s="41" t="s">
        <v>6330</v>
      </c>
      <c r="F1367" s="41">
        <v>1369</v>
      </c>
    </row>
    <row r="1368" spans="1:6" x14ac:dyDescent="0.25">
      <c r="A1368" s="41" t="s">
        <v>7395</v>
      </c>
      <c r="B1368" s="41" t="s">
        <v>7396</v>
      </c>
      <c r="C1368" s="41" t="s">
        <v>7397</v>
      </c>
      <c r="E1368" s="41" t="s">
        <v>6333</v>
      </c>
      <c r="F1368" s="41">
        <v>1372</v>
      </c>
    </row>
    <row r="1369" spans="1:6" x14ac:dyDescent="0.25">
      <c r="A1369" s="41" t="s">
        <v>405</v>
      </c>
      <c r="B1369" s="41" t="s">
        <v>7393</v>
      </c>
      <c r="C1369" s="41" t="s">
        <v>7394</v>
      </c>
      <c r="E1369" s="41" t="s">
        <v>6331</v>
      </c>
      <c r="F1369" s="41">
        <v>1370</v>
      </c>
    </row>
    <row r="1370" spans="1:6" ht="60" x14ac:dyDescent="0.25">
      <c r="A1370" s="41" t="s">
        <v>7390</v>
      </c>
      <c r="B1370" s="41" t="s">
        <v>7391</v>
      </c>
      <c r="C1370" s="41" t="s">
        <v>7392</v>
      </c>
      <c r="E1370" s="41" t="s">
        <v>6334</v>
      </c>
      <c r="F1370" s="41">
        <v>1373</v>
      </c>
    </row>
    <row r="1371" spans="1:6" x14ac:dyDescent="0.25">
      <c r="A1371" s="41" t="s">
        <v>472</v>
      </c>
      <c r="B1371" s="41" t="s">
        <v>205</v>
      </c>
      <c r="C1371" s="41" t="s">
        <v>7389</v>
      </c>
      <c r="E1371" s="41" t="s">
        <v>6332</v>
      </c>
      <c r="F1371" s="41">
        <v>1371</v>
      </c>
    </row>
    <row r="1372" spans="1:6" x14ac:dyDescent="0.25">
      <c r="A1372" s="41" t="s">
        <v>207</v>
      </c>
      <c r="B1372" s="41" t="s">
        <v>207</v>
      </c>
      <c r="E1372" s="41" t="s">
        <v>7388</v>
      </c>
      <c r="F1372" s="41">
        <v>1374</v>
      </c>
    </row>
    <row r="1373" spans="1:6" x14ac:dyDescent="0.25">
      <c r="A1373" s="41" t="s">
        <v>7385</v>
      </c>
      <c r="B1373" s="41" t="s">
        <v>7386</v>
      </c>
      <c r="C1373" s="41" t="s">
        <v>7387</v>
      </c>
      <c r="E1373" s="41" t="s">
        <v>6337</v>
      </c>
      <c r="F1373" s="41">
        <v>1375</v>
      </c>
    </row>
    <row r="1374" spans="1:6" x14ac:dyDescent="0.25">
      <c r="A1374" s="41" t="s">
        <v>7383</v>
      </c>
      <c r="B1374" s="41" t="s">
        <v>7383</v>
      </c>
      <c r="E1374" s="41" t="s">
        <v>7384</v>
      </c>
      <c r="F1374" s="41">
        <v>1376</v>
      </c>
    </row>
    <row r="1375" spans="1:6" x14ac:dyDescent="0.25">
      <c r="A1375" s="41" t="s">
        <v>7381</v>
      </c>
      <c r="B1375" s="41" t="s">
        <v>7382</v>
      </c>
      <c r="C1375" s="41" t="s">
        <v>6338</v>
      </c>
      <c r="E1375" s="41" t="s">
        <v>6339</v>
      </c>
      <c r="F1375" s="41">
        <v>1377</v>
      </c>
    </row>
    <row r="1376" spans="1:6" x14ac:dyDescent="0.25">
      <c r="A1376" s="41" t="s">
        <v>546</v>
      </c>
      <c r="B1376" s="41" t="s">
        <v>7379</v>
      </c>
      <c r="C1376" s="41" t="s">
        <v>7380</v>
      </c>
      <c r="E1376" s="41" t="s">
        <v>6340</v>
      </c>
      <c r="F1376" s="41">
        <v>1378</v>
      </c>
    </row>
    <row r="1377" spans="1:6" x14ac:dyDescent="0.25">
      <c r="A1377" s="41" t="s">
        <v>313</v>
      </c>
      <c r="B1377" s="41" t="s">
        <v>7377</v>
      </c>
      <c r="C1377" s="41" t="s">
        <v>7378</v>
      </c>
      <c r="E1377" s="41" t="s">
        <v>6341</v>
      </c>
      <c r="F1377" s="41">
        <v>1379</v>
      </c>
    </row>
    <row r="1378" spans="1:6" x14ac:dyDescent="0.25">
      <c r="A1378" s="41" t="s">
        <v>7375</v>
      </c>
      <c r="B1378" s="41" t="s">
        <v>7375</v>
      </c>
      <c r="E1378" s="41" t="s">
        <v>7376</v>
      </c>
      <c r="F1378" s="41">
        <v>1380</v>
      </c>
    </row>
    <row r="1379" spans="1:6" ht="30" x14ac:dyDescent="0.25">
      <c r="A1379" s="41" t="s">
        <v>7373</v>
      </c>
      <c r="B1379" s="41" t="s">
        <v>7374</v>
      </c>
      <c r="C1379" s="41" t="s">
        <v>6342</v>
      </c>
      <c r="E1379" s="41" t="s">
        <v>6343</v>
      </c>
      <c r="F1379" s="41">
        <v>1381</v>
      </c>
    </row>
    <row r="1380" spans="1:6" x14ac:dyDescent="0.25">
      <c r="A1380" s="41" t="s">
        <v>676</v>
      </c>
      <c r="B1380" s="41" t="s">
        <v>676</v>
      </c>
      <c r="E1380" s="41" t="s">
        <v>7372</v>
      </c>
      <c r="F1380" s="41">
        <v>1382</v>
      </c>
    </row>
    <row r="1381" spans="1:6" ht="30" x14ac:dyDescent="0.25">
      <c r="A1381" s="41" t="s">
        <v>7369</v>
      </c>
      <c r="B1381" s="41" t="s">
        <v>7370</v>
      </c>
      <c r="C1381" s="41" t="s">
        <v>7371</v>
      </c>
      <c r="E1381" s="41" t="s">
        <v>6345</v>
      </c>
      <c r="F1381" s="41">
        <v>1383</v>
      </c>
    </row>
    <row r="1382" spans="1:6" ht="30" x14ac:dyDescent="0.25">
      <c r="A1382" s="41" t="s">
        <v>7366</v>
      </c>
      <c r="B1382" s="41" t="s">
        <v>7367</v>
      </c>
      <c r="C1382" s="41" t="s">
        <v>7368</v>
      </c>
      <c r="E1382" s="41" t="s">
        <v>6347</v>
      </c>
      <c r="F1382" s="41">
        <v>1384</v>
      </c>
    </row>
    <row r="1383" spans="1:6" x14ac:dyDescent="0.25">
      <c r="A1383" s="41" t="s">
        <v>7364</v>
      </c>
      <c r="B1383" s="41" t="s">
        <v>7364</v>
      </c>
      <c r="E1383" s="41" t="s">
        <v>7365</v>
      </c>
      <c r="F1383" s="41">
        <v>1385</v>
      </c>
    </row>
    <row r="1384" spans="1:6" ht="30" x14ac:dyDescent="0.25">
      <c r="A1384" s="41" t="s">
        <v>7361</v>
      </c>
      <c r="B1384" s="41" t="s">
        <v>7362</v>
      </c>
      <c r="C1384" s="41" t="s">
        <v>7363</v>
      </c>
      <c r="E1384" s="41" t="s">
        <v>6351</v>
      </c>
      <c r="F1384" s="41">
        <v>1386</v>
      </c>
    </row>
    <row r="1385" spans="1:6" ht="30" x14ac:dyDescent="0.25">
      <c r="A1385" s="41" t="s">
        <v>679</v>
      </c>
      <c r="B1385" s="41" t="s">
        <v>679</v>
      </c>
      <c r="E1385" s="41" t="s">
        <v>7358</v>
      </c>
      <c r="F1385" s="41">
        <v>1389</v>
      </c>
    </row>
    <row r="1386" spans="1:6" ht="30" x14ac:dyDescent="0.25">
      <c r="A1386" s="41" t="s">
        <v>679</v>
      </c>
      <c r="B1386" s="41" t="s">
        <v>679</v>
      </c>
      <c r="E1386" s="41" t="s">
        <v>7359</v>
      </c>
      <c r="F1386" s="41">
        <v>1388</v>
      </c>
    </row>
    <row r="1387" spans="1:6" ht="30" x14ac:dyDescent="0.25">
      <c r="A1387" s="41" t="s">
        <v>679</v>
      </c>
      <c r="B1387" s="41" t="s">
        <v>679</v>
      </c>
      <c r="E1387" s="41" t="s">
        <v>7360</v>
      </c>
      <c r="F1387" s="41">
        <v>1387</v>
      </c>
    </row>
    <row r="1388" spans="1:6" ht="30" x14ac:dyDescent="0.25">
      <c r="A1388" s="41" t="s">
        <v>7356</v>
      </c>
      <c r="B1388" s="41" t="s">
        <v>7356</v>
      </c>
      <c r="E1388" s="41" t="s">
        <v>7357</v>
      </c>
      <c r="F1388" s="41">
        <v>1390</v>
      </c>
    </row>
    <row r="1389" spans="1:6" ht="30" x14ac:dyDescent="0.25">
      <c r="A1389" s="41" t="s">
        <v>7354</v>
      </c>
      <c r="B1389" s="41" t="s">
        <v>7354</v>
      </c>
      <c r="E1389" s="41" t="s">
        <v>7355</v>
      </c>
      <c r="F1389" s="41">
        <v>1391</v>
      </c>
    </row>
    <row r="1390" spans="1:6" x14ac:dyDescent="0.25">
      <c r="A1390" s="41" t="s">
        <v>7351</v>
      </c>
      <c r="B1390" s="41" t="s">
        <v>7352</v>
      </c>
      <c r="C1390" s="41" t="s">
        <v>7353</v>
      </c>
      <c r="E1390" s="41" t="s">
        <v>6354</v>
      </c>
      <c r="F1390" s="41">
        <v>1392</v>
      </c>
    </row>
    <row r="1391" spans="1:6" x14ac:dyDescent="0.25">
      <c r="A1391" s="41" t="s">
        <v>7349</v>
      </c>
      <c r="B1391" s="41" t="s">
        <v>7350</v>
      </c>
      <c r="C1391" s="41" t="s">
        <v>6355</v>
      </c>
      <c r="E1391" s="41" t="s">
        <v>6356</v>
      </c>
      <c r="F1391" s="41">
        <v>1393</v>
      </c>
    </row>
    <row r="1392" spans="1:6" x14ac:dyDescent="0.25">
      <c r="A1392" s="41" t="s">
        <v>7347</v>
      </c>
      <c r="B1392" s="41" t="s">
        <v>7347</v>
      </c>
      <c r="E1392" s="41" t="s">
        <v>7348</v>
      </c>
      <c r="F1392" s="41">
        <v>1394</v>
      </c>
    </row>
    <row r="1393" spans="1:6" x14ac:dyDescent="0.25">
      <c r="A1393" s="41" t="s">
        <v>435</v>
      </c>
      <c r="B1393" s="41" t="s">
        <v>7345</v>
      </c>
      <c r="C1393" s="41" t="s">
        <v>7346</v>
      </c>
      <c r="E1393" s="41" t="s">
        <v>6357</v>
      </c>
      <c r="F1393" s="41">
        <v>1395</v>
      </c>
    </row>
    <row r="1394" spans="1:6" x14ac:dyDescent="0.25">
      <c r="A1394" s="41" t="s">
        <v>7343</v>
      </c>
      <c r="B1394" s="41" t="s">
        <v>7343</v>
      </c>
      <c r="E1394" s="41" t="s">
        <v>7344</v>
      </c>
      <c r="F1394" s="41">
        <v>1396</v>
      </c>
    </row>
    <row r="1395" spans="1:6" x14ac:dyDescent="0.25">
      <c r="A1395" s="41" t="s">
        <v>307</v>
      </c>
      <c r="B1395" s="41" t="s">
        <v>307</v>
      </c>
      <c r="E1395" s="41" t="s">
        <v>7341</v>
      </c>
      <c r="F1395" s="41">
        <v>1397</v>
      </c>
    </row>
    <row r="1396" spans="1:6" x14ac:dyDescent="0.25">
      <c r="A1396" s="41" t="s">
        <v>307</v>
      </c>
      <c r="B1396" s="41" t="s">
        <v>307</v>
      </c>
      <c r="E1396" s="41" t="s">
        <v>7342</v>
      </c>
      <c r="F1396" s="41">
        <v>1398</v>
      </c>
    </row>
    <row r="1397" spans="1:6" x14ac:dyDescent="0.25">
      <c r="A1397" s="41" t="s">
        <v>429</v>
      </c>
      <c r="B1397" s="41" t="s">
        <v>429</v>
      </c>
      <c r="E1397" s="41" t="s">
        <v>7340</v>
      </c>
      <c r="F1397" s="41">
        <v>1399</v>
      </c>
    </row>
    <row r="1398" spans="1:6" x14ac:dyDescent="0.25">
      <c r="A1398" s="41" t="s">
        <v>7338</v>
      </c>
      <c r="B1398" s="41" t="s">
        <v>7338</v>
      </c>
      <c r="E1398" s="41" t="s">
        <v>7339</v>
      </c>
      <c r="F1398" s="41">
        <v>1400</v>
      </c>
    </row>
    <row r="1399" spans="1:6" x14ac:dyDescent="0.25">
      <c r="A1399" s="41" t="s">
        <v>7336</v>
      </c>
      <c r="B1399" s="41" t="s">
        <v>7336</v>
      </c>
      <c r="E1399" s="41" t="s">
        <v>7337</v>
      </c>
      <c r="F1399" s="41">
        <v>1401</v>
      </c>
    </row>
    <row r="1400" spans="1:6" x14ac:dyDescent="0.25">
      <c r="A1400" s="41" t="s">
        <v>7334</v>
      </c>
      <c r="B1400" s="41" t="s">
        <v>7334</v>
      </c>
      <c r="E1400" s="41" t="s">
        <v>7335</v>
      </c>
      <c r="F1400" s="41">
        <v>1402</v>
      </c>
    </row>
    <row r="1401" spans="1:6" ht="30" x14ac:dyDescent="0.25">
      <c r="A1401" s="41" t="s">
        <v>7332</v>
      </c>
      <c r="B1401" s="41" t="s">
        <v>7332</v>
      </c>
      <c r="E1401" s="41" t="s">
        <v>7333</v>
      </c>
      <c r="F1401" s="41">
        <v>1403</v>
      </c>
    </row>
    <row r="1402" spans="1:6" ht="30" x14ac:dyDescent="0.25">
      <c r="A1402" s="41" t="s">
        <v>7330</v>
      </c>
      <c r="B1402" s="41" t="s">
        <v>7330</v>
      </c>
      <c r="E1402" s="41" t="s">
        <v>7331</v>
      </c>
      <c r="F1402" s="41">
        <v>1405</v>
      </c>
    </row>
    <row r="1403" spans="1:6" x14ac:dyDescent="0.25">
      <c r="A1403" s="41" t="s">
        <v>471</v>
      </c>
      <c r="B1403" s="41" t="s">
        <v>471</v>
      </c>
      <c r="E1403" s="41" t="s">
        <v>7329</v>
      </c>
      <c r="F1403" s="41">
        <v>1404</v>
      </c>
    </row>
    <row r="1404" spans="1:6" ht="30" x14ac:dyDescent="0.25">
      <c r="A1404" s="41" t="s">
        <v>7327</v>
      </c>
      <c r="B1404" s="41" t="s">
        <v>7327</v>
      </c>
      <c r="E1404" s="41" t="s">
        <v>7328</v>
      </c>
      <c r="F1404" s="41">
        <v>1406</v>
      </c>
    </row>
    <row r="1405" spans="1:6" x14ac:dyDescent="0.25">
      <c r="A1405" s="41" t="s">
        <v>7325</v>
      </c>
      <c r="B1405" s="41" t="s">
        <v>7326</v>
      </c>
      <c r="C1405" s="41" t="s">
        <v>6359</v>
      </c>
      <c r="E1405" s="41" t="s">
        <v>6360</v>
      </c>
      <c r="F1405" s="41">
        <v>1407</v>
      </c>
    </row>
    <row r="1406" spans="1:6" ht="30" x14ac:dyDescent="0.25">
      <c r="A1406" s="41" t="s">
        <v>7322</v>
      </c>
      <c r="B1406" s="41" t="s">
        <v>7323</v>
      </c>
      <c r="C1406" s="41" t="s">
        <v>7324</v>
      </c>
      <c r="E1406" s="41" t="s">
        <v>6362</v>
      </c>
      <c r="F1406" s="41">
        <v>1408</v>
      </c>
    </row>
    <row r="1407" spans="1:6" x14ac:dyDescent="0.25">
      <c r="A1407" s="41" t="s">
        <v>7319</v>
      </c>
      <c r="B1407" s="41" t="s">
        <v>7320</v>
      </c>
      <c r="C1407" s="41" t="s">
        <v>7321</v>
      </c>
      <c r="E1407" s="41" t="s">
        <v>6365</v>
      </c>
      <c r="F1407" s="41">
        <v>1409</v>
      </c>
    </row>
    <row r="1408" spans="1:6" ht="45" x14ac:dyDescent="0.25">
      <c r="A1408" s="41" t="s">
        <v>7316</v>
      </c>
      <c r="B1408" s="41" t="s">
        <v>7317</v>
      </c>
      <c r="C1408" s="41" t="s">
        <v>7318</v>
      </c>
      <c r="E1408" s="41" t="s">
        <v>6368</v>
      </c>
      <c r="F1408" s="41">
        <v>1410</v>
      </c>
    </row>
    <row r="1409" spans="1:6" x14ac:dyDescent="0.25">
      <c r="A1409" s="41" t="s">
        <v>577</v>
      </c>
      <c r="B1409" s="41" t="s">
        <v>577</v>
      </c>
      <c r="E1409" s="41" t="s">
        <v>7315</v>
      </c>
      <c r="F1409" s="41">
        <v>1411</v>
      </c>
    </row>
    <row r="1410" spans="1:6" ht="45" x14ac:dyDescent="0.25">
      <c r="A1410" s="41" t="s">
        <v>7313</v>
      </c>
      <c r="B1410" s="41" t="s">
        <v>7313</v>
      </c>
      <c r="E1410" s="41" t="s">
        <v>7314</v>
      </c>
      <c r="F1410" s="41">
        <v>1412</v>
      </c>
    </row>
    <row r="1411" spans="1:6" ht="30" x14ac:dyDescent="0.25">
      <c r="A1411" s="41" t="s">
        <v>7310</v>
      </c>
      <c r="B1411" s="41" t="s">
        <v>7311</v>
      </c>
      <c r="C1411" s="41">
        <v>1.5</v>
      </c>
      <c r="E1411" s="41" t="s">
        <v>7312</v>
      </c>
      <c r="F1411" s="41">
        <v>1414</v>
      </c>
    </row>
    <row r="1412" spans="1:6" ht="30" x14ac:dyDescent="0.25">
      <c r="A1412" s="41" t="s">
        <v>7308</v>
      </c>
      <c r="B1412" s="41" t="s">
        <v>7308</v>
      </c>
      <c r="E1412" s="41" t="s">
        <v>7309</v>
      </c>
      <c r="F1412" s="41">
        <v>1413</v>
      </c>
    </row>
    <row r="1413" spans="1:6" x14ac:dyDescent="0.25">
      <c r="A1413" s="41" t="s">
        <v>7306</v>
      </c>
      <c r="B1413" s="41" t="s">
        <v>7306</v>
      </c>
      <c r="E1413" s="41" t="s">
        <v>7307</v>
      </c>
      <c r="F1413" s="41">
        <v>1415</v>
      </c>
    </row>
    <row r="1414" spans="1:6" ht="30" x14ac:dyDescent="0.25">
      <c r="A1414" s="41" t="s">
        <v>7303</v>
      </c>
      <c r="B1414" s="41" t="s">
        <v>7304</v>
      </c>
      <c r="C1414" s="41" t="s">
        <v>7305</v>
      </c>
      <c r="E1414" s="41" t="s">
        <v>6373</v>
      </c>
      <c r="F1414" s="41">
        <v>1417</v>
      </c>
    </row>
    <row r="1415" spans="1:6" ht="30" x14ac:dyDescent="0.25">
      <c r="A1415" s="41" t="s">
        <v>7301</v>
      </c>
      <c r="B1415" s="41" t="s">
        <v>7301</v>
      </c>
      <c r="E1415" s="41" t="s">
        <v>7302</v>
      </c>
      <c r="F1415" s="41">
        <v>1416</v>
      </c>
    </row>
    <row r="1416" spans="1:6" x14ac:dyDescent="0.25">
      <c r="A1416" s="41" t="s">
        <v>7298</v>
      </c>
      <c r="B1416" s="41" t="s">
        <v>7298</v>
      </c>
      <c r="E1416" s="41" t="s">
        <v>7299</v>
      </c>
      <c r="F1416" s="41">
        <v>1419</v>
      </c>
    </row>
    <row r="1417" spans="1:6" x14ac:dyDescent="0.25">
      <c r="A1417" s="41" t="s">
        <v>7298</v>
      </c>
      <c r="B1417" s="41" t="s">
        <v>7298</v>
      </c>
      <c r="E1417" s="41" t="s">
        <v>7300</v>
      </c>
      <c r="F1417" s="41">
        <v>1418</v>
      </c>
    </row>
    <row r="1418" spans="1:6" x14ac:dyDescent="0.25">
      <c r="A1418" s="41" t="s">
        <v>411</v>
      </c>
      <c r="B1418" s="41" t="s">
        <v>411</v>
      </c>
      <c r="E1418" s="41" t="s">
        <v>7297</v>
      </c>
      <c r="F1418" s="41">
        <v>1420</v>
      </c>
    </row>
    <row r="1419" spans="1:6" x14ac:dyDescent="0.25">
      <c r="A1419" s="41" t="s">
        <v>7294</v>
      </c>
      <c r="B1419" s="41" t="s">
        <v>7294</v>
      </c>
      <c r="E1419" s="41" t="s">
        <v>7295</v>
      </c>
      <c r="F1419" s="41">
        <v>1422</v>
      </c>
    </row>
    <row r="1420" spans="1:6" x14ac:dyDescent="0.25">
      <c r="A1420" s="41" t="s">
        <v>7294</v>
      </c>
      <c r="B1420" s="41" t="s">
        <v>7294</v>
      </c>
      <c r="E1420" s="41" t="s">
        <v>7296</v>
      </c>
      <c r="F1420" s="41">
        <v>1421</v>
      </c>
    </row>
    <row r="1421" spans="1:6" x14ac:dyDescent="0.25">
      <c r="A1421" s="41" t="s">
        <v>7292</v>
      </c>
      <c r="B1421" s="41" t="s">
        <v>7292</v>
      </c>
      <c r="E1421" s="41" t="s">
        <v>7293</v>
      </c>
      <c r="F1421" s="41">
        <v>1423</v>
      </c>
    </row>
    <row r="1422" spans="1:6" x14ac:dyDescent="0.25">
      <c r="A1422" s="41" t="s">
        <v>508</v>
      </c>
      <c r="B1422" s="41" t="s">
        <v>508</v>
      </c>
      <c r="E1422" s="41" t="s">
        <v>7291</v>
      </c>
      <c r="F1422" s="41">
        <v>1424</v>
      </c>
    </row>
    <row r="1423" spans="1:6" x14ac:dyDescent="0.25">
      <c r="A1423" s="41" t="s">
        <v>7289</v>
      </c>
      <c r="B1423" s="41" t="s">
        <v>7289</v>
      </c>
      <c r="E1423" s="41" t="s">
        <v>7290</v>
      </c>
      <c r="F1423" s="41">
        <v>1425</v>
      </c>
    </row>
    <row r="1424" spans="1:6" ht="30" x14ac:dyDescent="0.25">
      <c r="A1424" s="41" t="s">
        <v>7286</v>
      </c>
      <c r="B1424" s="41" t="s">
        <v>7287</v>
      </c>
      <c r="C1424" s="41" t="s">
        <v>7288</v>
      </c>
      <c r="E1424" s="41" t="s">
        <v>6376</v>
      </c>
      <c r="F1424" s="41">
        <v>1426</v>
      </c>
    </row>
    <row r="1425" spans="1:6" x14ac:dyDescent="0.25">
      <c r="A1425" s="41" t="s">
        <v>2018</v>
      </c>
      <c r="B1425" s="41" t="s">
        <v>2018</v>
      </c>
      <c r="E1425" s="41" t="s">
        <v>7285</v>
      </c>
      <c r="F1425" s="41">
        <v>1427</v>
      </c>
    </row>
    <row r="1426" spans="1:6" ht="45" x14ac:dyDescent="0.25">
      <c r="A1426" s="41" t="s">
        <v>7282</v>
      </c>
      <c r="B1426" s="41" t="s">
        <v>7283</v>
      </c>
      <c r="C1426" s="41" t="s">
        <v>7284</v>
      </c>
      <c r="E1426" s="41" t="s">
        <v>6381</v>
      </c>
      <c r="F1426" s="41">
        <v>1428</v>
      </c>
    </row>
    <row r="1427" spans="1:6" x14ac:dyDescent="0.25">
      <c r="A1427" s="41" t="s">
        <v>603</v>
      </c>
      <c r="B1427" s="41" t="s">
        <v>603</v>
      </c>
      <c r="E1427" s="41" t="s">
        <v>7279</v>
      </c>
      <c r="F1427" s="41">
        <v>1429</v>
      </c>
    </row>
    <row r="1428" spans="1:6" x14ac:dyDescent="0.25">
      <c r="A1428" s="41" t="s">
        <v>603</v>
      </c>
      <c r="B1428" s="41" t="s">
        <v>603</v>
      </c>
      <c r="E1428" s="41" t="s">
        <v>7280</v>
      </c>
      <c r="F1428" s="41">
        <v>1430</v>
      </c>
    </row>
    <row r="1429" spans="1:6" x14ac:dyDescent="0.25">
      <c r="A1429" s="41" t="s">
        <v>603</v>
      </c>
      <c r="B1429" s="41" t="s">
        <v>603</v>
      </c>
      <c r="E1429" s="41" t="s">
        <v>7281</v>
      </c>
      <c r="F1429" s="41">
        <v>1431</v>
      </c>
    </row>
    <row r="1430" spans="1:6" x14ac:dyDescent="0.25">
      <c r="A1430" s="41" t="s">
        <v>607</v>
      </c>
      <c r="B1430" s="41" t="s">
        <v>7278</v>
      </c>
      <c r="C1430" s="41" t="s">
        <v>6385</v>
      </c>
      <c r="E1430" s="41" t="s">
        <v>6386</v>
      </c>
      <c r="F1430" s="41">
        <v>1432</v>
      </c>
    </row>
    <row r="1431" spans="1:6" x14ac:dyDescent="0.25">
      <c r="A1431" s="41" t="s">
        <v>7276</v>
      </c>
      <c r="B1431" s="41" t="s">
        <v>7276</v>
      </c>
      <c r="E1431" s="41" t="s">
        <v>7277</v>
      </c>
      <c r="F1431" s="41">
        <v>1433</v>
      </c>
    </row>
    <row r="1432" spans="1:6" x14ac:dyDescent="0.25">
      <c r="A1432" s="41" t="s">
        <v>7273</v>
      </c>
      <c r="B1432" s="41" t="s">
        <v>7274</v>
      </c>
      <c r="C1432" s="41" t="s">
        <v>7275</v>
      </c>
      <c r="E1432" s="41" t="s">
        <v>6387</v>
      </c>
      <c r="F1432" s="41">
        <v>1434</v>
      </c>
    </row>
    <row r="1433" spans="1:6" ht="30" x14ac:dyDescent="0.25">
      <c r="A1433" s="41" t="s">
        <v>7270</v>
      </c>
      <c r="B1433" s="41" t="s">
        <v>7271</v>
      </c>
      <c r="C1433" s="41" t="s">
        <v>7272</v>
      </c>
      <c r="E1433" s="41" t="s">
        <v>6389</v>
      </c>
      <c r="F1433" s="41">
        <v>1435</v>
      </c>
    </row>
    <row r="1434" spans="1:6" ht="30" x14ac:dyDescent="0.25">
      <c r="A1434" s="41" t="s">
        <v>7267</v>
      </c>
      <c r="B1434" s="41" t="s">
        <v>7268</v>
      </c>
      <c r="C1434" s="41" t="s">
        <v>7269</v>
      </c>
      <c r="E1434" s="41" t="s">
        <v>6390</v>
      </c>
      <c r="F1434" s="41">
        <v>1436</v>
      </c>
    </row>
    <row r="1435" spans="1:6" x14ac:dyDescent="0.25">
      <c r="A1435" s="41" t="s">
        <v>413</v>
      </c>
      <c r="B1435" s="41" t="s">
        <v>7265</v>
      </c>
      <c r="C1435" s="41" t="s">
        <v>7266</v>
      </c>
      <c r="E1435" s="41" t="s">
        <v>6391</v>
      </c>
      <c r="F1435" s="41">
        <v>1437</v>
      </c>
    </row>
    <row r="1436" spans="1:6" ht="45" x14ac:dyDescent="0.25">
      <c r="A1436" s="41" t="s">
        <v>7263</v>
      </c>
      <c r="B1436" s="41" t="s">
        <v>7263</v>
      </c>
      <c r="E1436" s="41" t="s">
        <v>7264</v>
      </c>
      <c r="F1436" s="41">
        <v>1438</v>
      </c>
    </row>
    <row r="1437" spans="1:6" ht="45" x14ac:dyDescent="0.25">
      <c r="A1437" s="41" t="s">
        <v>7261</v>
      </c>
      <c r="B1437" s="41" t="s">
        <v>7261</v>
      </c>
      <c r="E1437" s="41" t="s">
        <v>7262</v>
      </c>
      <c r="F1437" s="41">
        <v>1439</v>
      </c>
    </row>
    <row r="1438" spans="1:6" ht="45" x14ac:dyDescent="0.25">
      <c r="A1438" s="41" t="s">
        <v>7259</v>
      </c>
      <c r="B1438" s="41" t="s">
        <v>7259</v>
      </c>
      <c r="E1438" s="41" t="s">
        <v>7260</v>
      </c>
      <c r="F1438" s="41">
        <v>1440</v>
      </c>
    </row>
    <row r="1439" spans="1:6" ht="75" x14ac:dyDescent="0.25">
      <c r="A1439" s="41" t="s">
        <v>7256</v>
      </c>
      <c r="B1439" s="41" t="s">
        <v>7257</v>
      </c>
      <c r="C1439" s="41" t="s">
        <v>7258</v>
      </c>
      <c r="E1439" s="41" t="s">
        <v>6394</v>
      </c>
      <c r="F1439" s="41">
        <v>1441</v>
      </c>
    </row>
    <row r="1440" spans="1:6" ht="30" x14ac:dyDescent="0.25">
      <c r="A1440" s="41" t="s">
        <v>7253</v>
      </c>
      <c r="B1440" s="41" t="s">
        <v>7254</v>
      </c>
      <c r="C1440" s="41" t="s">
        <v>7255</v>
      </c>
      <c r="E1440" s="41" t="s">
        <v>6396</v>
      </c>
      <c r="F1440" s="41">
        <v>1442</v>
      </c>
    </row>
    <row r="1441" spans="1:6" ht="60" x14ac:dyDescent="0.25">
      <c r="A1441" s="41" t="s">
        <v>7250</v>
      </c>
      <c r="B1441" s="41" t="s">
        <v>7251</v>
      </c>
      <c r="C1441" s="41" t="s">
        <v>7252</v>
      </c>
      <c r="E1441" s="41" t="s">
        <v>5752</v>
      </c>
      <c r="F1441" s="41">
        <v>56</v>
      </c>
    </row>
    <row r="1442" spans="1:6" x14ac:dyDescent="0.25">
      <c r="A1442" s="41" t="s">
        <v>7247</v>
      </c>
      <c r="B1442" s="41" t="s">
        <v>7248</v>
      </c>
      <c r="C1442" s="41" t="s">
        <v>7249</v>
      </c>
      <c r="E1442" s="41" t="s">
        <v>6397</v>
      </c>
      <c r="F1442" s="41">
        <v>1443</v>
      </c>
    </row>
    <row r="1443" spans="1:6" x14ac:dyDescent="0.25">
      <c r="A1443" s="41" t="s">
        <v>7245</v>
      </c>
      <c r="B1443" s="41" t="s">
        <v>7246</v>
      </c>
      <c r="C1443" s="41" t="s">
        <v>6399</v>
      </c>
      <c r="E1443" s="41" t="s">
        <v>6400</v>
      </c>
      <c r="F1443" s="41">
        <v>1444</v>
      </c>
    </row>
    <row r="1444" spans="1:6" x14ac:dyDescent="0.25">
      <c r="A1444" s="41" t="s">
        <v>7243</v>
      </c>
      <c r="B1444" s="41" t="s">
        <v>7244</v>
      </c>
      <c r="C1444" s="41" t="s">
        <v>6401</v>
      </c>
      <c r="E1444" s="41" t="s">
        <v>6402</v>
      </c>
      <c r="F1444" s="41">
        <v>1445</v>
      </c>
    </row>
    <row r="1445" spans="1:6" x14ac:dyDescent="0.25">
      <c r="A1445" s="41" t="s">
        <v>7240</v>
      </c>
      <c r="B1445" s="41" t="s">
        <v>7241</v>
      </c>
      <c r="C1445" s="41" t="s">
        <v>7242</v>
      </c>
      <c r="E1445" s="41" t="s">
        <v>6403</v>
      </c>
      <c r="F1445" s="41">
        <v>1446</v>
      </c>
    </row>
    <row r="1446" spans="1:6" ht="30" x14ac:dyDescent="0.25">
      <c r="A1446" s="41" t="s">
        <v>7238</v>
      </c>
      <c r="B1446" s="41" t="s">
        <v>7239</v>
      </c>
      <c r="C1446" s="41" t="s">
        <v>6404</v>
      </c>
      <c r="E1446" s="41" t="s">
        <v>6405</v>
      </c>
      <c r="F1446" s="41">
        <v>1447</v>
      </c>
    </row>
    <row r="1447" spans="1:6" ht="60" x14ac:dyDescent="0.25">
      <c r="A1447" s="41" t="s">
        <v>7236</v>
      </c>
      <c r="B1447" s="41" t="s">
        <v>7236</v>
      </c>
      <c r="E1447" s="41" t="s">
        <v>7237</v>
      </c>
      <c r="F1447" s="41">
        <v>1448</v>
      </c>
    </row>
    <row r="1448" spans="1:6" ht="30" x14ac:dyDescent="0.25">
      <c r="A1448" s="41" t="s">
        <v>7233</v>
      </c>
      <c r="B1448" s="41" t="s">
        <v>7234</v>
      </c>
      <c r="C1448" s="41" t="s">
        <v>7235</v>
      </c>
      <c r="E1448" s="41" t="s">
        <v>4949</v>
      </c>
      <c r="F1448" s="41">
        <v>1449</v>
      </c>
    </row>
    <row r="1449" spans="1:6" x14ac:dyDescent="0.25">
      <c r="A1449" s="41" t="s">
        <v>7230</v>
      </c>
      <c r="B1449" s="41" t="s">
        <v>7231</v>
      </c>
      <c r="C1449" s="41" t="s">
        <v>7232</v>
      </c>
      <c r="E1449" s="41" t="s">
        <v>6409</v>
      </c>
      <c r="F1449" s="41">
        <v>1450</v>
      </c>
    </row>
    <row r="1450" spans="1:6" x14ac:dyDescent="0.25">
      <c r="A1450" s="41" t="s">
        <v>268</v>
      </c>
      <c r="B1450" s="41" t="s">
        <v>7228</v>
      </c>
      <c r="C1450" s="41" t="s">
        <v>7229</v>
      </c>
      <c r="E1450" s="41" t="s">
        <v>6410</v>
      </c>
      <c r="F1450" s="41">
        <v>1451</v>
      </c>
    </row>
    <row r="1451" spans="1:6" ht="45" x14ac:dyDescent="0.25">
      <c r="A1451" s="41" t="s">
        <v>7225</v>
      </c>
      <c r="B1451" s="41" t="s">
        <v>7226</v>
      </c>
      <c r="C1451" s="41" t="s">
        <v>7227</v>
      </c>
      <c r="E1451" s="41" t="s">
        <v>6412</v>
      </c>
      <c r="F1451" s="41">
        <v>1452</v>
      </c>
    </row>
    <row r="1452" spans="1:6" x14ac:dyDescent="0.25">
      <c r="A1452" s="41" t="s">
        <v>702</v>
      </c>
      <c r="B1452" s="41" t="s">
        <v>702</v>
      </c>
      <c r="E1452" s="41" t="s">
        <v>7224</v>
      </c>
      <c r="F1452" s="41">
        <v>1453</v>
      </c>
    </row>
    <row r="1453" spans="1:6" x14ac:dyDescent="0.25">
      <c r="A1453" s="41" t="s">
        <v>563</v>
      </c>
      <c r="B1453" s="41" t="s">
        <v>7222</v>
      </c>
      <c r="C1453" s="41" t="s">
        <v>7223</v>
      </c>
      <c r="E1453" s="41" t="s">
        <v>6413</v>
      </c>
      <c r="F1453" s="41">
        <v>1454</v>
      </c>
    </row>
    <row r="1454" spans="1:6" x14ac:dyDescent="0.25">
      <c r="A1454" s="41" t="s">
        <v>7220</v>
      </c>
      <c r="B1454" s="41" t="s">
        <v>7220</v>
      </c>
      <c r="E1454" s="41" t="s">
        <v>7221</v>
      </c>
      <c r="F1454" s="41">
        <v>1455</v>
      </c>
    </row>
    <row r="1455" spans="1:6" x14ac:dyDescent="0.25">
      <c r="A1455" s="41" t="s">
        <v>7218</v>
      </c>
      <c r="B1455" s="41" t="s">
        <v>7218</v>
      </c>
      <c r="E1455" s="41" t="s">
        <v>7219</v>
      </c>
      <c r="F1455" s="41">
        <v>1456</v>
      </c>
    </row>
    <row r="1456" spans="1:6" x14ac:dyDescent="0.25">
      <c r="A1456" s="41" t="s">
        <v>342</v>
      </c>
      <c r="B1456" s="41" t="s">
        <v>342</v>
      </c>
      <c r="E1456" s="41" t="s">
        <v>7216</v>
      </c>
      <c r="F1456" s="41">
        <v>1458</v>
      </c>
    </row>
    <row r="1457" spans="1:6" x14ac:dyDescent="0.25">
      <c r="A1457" s="41" t="s">
        <v>342</v>
      </c>
      <c r="B1457" s="41" t="s">
        <v>342</v>
      </c>
      <c r="E1457" s="41" t="s">
        <v>7217</v>
      </c>
      <c r="F1457" s="41">
        <v>1457</v>
      </c>
    </row>
    <row r="1458" spans="1:6" x14ac:dyDescent="0.25">
      <c r="A1458" s="41" t="s">
        <v>7214</v>
      </c>
      <c r="B1458" s="41" t="s">
        <v>7214</v>
      </c>
      <c r="E1458" s="41" t="s">
        <v>7215</v>
      </c>
      <c r="F1458" s="41">
        <v>1459</v>
      </c>
    </row>
    <row r="1459" spans="1:6" x14ac:dyDescent="0.25">
      <c r="A1459" s="41" t="s">
        <v>462</v>
      </c>
      <c r="B1459" s="41" t="s">
        <v>462</v>
      </c>
      <c r="E1459" s="41" t="s">
        <v>7213</v>
      </c>
      <c r="F1459" s="41">
        <v>1460</v>
      </c>
    </row>
    <row r="1460" spans="1:6" x14ac:dyDescent="0.25">
      <c r="A1460" s="41" t="s">
        <v>590</v>
      </c>
      <c r="B1460" s="41" t="s">
        <v>342</v>
      </c>
      <c r="C1460" s="41" t="s">
        <v>6414</v>
      </c>
      <c r="E1460" s="41" t="s">
        <v>6415</v>
      </c>
      <c r="F1460" s="41">
        <v>1461</v>
      </c>
    </row>
    <row r="1461" spans="1:6" x14ac:dyDescent="0.25">
      <c r="A1461" s="41" t="s">
        <v>328</v>
      </c>
      <c r="B1461" s="41" t="s">
        <v>328</v>
      </c>
      <c r="E1461" s="41" t="s">
        <v>7212</v>
      </c>
      <c r="F1461" s="41">
        <v>1462</v>
      </c>
    </row>
    <row r="1462" spans="1:6" x14ac:dyDescent="0.25">
      <c r="A1462" s="41" t="s">
        <v>503</v>
      </c>
      <c r="B1462" s="41" t="s">
        <v>503</v>
      </c>
      <c r="E1462" s="41" t="s">
        <v>7205</v>
      </c>
      <c r="F1462" s="41">
        <v>1463</v>
      </c>
    </row>
    <row r="1463" spans="1:6" x14ac:dyDescent="0.25">
      <c r="A1463" s="41" t="s">
        <v>517</v>
      </c>
      <c r="B1463" s="41" t="s">
        <v>517</v>
      </c>
      <c r="E1463" s="41" t="s">
        <v>7206</v>
      </c>
      <c r="F1463" s="41">
        <v>1469</v>
      </c>
    </row>
    <row r="1464" spans="1:6" x14ac:dyDescent="0.25">
      <c r="A1464" s="41" t="s">
        <v>517</v>
      </c>
      <c r="B1464" s="41" t="s">
        <v>517</v>
      </c>
      <c r="E1464" s="41" t="s">
        <v>7207</v>
      </c>
      <c r="F1464" s="41">
        <v>1467</v>
      </c>
    </row>
    <row r="1465" spans="1:6" x14ac:dyDescent="0.25">
      <c r="A1465" s="41" t="s">
        <v>517</v>
      </c>
      <c r="B1465" s="41" t="s">
        <v>517</v>
      </c>
      <c r="E1465" s="41" t="s">
        <v>7208</v>
      </c>
      <c r="F1465" s="41">
        <v>1466</v>
      </c>
    </row>
    <row r="1466" spans="1:6" x14ac:dyDescent="0.25">
      <c r="A1466" s="41" t="s">
        <v>517</v>
      </c>
      <c r="B1466" s="41" t="s">
        <v>517</v>
      </c>
      <c r="E1466" s="41" t="s">
        <v>7209</v>
      </c>
      <c r="F1466" s="41">
        <v>1465</v>
      </c>
    </row>
    <row r="1467" spans="1:6" x14ac:dyDescent="0.25">
      <c r="A1467" s="41" t="s">
        <v>517</v>
      </c>
      <c r="B1467" s="41" t="s">
        <v>517</v>
      </c>
      <c r="E1467" s="41" t="s">
        <v>7210</v>
      </c>
      <c r="F1467" s="41">
        <v>1464</v>
      </c>
    </row>
    <row r="1468" spans="1:6" x14ac:dyDescent="0.25">
      <c r="A1468" s="41" t="s">
        <v>517</v>
      </c>
      <c r="B1468" s="41" t="s">
        <v>517</v>
      </c>
      <c r="E1468" s="41" t="s">
        <v>7211</v>
      </c>
      <c r="F1468" s="41">
        <v>1468</v>
      </c>
    </row>
    <row r="1469" spans="1:6" ht="30" x14ac:dyDescent="0.25">
      <c r="A1469" s="41" t="s">
        <v>7201</v>
      </c>
      <c r="B1469" s="41" t="s">
        <v>7202</v>
      </c>
      <c r="C1469" s="41" t="s">
        <v>7203</v>
      </c>
      <c r="E1469" s="41" t="s">
        <v>7204</v>
      </c>
      <c r="F1469" s="41">
        <v>1472</v>
      </c>
    </row>
    <row r="1470" spans="1:6" x14ac:dyDescent="0.25">
      <c r="A1470" s="41" t="s">
        <v>7199</v>
      </c>
      <c r="B1470" s="41" t="s">
        <v>7199</v>
      </c>
      <c r="E1470" s="41" t="s">
        <v>7200</v>
      </c>
      <c r="F1470" s="41">
        <v>1470</v>
      </c>
    </row>
    <row r="1471" spans="1:6" x14ac:dyDescent="0.25">
      <c r="A1471" s="41" t="s">
        <v>7196</v>
      </c>
      <c r="B1471" s="41" t="s">
        <v>7197</v>
      </c>
      <c r="C1471" s="41" t="s">
        <v>7198</v>
      </c>
      <c r="E1471" s="41" t="s">
        <v>6416</v>
      </c>
      <c r="F1471" s="41">
        <v>1471</v>
      </c>
    </row>
    <row r="1472" spans="1:6" ht="30" x14ac:dyDescent="0.25">
      <c r="A1472" s="41" t="s">
        <v>7193</v>
      </c>
      <c r="B1472" s="41" t="s">
        <v>7194</v>
      </c>
      <c r="C1472" s="41" t="s">
        <v>7195</v>
      </c>
      <c r="E1472" s="41" t="s">
        <v>6417</v>
      </c>
      <c r="F1472" s="41">
        <v>1473</v>
      </c>
    </row>
    <row r="1473" spans="1:6" x14ac:dyDescent="0.25">
      <c r="A1473" s="41" t="s">
        <v>7191</v>
      </c>
      <c r="B1473" s="41" t="s">
        <v>7191</v>
      </c>
      <c r="E1473" s="41" t="s">
        <v>7192</v>
      </c>
      <c r="F1473" s="41">
        <v>1474</v>
      </c>
    </row>
    <row r="1474" spans="1:6" x14ac:dyDescent="0.25">
      <c r="A1474" s="41" t="s">
        <v>7189</v>
      </c>
      <c r="B1474" s="41" t="s">
        <v>7189</v>
      </c>
      <c r="E1474" s="41" t="s">
        <v>7190</v>
      </c>
      <c r="F1474" s="41">
        <v>1475</v>
      </c>
    </row>
    <row r="1475" spans="1:6" x14ac:dyDescent="0.25">
      <c r="A1475" s="41" t="s">
        <v>7186</v>
      </c>
      <c r="B1475" s="41" t="s">
        <v>7186</v>
      </c>
      <c r="E1475" s="41" t="s">
        <v>7187</v>
      </c>
      <c r="F1475" s="41">
        <v>1477</v>
      </c>
    </row>
    <row r="1476" spans="1:6" x14ac:dyDescent="0.25">
      <c r="A1476" s="41" t="s">
        <v>7186</v>
      </c>
      <c r="B1476" s="41" t="s">
        <v>7186</v>
      </c>
      <c r="E1476" s="41" t="s">
        <v>7188</v>
      </c>
      <c r="F1476" s="41">
        <v>1476</v>
      </c>
    </row>
    <row r="1477" spans="1:6" x14ac:dyDescent="0.25">
      <c r="A1477" s="41" t="s">
        <v>7184</v>
      </c>
      <c r="B1477" s="41" t="s">
        <v>7184</v>
      </c>
      <c r="E1477" s="41" t="s">
        <v>7185</v>
      </c>
      <c r="F1477" s="41">
        <v>1480</v>
      </c>
    </row>
    <row r="1478" spans="1:6" x14ac:dyDescent="0.25">
      <c r="A1478" s="41" t="s">
        <v>7182</v>
      </c>
      <c r="B1478" s="41" t="s">
        <v>7182</v>
      </c>
      <c r="E1478" s="41" t="s">
        <v>7183</v>
      </c>
      <c r="F1478" s="41">
        <v>1479</v>
      </c>
    </row>
    <row r="1479" spans="1:6" x14ac:dyDescent="0.25">
      <c r="A1479" s="41" t="s">
        <v>7179</v>
      </c>
      <c r="B1479" s="41" t="s">
        <v>7180</v>
      </c>
      <c r="C1479" s="41" t="s">
        <v>7181</v>
      </c>
      <c r="E1479" s="41" t="s">
        <v>6418</v>
      </c>
      <c r="F1479" s="41">
        <v>1481</v>
      </c>
    </row>
    <row r="1480" spans="1:6" x14ac:dyDescent="0.25">
      <c r="A1480" s="41" t="s">
        <v>7177</v>
      </c>
      <c r="B1480" s="41" t="s">
        <v>7177</v>
      </c>
      <c r="E1480" s="41" t="s">
        <v>7178</v>
      </c>
      <c r="F1480" s="41">
        <v>1478</v>
      </c>
    </row>
    <row r="1481" spans="1:6" x14ac:dyDescent="0.25">
      <c r="A1481" s="41" t="s">
        <v>7175</v>
      </c>
      <c r="B1481" s="41" t="s">
        <v>7175</v>
      </c>
      <c r="E1481" s="41" t="s">
        <v>7176</v>
      </c>
      <c r="F1481" s="41">
        <v>1482</v>
      </c>
    </row>
    <row r="1482" spans="1:6" ht="90" x14ac:dyDescent="0.25">
      <c r="A1482" s="41" t="s">
        <v>7172</v>
      </c>
      <c r="B1482" s="41" t="s">
        <v>7173</v>
      </c>
      <c r="C1482" s="41" t="s">
        <v>7174</v>
      </c>
      <c r="E1482" s="41" t="s">
        <v>6421</v>
      </c>
      <c r="F1482" s="41">
        <v>1483</v>
      </c>
    </row>
    <row r="1483" spans="1:6" ht="45" x14ac:dyDescent="0.25">
      <c r="A1483" s="41" t="s">
        <v>7169</v>
      </c>
      <c r="B1483" s="41" t="s">
        <v>7170</v>
      </c>
      <c r="C1483" s="41" t="s">
        <v>7171</v>
      </c>
      <c r="E1483" s="41" t="s">
        <v>6423</v>
      </c>
      <c r="F1483" s="41">
        <v>1484</v>
      </c>
    </row>
    <row r="1484" spans="1:6" ht="45" x14ac:dyDescent="0.25">
      <c r="A1484" s="41" t="s">
        <v>7166</v>
      </c>
      <c r="B1484" s="41" t="s">
        <v>7167</v>
      </c>
      <c r="C1484" s="41" t="s">
        <v>7168</v>
      </c>
      <c r="E1484" s="41" t="s">
        <v>6426</v>
      </c>
      <c r="F1484" s="41">
        <v>1485</v>
      </c>
    </row>
    <row r="1485" spans="1:6" x14ac:dyDescent="0.25">
      <c r="A1485" s="41" t="s">
        <v>273</v>
      </c>
      <c r="B1485" s="41" t="s">
        <v>273</v>
      </c>
      <c r="E1485" s="41" t="s">
        <v>7165</v>
      </c>
      <c r="F1485" s="41">
        <v>1486</v>
      </c>
    </row>
    <row r="1486" spans="1:6" x14ac:dyDescent="0.25">
      <c r="A1486" s="41" t="s">
        <v>7163</v>
      </c>
      <c r="B1486" s="41" t="s">
        <v>7163</v>
      </c>
      <c r="E1486" s="41" t="s">
        <v>7164</v>
      </c>
      <c r="F1486" s="41">
        <v>1487</v>
      </c>
    </row>
    <row r="1487" spans="1:6" x14ac:dyDescent="0.25">
      <c r="A1487" s="41" t="s">
        <v>7161</v>
      </c>
      <c r="B1487" s="41" t="s">
        <v>7162</v>
      </c>
      <c r="C1487" s="41" t="s">
        <v>6429</v>
      </c>
      <c r="E1487" s="41" t="s">
        <v>6430</v>
      </c>
      <c r="F1487" s="41">
        <v>1488</v>
      </c>
    </row>
    <row r="1488" spans="1:6" x14ac:dyDescent="0.25">
      <c r="A1488" s="41" t="s">
        <v>359</v>
      </c>
      <c r="B1488" s="41" t="s">
        <v>359</v>
      </c>
      <c r="E1488" s="41" t="s">
        <v>7160</v>
      </c>
      <c r="F1488" s="41">
        <v>1489</v>
      </c>
    </row>
    <row r="1489" spans="1:6" x14ac:dyDescent="0.25">
      <c r="A1489" s="41" t="s">
        <v>292</v>
      </c>
      <c r="B1489" s="41" t="s">
        <v>292</v>
      </c>
      <c r="E1489" s="41" t="s">
        <v>7158</v>
      </c>
      <c r="F1489" s="41">
        <v>1490</v>
      </c>
    </row>
    <row r="1490" spans="1:6" x14ac:dyDescent="0.25">
      <c r="A1490" s="41" t="s">
        <v>292</v>
      </c>
      <c r="B1490" s="41" t="s">
        <v>292</v>
      </c>
      <c r="E1490" s="41" t="s">
        <v>7159</v>
      </c>
      <c r="F1490" s="41">
        <v>1491</v>
      </c>
    </row>
    <row r="1491" spans="1:6" ht="90" x14ac:dyDescent="0.25">
      <c r="A1491" s="41" t="s">
        <v>7155</v>
      </c>
      <c r="B1491" s="41" t="s">
        <v>7156</v>
      </c>
      <c r="C1491" s="41" t="s">
        <v>7157</v>
      </c>
      <c r="E1491" s="41" t="s">
        <v>6434</v>
      </c>
      <c r="F1491" s="41">
        <v>1492</v>
      </c>
    </row>
    <row r="1492" spans="1:6" x14ac:dyDescent="0.25">
      <c r="A1492" s="41" t="s">
        <v>496</v>
      </c>
      <c r="B1492" s="41" t="s">
        <v>3479</v>
      </c>
      <c r="C1492" s="41" t="s">
        <v>7154</v>
      </c>
      <c r="E1492" s="41" t="s">
        <v>6437</v>
      </c>
      <c r="F1492" s="41">
        <v>1493</v>
      </c>
    </row>
    <row r="1493" spans="1:6" x14ac:dyDescent="0.25">
      <c r="A1493" s="41" t="s">
        <v>7151</v>
      </c>
      <c r="B1493" s="41" t="s">
        <v>7152</v>
      </c>
      <c r="C1493" s="41" t="s">
        <v>7153</v>
      </c>
      <c r="E1493" s="41" t="s">
        <v>6438</v>
      </c>
      <c r="F1493" s="41">
        <v>1494</v>
      </c>
    </row>
    <row r="1494" spans="1:6" x14ac:dyDescent="0.25">
      <c r="A1494" s="41" t="s">
        <v>7148</v>
      </c>
      <c r="B1494" s="41" t="s">
        <v>7149</v>
      </c>
      <c r="C1494" s="41" t="s">
        <v>7150</v>
      </c>
      <c r="E1494" s="41" t="s">
        <v>6439</v>
      </c>
      <c r="F1494" s="41">
        <v>1495</v>
      </c>
    </row>
    <row r="1495" spans="1:6" x14ac:dyDescent="0.25">
      <c r="A1495" s="41" t="s">
        <v>327</v>
      </c>
      <c r="B1495" s="41" t="s">
        <v>3443</v>
      </c>
      <c r="C1495" s="41" t="s">
        <v>7147</v>
      </c>
      <c r="E1495" s="41" t="s">
        <v>6440</v>
      </c>
      <c r="F1495" s="41">
        <v>1496</v>
      </c>
    </row>
    <row r="1496" spans="1:6" x14ac:dyDescent="0.25">
      <c r="A1496" s="41" t="s">
        <v>7144</v>
      </c>
      <c r="B1496" s="41" t="s">
        <v>7145</v>
      </c>
      <c r="C1496" s="41" t="s">
        <v>7146</v>
      </c>
      <c r="E1496" s="41" t="s">
        <v>6441</v>
      </c>
      <c r="F1496" s="41">
        <v>1497</v>
      </c>
    </row>
    <row r="1497" spans="1:6" ht="60" x14ac:dyDescent="0.25">
      <c r="A1497" s="41" t="s">
        <v>7141</v>
      </c>
      <c r="B1497" s="41" t="s">
        <v>7142</v>
      </c>
      <c r="C1497" s="41" t="s">
        <v>7143</v>
      </c>
      <c r="E1497" s="41" t="s">
        <v>6442</v>
      </c>
      <c r="F1497" s="41">
        <v>1498</v>
      </c>
    </row>
    <row r="1498" spans="1:6" x14ac:dyDescent="0.25">
      <c r="A1498" s="41" t="s">
        <v>502</v>
      </c>
      <c r="B1498" s="41" t="s">
        <v>502</v>
      </c>
      <c r="E1498" s="41" t="s">
        <v>7139</v>
      </c>
      <c r="F1498" s="41">
        <v>1499</v>
      </c>
    </row>
    <row r="1499" spans="1:6" x14ac:dyDescent="0.25">
      <c r="A1499" s="41" t="s">
        <v>502</v>
      </c>
      <c r="B1499" s="41" t="s">
        <v>502</v>
      </c>
      <c r="E1499" s="41" t="s">
        <v>7140</v>
      </c>
      <c r="F1499" s="41">
        <v>1500</v>
      </c>
    </row>
    <row r="1500" spans="1:6" x14ac:dyDescent="0.25">
      <c r="A1500" s="41" t="s">
        <v>7137</v>
      </c>
      <c r="B1500" s="41" t="s">
        <v>7137</v>
      </c>
      <c r="E1500" s="41" t="s">
        <v>7138</v>
      </c>
      <c r="F1500" s="41">
        <v>1501</v>
      </c>
    </row>
    <row r="1501" spans="1:6" x14ac:dyDescent="0.25">
      <c r="A1501" s="41" t="s">
        <v>7135</v>
      </c>
      <c r="B1501" s="41" t="s">
        <v>4103</v>
      </c>
      <c r="C1501" s="41" t="s">
        <v>7136</v>
      </c>
      <c r="E1501" s="41" t="s">
        <v>6445</v>
      </c>
      <c r="F1501" s="41">
        <v>1502</v>
      </c>
    </row>
    <row r="1502" spans="1:6" x14ac:dyDescent="0.25">
      <c r="A1502" s="41" t="s">
        <v>404</v>
      </c>
      <c r="B1502" s="41" t="s">
        <v>404</v>
      </c>
      <c r="E1502" s="41" t="s">
        <v>7130</v>
      </c>
      <c r="F1502" s="41">
        <v>1507</v>
      </c>
    </row>
    <row r="1503" spans="1:6" x14ac:dyDescent="0.25">
      <c r="A1503" s="41" t="s">
        <v>404</v>
      </c>
      <c r="B1503" s="41" t="s">
        <v>404</v>
      </c>
      <c r="E1503" s="41" t="s">
        <v>7131</v>
      </c>
      <c r="F1503" s="41">
        <v>1505</v>
      </c>
    </row>
    <row r="1504" spans="1:6" x14ac:dyDescent="0.25">
      <c r="A1504" s="41" t="s">
        <v>404</v>
      </c>
      <c r="B1504" s="41" t="s">
        <v>404</v>
      </c>
      <c r="E1504" s="41" t="s">
        <v>7132</v>
      </c>
      <c r="F1504" s="41">
        <v>1503</v>
      </c>
    </row>
    <row r="1505" spans="1:6" x14ac:dyDescent="0.25">
      <c r="A1505" s="41" t="s">
        <v>404</v>
      </c>
      <c r="B1505" s="41" t="s">
        <v>404</v>
      </c>
      <c r="E1505" s="41" t="s">
        <v>7133</v>
      </c>
      <c r="F1505" s="41">
        <v>1504</v>
      </c>
    </row>
    <row r="1506" spans="1:6" x14ac:dyDescent="0.25">
      <c r="A1506" s="41" t="s">
        <v>404</v>
      </c>
      <c r="B1506" s="41" t="s">
        <v>404</v>
      </c>
      <c r="E1506" s="41" t="s">
        <v>7134</v>
      </c>
      <c r="F1506" s="41">
        <v>1506</v>
      </c>
    </row>
    <row r="1507" spans="1:6" ht="30" x14ac:dyDescent="0.25">
      <c r="A1507" s="41" t="s">
        <v>7128</v>
      </c>
      <c r="B1507" s="41" t="s">
        <v>7128</v>
      </c>
      <c r="E1507" s="41" t="s">
        <v>7129</v>
      </c>
      <c r="F1507" s="41">
        <v>1508</v>
      </c>
    </row>
    <row r="1508" spans="1:6" x14ac:dyDescent="0.25">
      <c r="A1508" s="41" t="s">
        <v>230</v>
      </c>
      <c r="B1508" s="41" t="s">
        <v>230</v>
      </c>
      <c r="E1508" s="41" t="s">
        <v>7126</v>
      </c>
      <c r="F1508" s="41">
        <v>1510</v>
      </c>
    </row>
    <row r="1509" spans="1:6" x14ac:dyDescent="0.25">
      <c r="A1509" s="41" t="s">
        <v>230</v>
      </c>
      <c r="B1509" s="41" t="s">
        <v>230</v>
      </c>
      <c r="E1509" s="41" t="s">
        <v>7127</v>
      </c>
      <c r="F1509" s="41">
        <v>1509</v>
      </c>
    </row>
    <row r="1510" spans="1:6" ht="45" x14ac:dyDescent="0.25">
      <c r="A1510" s="41" t="s">
        <v>7123</v>
      </c>
      <c r="B1510" s="41" t="s">
        <v>7124</v>
      </c>
      <c r="C1510" s="41" t="s">
        <v>7125</v>
      </c>
      <c r="E1510" s="41" t="s">
        <v>5720</v>
      </c>
      <c r="F1510" s="41">
        <v>57</v>
      </c>
    </row>
    <row r="1511" spans="1:6" x14ac:dyDescent="0.25">
      <c r="A1511" s="41" t="s">
        <v>7121</v>
      </c>
      <c r="B1511" s="41" t="s">
        <v>7121</v>
      </c>
      <c r="E1511" s="41" t="s">
        <v>7122</v>
      </c>
      <c r="F1511" s="41">
        <v>1511</v>
      </c>
    </row>
    <row r="1512" spans="1:6" x14ac:dyDescent="0.25">
      <c r="A1512" s="41" t="s">
        <v>467</v>
      </c>
      <c r="B1512" s="41" t="s">
        <v>467</v>
      </c>
      <c r="E1512" s="41" t="s">
        <v>7119</v>
      </c>
      <c r="F1512" s="41">
        <v>1513</v>
      </c>
    </row>
    <row r="1513" spans="1:6" x14ac:dyDescent="0.25">
      <c r="A1513" s="41" t="s">
        <v>467</v>
      </c>
      <c r="B1513" s="41" t="s">
        <v>467</v>
      </c>
      <c r="E1513" s="41" t="s">
        <v>7120</v>
      </c>
      <c r="F1513" s="41">
        <v>1512</v>
      </c>
    </row>
    <row r="1514" spans="1:6" ht="30" x14ac:dyDescent="0.25">
      <c r="A1514" s="41" t="s">
        <v>361</v>
      </c>
      <c r="B1514" s="41" t="s">
        <v>7117</v>
      </c>
      <c r="C1514" s="41" t="s">
        <v>7118</v>
      </c>
      <c r="E1514" s="41" t="s">
        <v>6448</v>
      </c>
      <c r="F1514" s="41">
        <v>1514</v>
      </c>
    </row>
    <row r="1515" spans="1:6" x14ac:dyDescent="0.25">
      <c r="A1515" s="41" t="s">
        <v>7114</v>
      </c>
      <c r="B1515" s="41" t="s">
        <v>7115</v>
      </c>
      <c r="C1515" s="41" t="s">
        <v>7116</v>
      </c>
      <c r="E1515" s="41" t="s">
        <v>6449</v>
      </c>
      <c r="F1515" s="41">
        <v>1515</v>
      </c>
    </row>
    <row r="1516" spans="1:6" x14ac:dyDescent="0.25">
      <c r="A1516" s="41" t="s">
        <v>493</v>
      </c>
      <c r="B1516" s="41" t="s">
        <v>3435</v>
      </c>
      <c r="C1516" s="41" t="s">
        <v>7113</v>
      </c>
      <c r="E1516" s="41" t="s">
        <v>6450</v>
      </c>
      <c r="F1516" s="41">
        <v>1516</v>
      </c>
    </row>
    <row r="1517" spans="1:6" x14ac:dyDescent="0.25">
      <c r="A1517" s="41" t="s">
        <v>7110</v>
      </c>
      <c r="B1517" s="41" t="s">
        <v>7110</v>
      </c>
      <c r="E1517" s="41" t="s">
        <v>7111</v>
      </c>
      <c r="F1517" s="41">
        <v>1518</v>
      </c>
    </row>
    <row r="1518" spans="1:6" x14ac:dyDescent="0.25">
      <c r="A1518" s="41" t="s">
        <v>7110</v>
      </c>
      <c r="B1518" s="41" t="s">
        <v>7110</v>
      </c>
      <c r="E1518" s="41" t="s">
        <v>7112</v>
      </c>
      <c r="F1518" s="41">
        <v>1517</v>
      </c>
    </row>
    <row r="1519" spans="1:6" ht="30" x14ac:dyDescent="0.25">
      <c r="A1519" s="41" t="s">
        <v>7108</v>
      </c>
      <c r="B1519" s="41" t="s">
        <v>7108</v>
      </c>
      <c r="E1519" s="41" t="s">
        <v>7109</v>
      </c>
      <c r="F1519" s="41">
        <v>1519</v>
      </c>
    </row>
    <row r="1520" spans="1:6" x14ac:dyDescent="0.25">
      <c r="A1520" s="41" t="s">
        <v>7105</v>
      </c>
      <c r="B1520" s="41" t="s">
        <v>7106</v>
      </c>
      <c r="C1520" s="41" t="s">
        <v>7107</v>
      </c>
      <c r="E1520" s="41" t="s">
        <v>6453</v>
      </c>
      <c r="F1520" s="41">
        <v>1520</v>
      </c>
    </row>
    <row r="1521" spans="1:6" x14ac:dyDescent="0.25">
      <c r="A1521" s="41" t="s">
        <v>346</v>
      </c>
      <c r="B1521" s="41" t="s">
        <v>7103</v>
      </c>
      <c r="C1521" s="41" t="s">
        <v>7104</v>
      </c>
      <c r="E1521" s="41" t="s">
        <v>6455</v>
      </c>
      <c r="F1521" s="41">
        <v>1521</v>
      </c>
    </row>
    <row r="1522" spans="1:6" x14ac:dyDescent="0.25">
      <c r="A1522" s="41" t="s">
        <v>572</v>
      </c>
      <c r="B1522" s="41" t="s">
        <v>572</v>
      </c>
      <c r="E1522" s="41" t="s">
        <v>7102</v>
      </c>
      <c r="F1522" s="41">
        <v>1522</v>
      </c>
    </row>
    <row r="1523" spans="1:6" x14ac:dyDescent="0.25">
      <c r="A1523" s="41" t="s">
        <v>7100</v>
      </c>
      <c r="B1523" s="41" t="s">
        <v>7100</v>
      </c>
      <c r="E1523" s="41" t="s">
        <v>7101</v>
      </c>
      <c r="F1523" s="41">
        <v>1523</v>
      </c>
    </row>
    <row r="1524" spans="1:6" x14ac:dyDescent="0.25">
      <c r="A1524" s="41" t="s">
        <v>2150</v>
      </c>
      <c r="B1524" s="41" t="s">
        <v>2150</v>
      </c>
      <c r="E1524" s="41" t="s">
        <v>7099</v>
      </c>
      <c r="F1524" s="41">
        <v>1524</v>
      </c>
    </row>
    <row r="1525" spans="1:6" ht="45" x14ac:dyDescent="0.25">
      <c r="A1525" s="41" t="s">
        <v>7096</v>
      </c>
      <c r="B1525" s="41" t="s">
        <v>7097</v>
      </c>
      <c r="C1525" s="41" t="s">
        <v>7098</v>
      </c>
      <c r="E1525" s="41" t="s">
        <v>6457</v>
      </c>
      <c r="F1525" s="41">
        <v>1525</v>
      </c>
    </row>
    <row r="1526" spans="1:6" ht="45" x14ac:dyDescent="0.25">
      <c r="A1526" s="41" t="s">
        <v>7092</v>
      </c>
      <c r="B1526" s="41" t="s">
        <v>7093</v>
      </c>
      <c r="C1526" s="41" t="s">
        <v>7094</v>
      </c>
      <c r="E1526" s="41" t="s">
        <v>7095</v>
      </c>
      <c r="F1526" s="41">
        <v>1526</v>
      </c>
    </row>
    <row r="1527" spans="1:6" x14ac:dyDescent="0.25">
      <c r="A1527" s="41" t="s">
        <v>204</v>
      </c>
      <c r="B1527" s="41" t="s">
        <v>204</v>
      </c>
      <c r="E1527" s="41" t="s">
        <v>7091</v>
      </c>
      <c r="F1527" s="41">
        <v>1527</v>
      </c>
    </row>
    <row r="1528" spans="1:6" x14ac:dyDescent="0.25">
      <c r="A1528" s="41" t="s">
        <v>2162</v>
      </c>
      <c r="B1528" s="41" t="s">
        <v>2162</v>
      </c>
      <c r="E1528" s="41" t="s">
        <v>7090</v>
      </c>
      <c r="F1528" s="41">
        <v>1528</v>
      </c>
    </row>
    <row r="1529" spans="1:6" ht="30" x14ac:dyDescent="0.25">
      <c r="A1529" s="41" t="s">
        <v>7087</v>
      </c>
      <c r="B1529" s="41" t="s">
        <v>7088</v>
      </c>
      <c r="C1529" s="41" t="s">
        <v>7089</v>
      </c>
      <c r="E1529" s="41" t="s">
        <v>6459</v>
      </c>
      <c r="F1529" s="41">
        <v>1529</v>
      </c>
    </row>
    <row r="1530" spans="1:6" ht="30" x14ac:dyDescent="0.25">
      <c r="A1530" s="41" t="s">
        <v>7084</v>
      </c>
      <c r="B1530" s="41" t="s">
        <v>7085</v>
      </c>
      <c r="C1530" s="41" t="s">
        <v>7086</v>
      </c>
      <c r="E1530" s="41" t="s">
        <v>6461</v>
      </c>
      <c r="F1530" s="41">
        <v>1530</v>
      </c>
    </row>
    <row r="1531" spans="1:6" x14ac:dyDescent="0.25">
      <c r="A1531" s="41" t="s">
        <v>401</v>
      </c>
      <c r="B1531" s="41" t="s">
        <v>401</v>
      </c>
      <c r="E1531" s="41" t="s">
        <v>7083</v>
      </c>
      <c r="F1531" s="41">
        <v>1531</v>
      </c>
    </row>
    <row r="1532" spans="1:6" ht="30" x14ac:dyDescent="0.25">
      <c r="A1532" s="41" t="s">
        <v>7081</v>
      </c>
      <c r="B1532" s="41" t="s">
        <v>7081</v>
      </c>
      <c r="E1532" s="41" t="s">
        <v>7082</v>
      </c>
      <c r="F1532" s="41">
        <v>1532</v>
      </c>
    </row>
    <row r="1533" spans="1:6" ht="45" x14ac:dyDescent="0.25">
      <c r="A1533" s="41" t="s">
        <v>375</v>
      </c>
      <c r="B1533" s="41" t="s">
        <v>7079</v>
      </c>
      <c r="C1533" s="41" t="s">
        <v>7080</v>
      </c>
      <c r="E1533" s="41" t="s">
        <v>6463</v>
      </c>
      <c r="F1533" s="41">
        <v>1533</v>
      </c>
    </row>
    <row r="1534" spans="1:6" x14ac:dyDescent="0.25">
      <c r="A1534" s="41" t="s">
        <v>394</v>
      </c>
      <c r="B1534" s="41" t="s">
        <v>394</v>
      </c>
      <c r="E1534" s="41" t="s">
        <v>7078</v>
      </c>
      <c r="F1534" s="41">
        <v>1534</v>
      </c>
    </row>
    <row r="1535" spans="1:6" x14ac:dyDescent="0.25">
      <c r="A1535" s="41" t="s">
        <v>7076</v>
      </c>
      <c r="B1535" s="41" t="s">
        <v>7076</v>
      </c>
      <c r="E1535" s="41" t="s">
        <v>7077</v>
      </c>
      <c r="F1535" s="41">
        <v>1535</v>
      </c>
    </row>
    <row r="1536" spans="1:6" x14ac:dyDescent="0.25">
      <c r="A1536" s="41" t="s">
        <v>257</v>
      </c>
      <c r="B1536" s="41" t="s">
        <v>257</v>
      </c>
      <c r="E1536" s="41" t="s">
        <v>7075</v>
      </c>
      <c r="F1536" s="41">
        <v>1536</v>
      </c>
    </row>
    <row r="1537" spans="1:6" ht="30" x14ac:dyDescent="0.25">
      <c r="A1537" s="41" t="s">
        <v>7073</v>
      </c>
      <c r="B1537" s="41" t="s">
        <v>7073</v>
      </c>
      <c r="E1537" s="41" t="s">
        <v>7074</v>
      </c>
      <c r="F1537" s="41">
        <v>1537</v>
      </c>
    </row>
    <row r="1538" spans="1:6" x14ac:dyDescent="0.25">
      <c r="A1538" s="41" t="s">
        <v>620</v>
      </c>
      <c r="B1538" s="41" t="s">
        <v>620</v>
      </c>
      <c r="E1538" s="41" t="s">
        <v>7071</v>
      </c>
      <c r="F1538" s="41">
        <v>1538</v>
      </c>
    </row>
    <row r="1539" spans="1:6" x14ac:dyDescent="0.25">
      <c r="A1539" s="41" t="s">
        <v>620</v>
      </c>
      <c r="B1539" s="41" t="s">
        <v>620</v>
      </c>
      <c r="E1539" s="41" t="s">
        <v>7072</v>
      </c>
      <c r="F1539" s="41">
        <v>1539</v>
      </c>
    </row>
    <row r="1540" spans="1:6" x14ac:dyDescent="0.25">
      <c r="A1540" s="41" t="s">
        <v>7069</v>
      </c>
      <c r="B1540" s="41" t="s">
        <v>7069</v>
      </c>
      <c r="E1540" s="41" t="s">
        <v>7070</v>
      </c>
      <c r="F1540" s="41">
        <v>1540</v>
      </c>
    </row>
    <row r="1541" spans="1:6" x14ac:dyDescent="0.25">
      <c r="A1541" s="41" t="s">
        <v>7067</v>
      </c>
      <c r="B1541" s="41" t="s">
        <v>7067</v>
      </c>
      <c r="E1541" s="41" t="s">
        <v>7068</v>
      </c>
      <c r="F1541" s="41">
        <v>1541</v>
      </c>
    </row>
    <row r="1542" spans="1:6" x14ac:dyDescent="0.25">
      <c r="A1542" s="41" t="s">
        <v>460</v>
      </c>
      <c r="B1542" s="41" t="s">
        <v>7065</v>
      </c>
      <c r="C1542" s="41" t="s">
        <v>7066</v>
      </c>
      <c r="E1542" s="41" t="s">
        <v>6470</v>
      </c>
      <c r="F1542" s="41">
        <v>1542</v>
      </c>
    </row>
    <row r="1543" spans="1:6" ht="30" x14ac:dyDescent="0.25">
      <c r="A1543" s="41" t="s">
        <v>7063</v>
      </c>
      <c r="B1543" s="41" t="s">
        <v>7064</v>
      </c>
      <c r="C1543" s="41" t="s">
        <v>5714</v>
      </c>
      <c r="E1543" s="41" t="s">
        <v>5715</v>
      </c>
      <c r="F1543" s="41">
        <v>58</v>
      </c>
    </row>
    <row r="1544" spans="1:6" x14ac:dyDescent="0.25">
      <c r="A1544" s="41" t="s">
        <v>7060</v>
      </c>
      <c r="B1544" s="41" t="s">
        <v>7061</v>
      </c>
      <c r="C1544" s="41" t="s">
        <v>7062</v>
      </c>
      <c r="E1544" s="41" t="s">
        <v>6471</v>
      </c>
      <c r="F1544" s="41">
        <v>1543</v>
      </c>
    </row>
    <row r="1545" spans="1:6" x14ac:dyDescent="0.25">
      <c r="A1545" s="41" t="s">
        <v>277</v>
      </c>
      <c r="B1545" s="41" t="s">
        <v>7058</v>
      </c>
      <c r="C1545" s="41" t="s">
        <v>7059</v>
      </c>
      <c r="E1545" s="41" t="s">
        <v>6472</v>
      </c>
      <c r="F1545" s="41">
        <v>1544</v>
      </c>
    </row>
    <row r="1546" spans="1:6" ht="30" x14ac:dyDescent="0.25">
      <c r="A1546" s="41" t="s">
        <v>7056</v>
      </c>
      <c r="B1546" s="41" t="s">
        <v>7057</v>
      </c>
      <c r="C1546" s="41" t="s">
        <v>6473</v>
      </c>
      <c r="E1546" s="41" t="s">
        <v>6474</v>
      </c>
      <c r="F1546" s="41">
        <v>1545</v>
      </c>
    </row>
    <row r="1547" spans="1:6" x14ac:dyDescent="0.25">
      <c r="A1547" s="41" t="s">
        <v>7054</v>
      </c>
      <c r="B1547" s="41" t="s">
        <v>7055</v>
      </c>
      <c r="C1547" s="41" t="s">
        <v>6482</v>
      </c>
      <c r="E1547" s="41" t="s">
        <v>6483</v>
      </c>
      <c r="F1547" s="41">
        <v>1551</v>
      </c>
    </row>
    <row r="1548" spans="1:6" ht="30" x14ac:dyDescent="0.25">
      <c r="A1548" s="41" t="s">
        <v>7051</v>
      </c>
      <c r="B1548" s="41" t="s">
        <v>7052</v>
      </c>
      <c r="C1548" s="41" t="s">
        <v>7053</v>
      </c>
      <c r="E1548" s="41" t="s">
        <v>6475</v>
      </c>
      <c r="F1548" s="41">
        <v>1546</v>
      </c>
    </row>
    <row r="1549" spans="1:6" ht="30" x14ac:dyDescent="0.25">
      <c r="A1549" s="41" t="s">
        <v>7049</v>
      </c>
      <c r="B1549" s="41" t="s">
        <v>7050</v>
      </c>
      <c r="C1549" s="41" t="s">
        <v>6479</v>
      </c>
      <c r="E1549" s="41" t="s">
        <v>6480</v>
      </c>
      <c r="F1549" s="41">
        <v>1547</v>
      </c>
    </row>
    <row r="1550" spans="1:6" x14ac:dyDescent="0.25">
      <c r="A1550" s="41" t="s">
        <v>7047</v>
      </c>
      <c r="B1550" s="41" t="s">
        <v>7047</v>
      </c>
      <c r="E1550" s="41" t="s">
        <v>7048</v>
      </c>
      <c r="F1550" s="41">
        <v>1548</v>
      </c>
    </row>
    <row r="1551" spans="1:6" x14ac:dyDescent="0.25">
      <c r="A1551" s="41" t="s">
        <v>569</v>
      </c>
      <c r="B1551" s="41" t="s">
        <v>569</v>
      </c>
      <c r="E1551" s="41" t="s">
        <v>7046</v>
      </c>
      <c r="F1551" s="41">
        <v>1549</v>
      </c>
    </row>
    <row r="1552" spans="1:6" x14ac:dyDescent="0.25">
      <c r="A1552" s="41" t="s">
        <v>571</v>
      </c>
      <c r="B1552" s="41" t="s">
        <v>571</v>
      </c>
      <c r="E1552" s="41" t="s">
        <v>7045</v>
      </c>
      <c r="F1552" s="41">
        <v>1550</v>
      </c>
    </row>
  </sheetData>
  <autoFilter ref="A1:F1"/>
  <sortState ref="A2:F1552">
    <sortCondition ref="A2:A1552"/>
  </sortStat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12"/>
  <sheetViews>
    <sheetView workbookViewId="0">
      <selection activeCell="A21" activeCellId="1" sqref="A22:XFD22 A21:XFD21"/>
    </sheetView>
  </sheetViews>
  <sheetFormatPr defaultRowHeight="15" x14ac:dyDescent="0.25"/>
  <cols>
    <col min="1" max="1" width="19.7109375" bestFit="1" customWidth="1"/>
    <col min="4" max="4" width="255.7109375" bestFit="1" customWidth="1"/>
  </cols>
  <sheetData>
    <row r="1" spans="1:5" x14ac:dyDescent="0.25">
      <c r="A1" s="199" t="s">
        <v>3421</v>
      </c>
      <c r="B1" t="s">
        <v>3422</v>
      </c>
      <c r="C1" t="s">
        <v>3423</v>
      </c>
      <c r="D1" t="s">
        <v>710</v>
      </c>
      <c r="E1" t="s">
        <v>711</v>
      </c>
    </row>
    <row r="2" spans="1:5" x14ac:dyDescent="0.25">
      <c r="A2" s="199" t="s">
        <v>6890</v>
      </c>
      <c r="B2">
        <v>96</v>
      </c>
      <c r="C2">
        <v>95</v>
      </c>
      <c r="D2" t="s">
        <v>3427</v>
      </c>
      <c r="E2">
        <v>30</v>
      </c>
    </row>
    <row r="3" spans="1:5" x14ac:dyDescent="0.25">
      <c r="A3" s="199" t="s">
        <v>3428</v>
      </c>
      <c r="B3">
        <v>88</v>
      </c>
      <c r="C3">
        <v>85</v>
      </c>
      <c r="D3" t="s">
        <v>3429</v>
      </c>
      <c r="E3">
        <v>5</v>
      </c>
    </row>
    <row r="4" spans="1:5" x14ac:dyDescent="0.25">
      <c r="A4" s="199" t="s">
        <v>3432</v>
      </c>
      <c r="B4">
        <v>87</v>
      </c>
      <c r="C4">
        <v>77</v>
      </c>
      <c r="D4" t="s">
        <v>3433</v>
      </c>
      <c r="E4">
        <v>31</v>
      </c>
    </row>
    <row r="5" spans="1:5" x14ac:dyDescent="0.25">
      <c r="A5" s="199" t="s">
        <v>3430</v>
      </c>
      <c r="B5">
        <v>87</v>
      </c>
      <c r="C5">
        <v>77</v>
      </c>
      <c r="D5" t="s">
        <v>3431</v>
      </c>
      <c r="E5">
        <v>120</v>
      </c>
    </row>
    <row r="6" spans="1:5" x14ac:dyDescent="0.25">
      <c r="A6" s="199" t="s">
        <v>3435</v>
      </c>
      <c r="B6">
        <v>84</v>
      </c>
      <c r="C6">
        <v>79</v>
      </c>
      <c r="D6" t="s">
        <v>3436</v>
      </c>
      <c r="E6">
        <v>77</v>
      </c>
    </row>
    <row r="7" spans="1:5" x14ac:dyDescent="0.25">
      <c r="A7" s="199" t="s">
        <v>3437</v>
      </c>
      <c r="B7">
        <v>81</v>
      </c>
      <c r="C7">
        <v>69</v>
      </c>
      <c r="D7" t="s">
        <v>3438</v>
      </c>
      <c r="E7">
        <v>136</v>
      </c>
    </row>
    <row r="8" spans="1:5" x14ac:dyDescent="0.25">
      <c r="A8" s="199" t="s">
        <v>6054</v>
      </c>
      <c r="B8">
        <v>79</v>
      </c>
      <c r="C8">
        <v>78</v>
      </c>
      <c r="D8" t="s">
        <v>3440</v>
      </c>
      <c r="E8">
        <v>437</v>
      </c>
    </row>
    <row r="9" spans="1:5" x14ac:dyDescent="0.25">
      <c r="A9" s="199" t="s">
        <v>3441</v>
      </c>
      <c r="B9">
        <v>69</v>
      </c>
      <c r="C9">
        <v>68</v>
      </c>
      <c r="D9" t="s">
        <v>3442</v>
      </c>
      <c r="E9">
        <v>10</v>
      </c>
    </row>
    <row r="10" spans="1:5" x14ac:dyDescent="0.25">
      <c r="A10" s="199" t="s">
        <v>6499</v>
      </c>
      <c r="B10">
        <v>67</v>
      </c>
      <c r="C10">
        <v>65</v>
      </c>
      <c r="D10" t="s">
        <v>3445</v>
      </c>
      <c r="E10">
        <v>159</v>
      </c>
    </row>
    <row r="11" spans="1:5" x14ac:dyDescent="0.25">
      <c r="A11" s="199" t="s">
        <v>4335</v>
      </c>
      <c r="B11">
        <v>62</v>
      </c>
      <c r="C11">
        <v>61</v>
      </c>
      <c r="D11" t="s">
        <v>3447</v>
      </c>
      <c r="E11">
        <v>158</v>
      </c>
    </row>
    <row r="12" spans="1:5" x14ac:dyDescent="0.25">
      <c r="A12" s="199" t="s">
        <v>6971</v>
      </c>
      <c r="B12">
        <v>60</v>
      </c>
      <c r="C12">
        <v>60</v>
      </c>
      <c r="D12" t="s">
        <v>3448</v>
      </c>
      <c r="E12">
        <v>320</v>
      </c>
    </row>
    <row r="13" spans="1:5" x14ac:dyDescent="0.25">
      <c r="A13" s="199" t="s">
        <v>3437</v>
      </c>
      <c r="B13">
        <v>60</v>
      </c>
      <c r="C13">
        <v>60</v>
      </c>
      <c r="D13" t="s">
        <v>3450</v>
      </c>
      <c r="E13">
        <v>18</v>
      </c>
    </row>
    <row r="14" spans="1:5" x14ac:dyDescent="0.25">
      <c r="A14" s="199" t="s">
        <v>3451</v>
      </c>
      <c r="B14">
        <v>55</v>
      </c>
      <c r="C14">
        <v>55</v>
      </c>
      <c r="D14" t="s">
        <v>3452</v>
      </c>
      <c r="E14">
        <v>181</v>
      </c>
    </row>
    <row r="15" spans="1:5" x14ac:dyDescent="0.25">
      <c r="A15" s="199" t="s">
        <v>3444</v>
      </c>
      <c r="B15">
        <v>53</v>
      </c>
      <c r="C15">
        <v>51</v>
      </c>
      <c r="D15" t="s">
        <v>3453</v>
      </c>
      <c r="E15">
        <v>9</v>
      </c>
    </row>
    <row r="16" spans="1:5" x14ac:dyDescent="0.25">
      <c r="A16" s="199" t="s">
        <v>3454</v>
      </c>
      <c r="B16">
        <v>51</v>
      </c>
      <c r="C16">
        <v>50</v>
      </c>
      <c r="D16" t="s">
        <v>3455</v>
      </c>
      <c r="E16">
        <v>162</v>
      </c>
    </row>
    <row r="17" spans="1:5" x14ac:dyDescent="0.25">
      <c r="A17" s="199" t="s">
        <v>3458</v>
      </c>
      <c r="B17">
        <v>47</v>
      </c>
      <c r="C17">
        <v>47</v>
      </c>
      <c r="D17" t="s">
        <v>3459</v>
      </c>
      <c r="E17">
        <v>163</v>
      </c>
    </row>
    <row r="18" spans="1:5" x14ac:dyDescent="0.25">
      <c r="A18" s="199" t="s">
        <v>3432</v>
      </c>
      <c r="B18">
        <v>47</v>
      </c>
      <c r="C18">
        <v>47</v>
      </c>
      <c r="D18" t="s">
        <v>3457</v>
      </c>
      <c r="E18">
        <v>258</v>
      </c>
    </row>
    <row r="19" spans="1:5" x14ac:dyDescent="0.25">
      <c r="A19" s="199" t="s">
        <v>3460</v>
      </c>
      <c r="B19">
        <v>45</v>
      </c>
      <c r="C19">
        <v>43</v>
      </c>
      <c r="D19" t="s">
        <v>3461</v>
      </c>
      <c r="E19">
        <v>32</v>
      </c>
    </row>
    <row r="20" spans="1:5" x14ac:dyDescent="0.25">
      <c r="A20" s="199" t="s">
        <v>3463</v>
      </c>
      <c r="B20">
        <v>44</v>
      </c>
      <c r="C20">
        <v>39</v>
      </c>
      <c r="D20" t="s">
        <v>3464</v>
      </c>
      <c r="E20">
        <v>316</v>
      </c>
    </row>
    <row r="21" spans="1:5" x14ac:dyDescent="0.25">
      <c r="A21" s="199" t="s">
        <v>6992</v>
      </c>
      <c r="B21">
        <v>42</v>
      </c>
      <c r="C21">
        <v>40</v>
      </c>
      <c r="D21" t="s">
        <v>3466</v>
      </c>
      <c r="E21">
        <v>483</v>
      </c>
    </row>
    <row r="22" spans="1:5" x14ac:dyDescent="0.25">
      <c r="A22" s="199" t="s">
        <v>3467</v>
      </c>
      <c r="B22">
        <v>40</v>
      </c>
      <c r="C22">
        <v>39</v>
      </c>
      <c r="D22" t="s">
        <v>3468</v>
      </c>
      <c r="E22">
        <v>178</v>
      </c>
    </row>
    <row r="23" spans="1:5" x14ac:dyDescent="0.25">
      <c r="A23" s="199" t="s">
        <v>3471</v>
      </c>
      <c r="B23">
        <v>39</v>
      </c>
      <c r="C23">
        <v>39</v>
      </c>
      <c r="D23" t="s">
        <v>3472</v>
      </c>
      <c r="E23">
        <v>276</v>
      </c>
    </row>
    <row r="24" spans="1:5" x14ac:dyDescent="0.25">
      <c r="A24" s="199" t="s">
        <v>3469</v>
      </c>
      <c r="B24">
        <v>39</v>
      </c>
      <c r="C24">
        <v>33</v>
      </c>
      <c r="D24" t="s">
        <v>3470</v>
      </c>
      <c r="E24">
        <v>396</v>
      </c>
    </row>
    <row r="25" spans="1:5" x14ac:dyDescent="0.25">
      <c r="A25" s="199" t="s">
        <v>175</v>
      </c>
      <c r="B25">
        <v>38</v>
      </c>
      <c r="C25">
        <v>34</v>
      </c>
      <c r="D25" t="s">
        <v>3474</v>
      </c>
      <c r="E25">
        <v>84</v>
      </c>
    </row>
    <row r="26" spans="1:5" x14ac:dyDescent="0.25">
      <c r="A26" s="199" t="s">
        <v>3475</v>
      </c>
      <c r="B26">
        <v>36</v>
      </c>
      <c r="C26">
        <v>33</v>
      </c>
      <c r="D26" t="s">
        <v>3476</v>
      </c>
      <c r="E26">
        <v>398</v>
      </c>
    </row>
    <row r="27" spans="1:5" x14ac:dyDescent="0.25">
      <c r="A27" s="199" t="s">
        <v>3477</v>
      </c>
      <c r="B27">
        <v>35</v>
      </c>
      <c r="C27">
        <v>34</v>
      </c>
      <c r="D27" t="s">
        <v>3478</v>
      </c>
      <c r="E27">
        <v>233</v>
      </c>
    </row>
    <row r="28" spans="1:5" x14ac:dyDescent="0.25">
      <c r="A28" s="199" t="s">
        <v>3479</v>
      </c>
      <c r="B28">
        <v>34</v>
      </c>
      <c r="C28">
        <v>34</v>
      </c>
      <c r="D28" t="s">
        <v>3480</v>
      </c>
      <c r="E28">
        <v>533</v>
      </c>
    </row>
    <row r="29" spans="1:5" x14ac:dyDescent="0.25">
      <c r="A29" s="199" t="s">
        <v>3454</v>
      </c>
      <c r="B29">
        <v>32</v>
      </c>
      <c r="C29">
        <v>30</v>
      </c>
      <c r="D29" t="s">
        <v>3481</v>
      </c>
      <c r="E29">
        <v>494</v>
      </c>
    </row>
    <row r="30" spans="1:5" x14ac:dyDescent="0.25">
      <c r="A30" s="199" t="s">
        <v>3485</v>
      </c>
      <c r="B30">
        <v>31</v>
      </c>
      <c r="C30">
        <v>31</v>
      </c>
      <c r="D30" t="s">
        <v>3486</v>
      </c>
      <c r="E30">
        <v>615</v>
      </c>
    </row>
    <row r="31" spans="1:5" x14ac:dyDescent="0.25">
      <c r="A31" s="199" t="s">
        <v>6112</v>
      </c>
      <c r="B31">
        <v>31</v>
      </c>
      <c r="C31">
        <v>31</v>
      </c>
      <c r="D31" t="s">
        <v>3484</v>
      </c>
      <c r="E31">
        <v>462</v>
      </c>
    </row>
    <row r="32" spans="1:5" x14ac:dyDescent="0.25">
      <c r="A32" s="199" t="s">
        <v>3509</v>
      </c>
      <c r="B32">
        <v>30</v>
      </c>
      <c r="C32">
        <v>30</v>
      </c>
      <c r="D32" t="s">
        <v>3487</v>
      </c>
      <c r="E32">
        <v>1252</v>
      </c>
    </row>
    <row r="33" spans="1:5" x14ac:dyDescent="0.25">
      <c r="A33" s="199" t="s">
        <v>3428</v>
      </c>
      <c r="B33">
        <v>29</v>
      </c>
      <c r="C33">
        <v>29</v>
      </c>
      <c r="D33" t="s">
        <v>3495</v>
      </c>
      <c r="E33">
        <v>682</v>
      </c>
    </row>
    <row r="34" spans="1:5" x14ac:dyDescent="0.25">
      <c r="A34" s="199" t="s">
        <v>4506</v>
      </c>
      <c r="B34">
        <v>29</v>
      </c>
      <c r="C34">
        <v>28</v>
      </c>
      <c r="D34" t="s">
        <v>3497</v>
      </c>
      <c r="E34">
        <v>249</v>
      </c>
    </row>
    <row r="35" spans="1:5" x14ac:dyDescent="0.25">
      <c r="A35" s="199" t="s">
        <v>6929</v>
      </c>
      <c r="B35">
        <v>29</v>
      </c>
      <c r="C35">
        <v>29</v>
      </c>
      <c r="D35" t="s">
        <v>3491</v>
      </c>
      <c r="E35">
        <v>58</v>
      </c>
    </row>
    <row r="36" spans="1:5" x14ac:dyDescent="0.25">
      <c r="A36" s="199" t="s">
        <v>3921</v>
      </c>
      <c r="B36">
        <v>29</v>
      </c>
      <c r="C36">
        <v>29</v>
      </c>
      <c r="D36" t="s">
        <v>3489</v>
      </c>
      <c r="E36">
        <v>220</v>
      </c>
    </row>
    <row r="37" spans="1:5" x14ac:dyDescent="0.25">
      <c r="A37" s="199" t="s">
        <v>4194</v>
      </c>
      <c r="B37">
        <v>29</v>
      </c>
      <c r="C37">
        <v>28</v>
      </c>
      <c r="D37" t="s">
        <v>3493</v>
      </c>
      <c r="E37">
        <v>72</v>
      </c>
    </row>
    <row r="38" spans="1:5" x14ac:dyDescent="0.25">
      <c r="A38" s="199" t="s">
        <v>3498</v>
      </c>
      <c r="B38">
        <v>28</v>
      </c>
      <c r="C38">
        <v>24</v>
      </c>
      <c r="D38" t="s">
        <v>3499</v>
      </c>
      <c r="E38">
        <v>168</v>
      </c>
    </row>
    <row r="39" spans="1:5" x14ac:dyDescent="0.25">
      <c r="A39" s="199" t="s">
        <v>3500</v>
      </c>
      <c r="B39">
        <v>28</v>
      </c>
      <c r="C39">
        <v>28</v>
      </c>
      <c r="D39" t="s">
        <v>3501</v>
      </c>
      <c r="E39">
        <v>52</v>
      </c>
    </row>
    <row r="40" spans="1:5" x14ac:dyDescent="0.25">
      <c r="A40" s="199" t="s">
        <v>3502</v>
      </c>
      <c r="B40">
        <v>27</v>
      </c>
      <c r="C40">
        <v>27</v>
      </c>
      <c r="D40" t="s">
        <v>3503</v>
      </c>
      <c r="E40">
        <v>78</v>
      </c>
    </row>
    <row r="41" spans="1:5" x14ac:dyDescent="0.25">
      <c r="A41" s="199" t="s">
        <v>3506</v>
      </c>
      <c r="B41">
        <v>26</v>
      </c>
      <c r="C41">
        <v>24</v>
      </c>
      <c r="D41" t="s">
        <v>3507</v>
      </c>
      <c r="E41">
        <v>651</v>
      </c>
    </row>
    <row r="42" spans="1:5" x14ac:dyDescent="0.25">
      <c r="A42" s="199" t="s">
        <v>3518</v>
      </c>
      <c r="B42">
        <v>26</v>
      </c>
      <c r="C42">
        <v>25</v>
      </c>
      <c r="D42" t="s">
        <v>3505</v>
      </c>
      <c r="E42">
        <v>185</v>
      </c>
    </row>
    <row r="43" spans="1:5" x14ac:dyDescent="0.25">
      <c r="A43" s="199" t="s">
        <v>4285</v>
      </c>
      <c r="B43">
        <v>26</v>
      </c>
      <c r="C43">
        <v>26</v>
      </c>
      <c r="D43" t="s">
        <v>3508</v>
      </c>
      <c r="E43">
        <v>479</v>
      </c>
    </row>
    <row r="44" spans="1:5" x14ac:dyDescent="0.25">
      <c r="A44" s="199" t="s">
        <v>3516</v>
      </c>
      <c r="B44">
        <v>26</v>
      </c>
      <c r="C44">
        <v>26</v>
      </c>
      <c r="D44" t="s">
        <v>3504</v>
      </c>
      <c r="E44">
        <v>217</v>
      </c>
    </row>
    <row r="45" spans="1:5" x14ac:dyDescent="0.25">
      <c r="A45" s="199" t="s">
        <v>3792</v>
      </c>
      <c r="B45">
        <v>26</v>
      </c>
      <c r="C45">
        <v>25</v>
      </c>
      <c r="D45" t="s">
        <v>3510</v>
      </c>
      <c r="E45">
        <v>75</v>
      </c>
    </row>
    <row r="46" spans="1:5" x14ac:dyDescent="0.25">
      <c r="A46" s="199" t="s">
        <v>6484</v>
      </c>
      <c r="B46">
        <v>25</v>
      </c>
      <c r="C46">
        <v>25</v>
      </c>
      <c r="D46" t="s">
        <v>3513</v>
      </c>
      <c r="E46">
        <v>294</v>
      </c>
    </row>
    <row r="47" spans="1:5" x14ac:dyDescent="0.25">
      <c r="A47" s="199" t="s">
        <v>3511</v>
      </c>
      <c r="B47">
        <v>25</v>
      </c>
      <c r="C47">
        <v>24</v>
      </c>
      <c r="D47" t="s">
        <v>3512</v>
      </c>
      <c r="E47">
        <v>68</v>
      </c>
    </row>
    <row r="48" spans="1:5" x14ac:dyDescent="0.25">
      <c r="A48" s="199" t="s">
        <v>3514</v>
      </c>
      <c r="B48">
        <v>25</v>
      </c>
      <c r="C48">
        <v>24</v>
      </c>
      <c r="D48" t="s">
        <v>3515</v>
      </c>
      <c r="E48">
        <v>121</v>
      </c>
    </row>
    <row r="49" spans="1:5" x14ac:dyDescent="0.25">
      <c r="A49" s="199" t="s">
        <v>3518</v>
      </c>
      <c r="B49">
        <v>24</v>
      </c>
      <c r="C49">
        <v>23</v>
      </c>
      <c r="D49" t="s">
        <v>3519</v>
      </c>
      <c r="E49">
        <v>116</v>
      </c>
    </row>
    <row r="50" spans="1:5" x14ac:dyDescent="0.25">
      <c r="A50" s="199" t="s">
        <v>4605</v>
      </c>
      <c r="B50">
        <v>24</v>
      </c>
      <c r="C50">
        <v>24</v>
      </c>
      <c r="D50" t="s">
        <v>3517</v>
      </c>
      <c r="E50">
        <v>435</v>
      </c>
    </row>
    <row r="51" spans="1:5" x14ac:dyDescent="0.25">
      <c r="A51" s="199" t="s">
        <v>4038</v>
      </c>
      <c r="B51">
        <v>23</v>
      </c>
      <c r="C51">
        <v>23</v>
      </c>
      <c r="D51" t="s">
        <v>3520</v>
      </c>
      <c r="E51">
        <v>1071</v>
      </c>
    </row>
    <row r="52" spans="1:5" x14ac:dyDescent="0.25">
      <c r="A52" s="199" t="s">
        <v>3523</v>
      </c>
      <c r="B52">
        <v>23</v>
      </c>
      <c r="C52">
        <v>20</v>
      </c>
      <c r="D52" t="s">
        <v>3524</v>
      </c>
      <c r="E52">
        <v>404</v>
      </c>
    </row>
    <row r="53" spans="1:5" x14ac:dyDescent="0.25">
      <c r="A53" s="199" t="s">
        <v>5247</v>
      </c>
      <c r="B53">
        <v>23</v>
      </c>
      <c r="C53">
        <v>19</v>
      </c>
      <c r="D53" t="s">
        <v>3522</v>
      </c>
      <c r="E53">
        <v>905</v>
      </c>
    </row>
    <row r="54" spans="1:5" x14ac:dyDescent="0.25">
      <c r="A54" s="199" t="s">
        <v>3639</v>
      </c>
      <c r="B54">
        <v>22</v>
      </c>
      <c r="C54">
        <v>22</v>
      </c>
      <c r="D54" t="s">
        <v>3535</v>
      </c>
      <c r="E54">
        <v>681</v>
      </c>
    </row>
    <row r="55" spans="1:5" x14ac:dyDescent="0.25">
      <c r="A55" s="199" t="s">
        <v>3574</v>
      </c>
      <c r="B55">
        <v>22</v>
      </c>
      <c r="C55">
        <v>22</v>
      </c>
      <c r="D55" t="s">
        <v>3532</v>
      </c>
      <c r="E55">
        <v>250</v>
      </c>
    </row>
    <row r="56" spans="1:5" x14ac:dyDescent="0.25">
      <c r="A56" s="199" t="s">
        <v>3526</v>
      </c>
      <c r="B56">
        <v>22</v>
      </c>
      <c r="C56">
        <v>22</v>
      </c>
      <c r="D56" t="s">
        <v>3527</v>
      </c>
      <c r="E56">
        <v>29</v>
      </c>
    </row>
    <row r="57" spans="1:5" x14ac:dyDescent="0.25">
      <c r="A57" s="199" t="s">
        <v>4805</v>
      </c>
      <c r="B57">
        <v>22</v>
      </c>
      <c r="C57">
        <v>22</v>
      </c>
      <c r="D57" t="s">
        <v>3534</v>
      </c>
      <c r="E57">
        <v>409</v>
      </c>
    </row>
    <row r="58" spans="1:5" x14ac:dyDescent="0.25">
      <c r="A58" s="199" t="s">
        <v>5355</v>
      </c>
      <c r="B58">
        <v>22</v>
      </c>
      <c r="C58">
        <v>22</v>
      </c>
      <c r="D58" t="s">
        <v>3529</v>
      </c>
      <c r="E58">
        <v>193</v>
      </c>
    </row>
    <row r="59" spans="1:5" x14ac:dyDescent="0.25">
      <c r="A59" s="199" t="s">
        <v>6487</v>
      </c>
      <c r="B59">
        <v>22</v>
      </c>
      <c r="C59">
        <v>22</v>
      </c>
      <c r="D59" t="s">
        <v>3531</v>
      </c>
      <c r="E59">
        <v>130</v>
      </c>
    </row>
    <row r="60" spans="1:5" x14ac:dyDescent="0.25">
      <c r="A60" s="199" t="s">
        <v>3596</v>
      </c>
      <c r="B60">
        <v>22</v>
      </c>
      <c r="C60">
        <v>22</v>
      </c>
      <c r="D60" t="s">
        <v>3537</v>
      </c>
      <c r="E60">
        <v>788</v>
      </c>
    </row>
    <row r="61" spans="1:5" x14ac:dyDescent="0.25">
      <c r="A61" s="199" t="s">
        <v>4580</v>
      </c>
      <c r="B61">
        <v>22</v>
      </c>
      <c r="C61">
        <v>22</v>
      </c>
      <c r="D61" t="s">
        <v>3525</v>
      </c>
      <c r="E61">
        <v>309</v>
      </c>
    </row>
    <row r="62" spans="1:5" x14ac:dyDescent="0.25">
      <c r="A62" s="199" t="s">
        <v>3426</v>
      </c>
      <c r="B62">
        <v>21</v>
      </c>
      <c r="C62">
        <v>21</v>
      </c>
      <c r="D62" t="s">
        <v>3546</v>
      </c>
      <c r="E62">
        <v>578</v>
      </c>
    </row>
    <row r="63" spans="1:5" x14ac:dyDescent="0.25">
      <c r="A63" s="199" t="s">
        <v>3542</v>
      </c>
      <c r="B63">
        <v>21</v>
      </c>
      <c r="C63">
        <v>21</v>
      </c>
      <c r="D63" t="s">
        <v>3543</v>
      </c>
      <c r="E63">
        <v>417</v>
      </c>
    </row>
    <row r="64" spans="1:5" x14ac:dyDescent="0.25">
      <c r="A64" s="199" t="s">
        <v>3544</v>
      </c>
      <c r="B64">
        <v>21</v>
      </c>
      <c r="C64">
        <v>21</v>
      </c>
      <c r="D64" t="s">
        <v>3545</v>
      </c>
      <c r="E64">
        <v>173</v>
      </c>
    </row>
    <row r="65" spans="1:5" x14ac:dyDescent="0.25">
      <c r="A65" s="199" t="s">
        <v>3547</v>
      </c>
      <c r="B65">
        <v>21</v>
      </c>
      <c r="C65">
        <v>21</v>
      </c>
      <c r="D65" t="s">
        <v>3548</v>
      </c>
      <c r="E65">
        <v>103</v>
      </c>
    </row>
    <row r="66" spans="1:5" x14ac:dyDescent="0.25">
      <c r="A66" s="199" t="s">
        <v>5585</v>
      </c>
      <c r="B66">
        <v>21</v>
      </c>
      <c r="C66">
        <v>20</v>
      </c>
      <c r="D66" t="s">
        <v>3539</v>
      </c>
      <c r="E66">
        <v>477</v>
      </c>
    </row>
    <row r="67" spans="1:5" x14ac:dyDescent="0.25">
      <c r="A67" s="199" t="s">
        <v>3439</v>
      </c>
      <c r="B67">
        <v>21</v>
      </c>
      <c r="C67">
        <v>20</v>
      </c>
      <c r="D67" t="s">
        <v>3541</v>
      </c>
      <c r="E67">
        <v>433</v>
      </c>
    </row>
    <row r="68" spans="1:5" x14ac:dyDescent="0.25">
      <c r="A68" s="199" t="s">
        <v>3557</v>
      </c>
      <c r="B68">
        <v>20</v>
      </c>
      <c r="C68">
        <v>19</v>
      </c>
      <c r="D68" t="s">
        <v>3558</v>
      </c>
      <c r="E68">
        <v>471</v>
      </c>
    </row>
    <row r="69" spans="1:5" x14ac:dyDescent="0.25">
      <c r="A69" s="199" t="s">
        <v>3553</v>
      </c>
      <c r="B69">
        <v>20</v>
      </c>
      <c r="C69">
        <v>20</v>
      </c>
      <c r="D69" t="s">
        <v>3554</v>
      </c>
      <c r="E69">
        <v>205</v>
      </c>
    </row>
    <row r="70" spans="1:5" x14ac:dyDescent="0.25">
      <c r="A70" s="199" t="s">
        <v>6485</v>
      </c>
      <c r="B70">
        <v>20</v>
      </c>
      <c r="C70">
        <v>20</v>
      </c>
      <c r="D70" t="s">
        <v>3549</v>
      </c>
      <c r="E70">
        <v>1079</v>
      </c>
    </row>
    <row r="71" spans="1:5" x14ac:dyDescent="0.25">
      <c r="A71" s="199" t="s">
        <v>5080</v>
      </c>
      <c r="B71">
        <v>20</v>
      </c>
      <c r="C71">
        <v>18</v>
      </c>
      <c r="D71" t="s">
        <v>3560</v>
      </c>
      <c r="E71">
        <v>1840</v>
      </c>
    </row>
    <row r="72" spans="1:5" x14ac:dyDescent="0.25">
      <c r="A72" s="199" t="s">
        <v>3813</v>
      </c>
      <c r="B72">
        <v>20</v>
      </c>
      <c r="C72">
        <v>20</v>
      </c>
      <c r="D72" t="s">
        <v>3556</v>
      </c>
      <c r="E72">
        <v>520</v>
      </c>
    </row>
    <row r="73" spans="1:5" x14ac:dyDescent="0.25">
      <c r="A73" s="199" t="s">
        <v>5830</v>
      </c>
      <c r="B73">
        <v>20</v>
      </c>
      <c r="C73">
        <v>20</v>
      </c>
      <c r="D73" t="s">
        <v>3551</v>
      </c>
      <c r="E73">
        <v>515</v>
      </c>
    </row>
    <row r="74" spans="1:5" x14ac:dyDescent="0.25">
      <c r="A74" s="199" t="s">
        <v>3566</v>
      </c>
      <c r="B74">
        <v>19</v>
      </c>
      <c r="C74">
        <v>19</v>
      </c>
      <c r="D74" t="s">
        <v>3567</v>
      </c>
      <c r="E74">
        <v>726</v>
      </c>
    </row>
    <row r="75" spans="1:5" x14ac:dyDescent="0.25">
      <c r="A75" s="199" t="s">
        <v>4436</v>
      </c>
      <c r="B75">
        <v>19</v>
      </c>
      <c r="C75">
        <v>17</v>
      </c>
      <c r="D75" t="s">
        <v>3562</v>
      </c>
      <c r="E75">
        <v>495</v>
      </c>
    </row>
    <row r="76" spans="1:5" x14ac:dyDescent="0.25">
      <c r="A76" s="199" t="s">
        <v>4319</v>
      </c>
      <c r="B76">
        <v>19</v>
      </c>
      <c r="C76">
        <v>19</v>
      </c>
      <c r="D76" t="s">
        <v>3570</v>
      </c>
      <c r="E76">
        <v>422</v>
      </c>
    </row>
    <row r="77" spans="1:5" x14ac:dyDescent="0.25">
      <c r="A77" s="199" t="s">
        <v>3564</v>
      </c>
      <c r="B77">
        <v>19</v>
      </c>
      <c r="C77">
        <v>18</v>
      </c>
      <c r="D77" t="s">
        <v>3565</v>
      </c>
      <c r="E77">
        <v>272</v>
      </c>
    </row>
    <row r="78" spans="1:5" x14ac:dyDescent="0.25">
      <c r="A78" s="199" t="s">
        <v>3473</v>
      </c>
      <c r="B78">
        <v>19</v>
      </c>
      <c r="C78">
        <v>19</v>
      </c>
      <c r="D78" t="s">
        <v>3563</v>
      </c>
      <c r="E78">
        <v>400</v>
      </c>
    </row>
    <row r="79" spans="1:5" x14ac:dyDescent="0.25">
      <c r="A79" s="199" t="s">
        <v>3594</v>
      </c>
      <c r="B79">
        <v>19</v>
      </c>
      <c r="C79">
        <v>19</v>
      </c>
      <c r="D79" t="s">
        <v>3568</v>
      </c>
      <c r="E79">
        <v>565</v>
      </c>
    </row>
    <row r="80" spans="1:5" x14ac:dyDescent="0.25">
      <c r="A80" s="199" t="s">
        <v>3572</v>
      </c>
      <c r="B80">
        <v>18</v>
      </c>
      <c r="C80">
        <v>17</v>
      </c>
      <c r="D80" t="s">
        <v>3573</v>
      </c>
      <c r="E80">
        <v>289</v>
      </c>
    </row>
    <row r="81" spans="1:5" x14ac:dyDescent="0.25">
      <c r="A81" s="199" t="s">
        <v>3578</v>
      </c>
      <c r="B81">
        <v>18</v>
      </c>
      <c r="C81">
        <v>18</v>
      </c>
      <c r="D81" t="s">
        <v>3579</v>
      </c>
      <c r="E81">
        <v>516</v>
      </c>
    </row>
    <row r="82" spans="1:5" x14ac:dyDescent="0.25">
      <c r="A82" s="199" t="s">
        <v>3844</v>
      </c>
      <c r="B82">
        <v>18</v>
      </c>
      <c r="C82">
        <v>18</v>
      </c>
      <c r="D82" t="s">
        <v>3586</v>
      </c>
      <c r="E82">
        <v>59</v>
      </c>
    </row>
    <row r="83" spans="1:5" x14ac:dyDescent="0.25">
      <c r="A83" s="199" t="s">
        <v>3574</v>
      </c>
      <c r="B83">
        <v>18</v>
      </c>
      <c r="C83">
        <v>18</v>
      </c>
      <c r="D83" t="s">
        <v>3575</v>
      </c>
      <c r="E83">
        <v>222</v>
      </c>
    </row>
    <row r="84" spans="1:5" x14ac:dyDescent="0.25">
      <c r="A84" s="199" t="s">
        <v>3580</v>
      </c>
      <c r="B84">
        <v>18</v>
      </c>
      <c r="C84">
        <v>18</v>
      </c>
      <c r="D84" t="s">
        <v>3581</v>
      </c>
      <c r="E84">
        <v>175</v>
      </c>
    </row>
    <row r="85" spans="1:5" x14ac:dyDescent="0.25">
      <c r="A85" s="199" t="s">
        <v>4755</v>
      </c>
      <c r="B85">
        <v>18</v>
      </c>
      <c r="C85">
        <v>18</v>
      </c>
      <c r="D85" t="s">
        <v>3571</v>
      </c>
      <c r="E85">
        <v>929</v>
      </c>
    </row>
    <row r="86" spans="1:5" x14ac:dyDescent="0.25">
      <c r="A86" s="199" t="s">
        <v>3584</v>
      </c>
      <c r="B86">
        <v>18</v>
      </c>
      <c r="C86">
        <v>17</v>
      </c>
      <c r="D86" t="s">
        <v>3585</v>
      </c>
      <c r="E86">
        <v>916</v>
      </c>
    </row>
    <row r="87" spans="1:5" x14ac:dyDescent="0.25">
      <c r="A87" s="199" t="s">
        <v>5206</v>
      </c>
      <c r="B87">
        <v>18</v>
      </c>
      <c r="C87">
        <v>18</v>
      </c>
      <c r="D87" t="s">
        <v>3587</v>
      </c>
      <c r="E87">
        <v>416</v>
      </c>
    </row>
    <row r="88" spans="1:5" x14ac:dyDescent="0.25">
      <c r="A88" s="199" t="s">
        <v>5805</v>
      </c>
      <c r="B88">
        <v>18</v>
      </c>
      <c r="C88">
        <v>18</v>
      </c>
      <c r="D88" t="s">
        <v>3577</v>
      </c>
      <c r="E88">
        <v>305</v>
      </c>
    </row>
    <row r="89" spans="1:5" x14ac:dyDescent="0.25">
      <c r="A89" s="199" t="s">
        <v>6595</v>
      </c>
      <c r="B89">
        <v>18</v>
      </c>
      <c r="C89">
        <v>18</v>
      </c>
      <c r="D89" t="s">
        <v>3583</v>
      </c>
      <c r="E89">
        <v>482</v>
      </c>
    </row>
    <row r="90" spans="1:5" x14ac:dyDescent="0.25">
      <c r="A90" s="199" t="s">
        <v>6673</v>
      </c>
      <c r="B90">
        <v>17</v>
      </c>
      <c r="C90">
        <v>17</v>
      </c>
      <c r="D90" t="s">
        <v>3598</v>
      </c>
      <c r="E90">
        <v>513</v>
      </c>
    </row>
    <row r="91" spans="1:5" x14ac:dyDescent="0.25">
      <c r="A91" s="199" t="s">
        <v>3498</v>
      </c>
      <c r="B91">
        <v>17</v>
      </c>
      <c r="C91">
        <v>17</v>
      </c>
      <c r="D91" t="s">
        <v>3604</v>
      </c>
      <c r="E91">
        <v>926</v>
      </c>
    </row>
    <row r="92" spans="1:5" x14ac:dyDescent="0.25">
      <c r="A92" s="199" t="s">
        <v>3590</v>
      </c>
      <c r="B92">
        <v>17</v>
      </c>
      <c r="C92">
        <v>17</v>
      </c>
      <c r="D92" t="s">
        <v>3591</v>
      </c>
      <c r="E92">
        <v>1849</v>
      </c>
    </row>
    <row r="93" spans="1:5" x14ac:dyDescent="0.25">
      <c r="A93" s="199" t="s">
        <v>6857</v>
      </c>
      <c r="B93">
        <v>17</v>
      </c>
      <c r="C93">
        <v>17</v>
      </c>
      <c r="D93" t="s">
        <v>3600</v>
      </c>
      <c r="E93">
        <v>259</v>
      </c>
    </row>
    <row r="94" spans="1:5" x14ac:dyDescent="0.25">
      <c r="A94" s="199" t="s">
        <v>3592</v>
      </c>
      <c r="B94">
        <v>17</v>
      </c>
      <c r="C94">
        <v>17</v>
      </c>
      <c r="D94" t="s">
        <v>3593</v>
      </c>
      <c r="E94">
        <v>314</v>
      </c>
    </row>
    <row r="95" spans="1:5" x14ac:dyDescent="0.25">
      <c r="A95" s="199" t="s">
        <v>4613</v>
      </c>
      <c r="B95">
        <v>17</v>
      </c>
      <c r="C95">
        <v>17</v>
      </c>
      <c r="D95" t="s">
        <v>3606</v>
      </c>
      <c r="E95">
        <v>618</v>
      </c>
    </row>
    <row r="96" spans="1:5" x14ac:dyDescent="0.25">
      <c r="A96" s="199" t="s">
        <v>5508</v>
      </c>
      <c r="B96">
        <v>17</v>
      </c>
      <c r="C96">
        <v>10</v>
      </c>
      <c r="D96" t="s">
        <v>3589</v>
      </c>
      <c r="E96">
        <v>1025</v>
      </c>
    </row>
    <row r="97" spans="1:5" x14ac:dyDescent="0.25">
      <c r="A97" s="199" t="s">
        <v>6279</v>
      </c>
      <c r="B97">
        <v>17</v>
      </c>
      <c r="C97">
        <v>16</v>
      </c>
      <c r="D97" t="s">
        <v>3602</v>
      </c>
      <c r="E97">
        <v>51</v>
      </c>
    </row>
    <row r="98" spans="1:5" x14ac:dyDescent="0.25">
      <c r="A98" s="199" t="s">
        <v>6142</v>
      </c>
      <c r="B98">
        <v>17</v>
      </c>
      <c r="C98">
        <v>16</v>
      </c>
      <c r="D98" t="s">
        <v>3603</v>
      </c>
      <c r="E98">
        <v>701</v>
      </c>
    </row>
    <row r="99" spans="1:5" x14ac:dyDescent="0.25">
      <c r="A99" s="199" t="s">
        <v>3650</v>
      </c>
      <c r="B99">
        <v>17</v>
      </c>
      <c r="C99">
        <v>17</v>
      </c>
      <c r="D99" t="s">
        <v>3597</v>
      </c>
      <c r="E99">
        <v>661</v>
      </c>
    </row>
    <row r="100" spans="1:5" x14ac:dyDescent="0.25">
      <c r="A100" s="199" t="s">
        <v>4582</v>
      </c>
      <c r="B100">
        <v>17</v>
      </c>
      <c r="C100">
        <v>16</v>
      </c>
      <c r="D100" t="s">
        <v>3599</v>
      </c>
      <c r="E100">
        <v>161</v>
      </c>
    </row>
    <row r="101" spans="1:5" x14ac:dyDescent="0.25">
      <c r="A101" s="199" t="s">
        <v>7031</v>
      </c>
      <c r="B101">
        <v>17</v>
      </c>
      <c r="C101">
        <v>16</v>
      </c>
      <c r="D101" t="s">
        <v>3595</v>
      </c>
      <c r="E101">
        <v>169</v>
      </c>
    </row>
    <row r="102" spans="1:5" x14ac:dyDescent="0.25">
      <c r="A102" s="199" t="s">
        <v>3624</v>
      </c>
      <c r="B102">
        <v>16</v>
      </c>
      <c r="C102">
        <v>15</v>
      </c>
      <c r="D102" t="s">
        <v>3625</v>
      </c>
      <c r="E102">
        <v>300</v>
      </c>
    </row>
    <row r="103" spans="1:5" x14ac:dyDescent="0.25">
      <c r="A103" s="199" t="s">
        <v>3618</v>
      </c>
      <c r="B103">
        <v>16</v>
      </c>
      <c r="C103">
        <v>9</v>
      </c>
      <c r="D103" t="s">
        <v>3619</v>
      </c>
      <c r="E103">
        <v>856</v>
      </c>
    </row>
    <row r="104" spans="1:5" x14ac:dyDescent="0.25">
      <c r="A104" s="199" t="s">
        <v>3578</v>
      </c>
      <c r="B104">
        <v>16</v>
      </c>
      <c r="C104">
        <v>16</v>
      </c>
      <c r="D104" t="s">
        <v>3620</v>
      </c>
      <c r="E104">
        <v>420</v>
      </c>
    </row>
    <row r="105" spans="1:5" x14ac:dyDescent="0.25">
      <c r="A105" s="199" t="s">
        <v>3607</v>
      </c>
      <c r="B105">
        <v>16</v>
      </c>
      <c r="C105">
        <v>15</v>
      </c>
      <c r="D105" t="s">
        <v>3608</v>
      </c>
      <c r="E105">
        <v>53</v>
      </c>
    </row>
    <row r="106" spans="1:5" x14ac:dyDescent="0.25">
      <c r="A106" s="199" t="s">
        <v>3621</v>
      </c>
      <c r="B106">
        <v>16</v>
      </c>
      <c r="C106">
        <v>14</v>
      </c>
      <c r="D106" t="s">
        <v>3622</v>
      </c>
      <c r="E106">
        <v>56</v>
      </c>
    </row>
    <row r="107" spans="1:5" x14ac:dyDescent="0.25">
      <c r="A107" s="199" t="s">
        <v>3615</v>
      </c>
      <c r="B107">
        <v>16</v>
      </c>
      <c r="C107">
        <v>16</v>
      </c>
      <c r="D107" t="s">
        <v>3616</v>
      </c>
      <c r="E107">
        <v>186</v>
      </c>
    </row>
    <row r="108" spans="1:5" x14ac:dyDescent="0.25">
      <c r="A108" s="199" t="s">
        <v>3626</v>
      </c>
      <c r="B108">
        <v>16</v>
      </c>
      <c r="C108">
        <v>16</v>
      </c>
      <c r="D108" t="s">
        <v>3627</v>
      </c>
      <c r="E108">
        <v>57</v>
      </c>
    </row>
    <row r="109" spans="1:5" x14ac:dyDescent="0.25">
      <c r="A109" s="199" t="s">
        <v>3601</v>
      </c>
      <c r="B109">
        <v>16</v>
      </c>
      <c r="C109">
        <v>16</v>
      </c>
      <c r="D109" t="s">
        <v>3609</v>
      </c>
      <c r="E109">
        <v>1468</v>
      </c>
    </row>
    <row r="110" spans="1:5" x14ac:dyDescent="0.25">
      <c r="A110" s="199" t="s">
        <v>5042</v>
      </c>
      <c r="B110">
        <v>16</v>
      </c>
      <c r="C110">
        <v>10</v>
      </c>
      <c r="D110" t="s">
        <v>3589</v>
      </c>
      <c r="E110">
        <v>1024</v>
      </c>
    </row>
    <row r="111" spans="1:5" x14ac:dyDescent="0.25">
      <c r="A111" s="199" t="s">
        <v>6926</v>
      </c>
      <c r="B111">
        <v>16</v>
      </c>
      <c r="C111">
        <v>16</v>
      </c>
      <c r="D111" t="s">
        <v>3617</v>
      </c>
      <c r="E111">
        <v>28</v>
      </c>
    </row>
    <row r="112" spans="1:5" x14ac:dyDescent="0.25">
      <c r="A112" s="199" t="s">
        <v>6556</v>
      </c>
      <c r="B112">
        <v>16</v>
      </c>
      <c r="C112">
        <v>15</v>
      </c>
      <c r="D112" t="s">
        <v>3623</v>
      </c>
      <c r="E112">
        <v>415</v>
      </c>
    </row>
    <row r="113" spans="1:5" x14ac:dyDescent="0.25">
      <c r="A113" s="199" t="s">
        <v>4893</v>
      </c>
      <c r="B113">
        <v>16</v>
      </c>
      <c r="C113">
        <v>16</v>
      </c>
      <c r="D113" t="s">
        <v>3614</v>
      </c>
      <c r="E113">
        <v>211</v>
      </c>
    </row>
    <row r="114" spans="1:5" x14ac:dyDescent="0.25">
      <c r="A114" s="199" t="s">
        <v>3610</v>
      </c>
      <c r="B114">
        <v>16</v>
      </c>
      <c r="C114">
        <v>15</v>
      </c>
      <c r="D114" t="s">
        <v>3611</v>
      </c>
      <c r="E114">
        <v>394</v>
      </c>
    </row>
    <row r="115" spans="1:5" x14ac:dyDescent="0.25">
      <c r="A115" s="199" t="s">
        <v>3566</v>
      </c>
      <c r="B115">
        <v>15</v>
      </c>
      <c r="C115">
        <v>15</v>
      </c>
      <c r="D115" t="s">
        <v>3641</v>
      </c>
      <c r="E115">
        <v>672</v>
      </c>
    </row>
    <row r="116" spans="1:5" x14ac:dyDescent="0.25">
      <c r="A116" s="199" t="s">
        <v>3639</v>
      </c>
      <c r="B116">
        <v>15</v>
      </c>
      <c r="C116">
        <v>13</v>
      </c>
      <c r="D116" t="s">
        <v>3640</v>
      </c>
      <c r="E116">
        <v>690</v>
      </c>
    </row>
    <row r="117" spans="1:5" x14ac:dyDescent="0.25">
      <c r="A117" s="199" t="s">
        <v>3628</v>
      </c>
      <c r="B117">
        <v>15</v>
      </c>
      <c r="C117">
        <v>15</v>
      </c>
      <c r="D117" t="s">
        <v>3629</v>
      </c>
      <c r="E117">
        <v>401</v>
      </c>
    </row>
    <row r="118" spans="1:5" x14ac:dyDescent="0.25">
      <c r="A118" s="199" t="s">
        <v>3635</v>
      </c>
      <c r="B118">
        <v>15</v>
      </c>
      <c r="C118">
        <v>15</v>
      </c>
      <c r="D118" t="s">
        <v>3636</v>
      </c>
      <c r="E118">
        <v>364</v>
      </c>
    </row>
    <row r="119" spans="1:5" x14ac:dyDescent="0.25">
      <c r="A119" s="199" t="s">
        <v>4450</v>
      </c>
      <c r="B119">
        <v>15</v>
      </c>
      <c r="C119">
        <v>15</v>
      </c>
      <c r="D119" t="s">
        <v>3631</v>
      </c>
      <c r="E119">
        <v>950</v>
      </c>
    </row>
    <row r="120" spans="1:5" x14ac:dyDescent="0.25">
      <c r="A120" s="199" t="s">
        <v>3901</v>
      </c>
      <c r="B120">
        <v>15</v>
      </c>
      <c r="C120">
        <v>15</v>
      </c>
      <c r="D120" t="s">
        <v>3643</v>
      </c>
      <c r="E120">
        <v>410</v>
      </c>
    </row>
    <row r="121" spans="1:5" x14ac:dyDescent="0.25">
      <c r="A121" s="199" t="s">
        <v>6350</v>
      </c>
      <c r="B121">
        <v>15</v>
      </c>
      <c r="C121">
        <v>15</v>
      </c>
      <c r="D121" t="s">
        <v>3632</v>
      </c>
      <c r="E121">
        <v>720</v>
      </c>
    </row>
    <row r="122" spans="1:5" x14ac:dyDescent="0.25">
      <c r="A122" s="199" t="s">
        <v>3637</v>
      </c>
      <c r="B122">
        <v>15</v>
      </c>
      <c r="C122">
        <v>13</v>
      </c>
      <c r="D122" t="s">
        <v>3638</v>
      </c>
      <c r="E122">
        <v>1444</v>
      </c>
    </row>
    <row r="123" spans="1:5" x14ac:dyDescent="0.25">
      <c r="A123" s="199" t="s">
        <v>6178</v>
      </c>
      <c r="B123">
        <v>15</v>
      </c>
      <c r="C123">
        <v>15</v>
      </c>
      <c r="D123" t="s">
        <v>3634</v>
      </c>
      <c r="E123">
        <v>454</v>
      </c>
    </row>
    <row r="124" spans="1:5" x14ac:dyDescent="0.25">
      <c r="A124" s="199" t="s">
        <v>3460</v>
      </c>
      <c r="B124">
        <v>15</v>
      </c>
      <c r="C124">
        <v>15</v>
      </c>
      <c r="D124" t="s">
        <v>3645</v>
      </c>
      <c r="E124">
        <v>356</v>
      </c>
    </row>
    <row r="125" spans="1:5" x14ac:dyDescent="0.25">
      <c r="A125" s="199" t="s">
        <v>6711</v>
      </c>
      <c r="B125">
        <v>14</v>
      </c>
      <c r="C125">
        <v>13</v>
      </c>
      <c r="D125" t="s">
        <v>3652</v>
      </c>
      <c r="E125">
        <v>716</v>
      </c>
    </row>
    <row r="126" spans="1:5" x14ac:dyDescent="0.25">
      <c r="A126" s="199" t="s">
        <v>6765</v>
      </c>
      <c r="B126">
        <v>14</v>
      </c>
      <c r="C126">
        <v>14</v>
      </c>
      <c r="D126" t="s">
        <v>3655</v>
      </c>
      <c r="E126">
        <v>1575</v>
      </c>
    </row>
    <row r="127" spans="1:5" x14ac:dyDescent="0.25">
      <c r="A127" s="199" t="s">
        <v>3648</v>
      </c>
      <c r="B127">
        <v>14</v>
      </c>
      <c r="C127">
        <v>14</v>
      </c>
      <c r="D127" t="s">
        <v>3649</v>
      </c>
      <c r="E127">
        <v>1064</v>
      </c>
    </row>
    <row r="128" spans="1:5" x14ac:dyDescent="0.25">
      <c r="A128" s="199" t="s">
        <v>3646</v>
      </c>
      <c r="B128">
        <v>14</v>
      </c>
      <c r="C128">
        <v>14</v>
      </c>
      <c r="D128" t="s">
        <v>3647</v>
      </c>
      <c r="E128">
        <v>935</v>
      </c>
    </row>
    <row r="129" spans="1:5" x14ac:dyDescent="0.25">
      <c r="A129" s="199" t="s">
        <v>6917</v>
      </c>
      <c r="B129">
        <v>14</v>
      </c>
      <c r="C129">
        <v>14</v>
      </c>
      <c r="D129" t="s">
        <v>3657</v>
      </c>
      <c r="E129">
        <v>1</v>
      </c>
    </row>
    <row r="130" spans="1:5" x14ac:dyDescent="0.25">
      <c r="A130" s="199" t="s">
        <v>5793</v>
      </c>
      <c r="B130">
        <v>14</v>
      </c>
      <c r="C130">
        <v>14</v>
      </c>
      <c r="D130" t="s">
        <v>3651</v>
      </c>
      <c r="E130">
        <v>223</v>
      </c>
    </row>
    <row r="131" spans="1:5" x14ac:dyDescent="0.25">
      <c r="A131" s="199" t="s">
        <v>4518</v>
      </c>
      <c r="B131">
        <v>14</v>
      </c>
      <c r="C131">
        <v>14</v>
      </c>
      <c r="D131" t="s">
        <v>3654</v>
      </c>
      <c r="E131">
        <v>149</v>
      </c>
    </row>
    <row r="132" spans="1:5" x14ac:dyDescent="0.25">
      <c r="A132" s="199" t="s">
        <v>3492</v>
      </c>
      <c r="B132">
        <v>14</v>
      </c>
      <c r="C132">
        <v>14</v>
      </c>
      <c r="D132" t="s">
        <v>3656</v>
      </c>
      <c r="E132">
        <v>660</v>
      </c>
    </row>
    <row r="133" spans="1:5" x14ac:dyDescent="0.25">
      <c r="A133" s="199" t="s">
        <v>3675</v>
      </c>
      <c r="B133">
        <v>13</v>
      </c>
      <c r="C133">
        <v>13</v>
      </c>
      <c r="D133" t="s">
        <v>3676</v>
      </c>
      <c r="E133">
        <v>512</v>
      </c>
    </row>
    <row r="134" spans="1:5" x14ac:dyDescent="0.25">
      <c r="A134" s="199" t="s">
        <v>3660</v>
      </c>
      <c r="B134">
        <v>13</v>
      </c>
      <c r="C134">
        <v>12</v>
      </c>
      <c r="D134" t="s">
        <v>3661</v>
      </c>
      <c r="E134">
        <v>1318</v>
      </c>
    </row>
    <row r="135" spans="1:5" x14ac:dyDescent="0.25">
      <c r="A135" s="199" t="s">
        <v>6677</v>
      </c>
      <c r="B135">
        <v>13</v>
      </c>
      <c r="C135">
        <v>7</v>
      </c>
      <c r="D135" t="s">
        <v>3668</v>
      </c>
      <c r="E135">
        <v>1022</v>
      </c>
    </row>
    <row r="136" spans="1:5" x14ac:dyDescent="0.25">
      <c r="A136" s="199" t="s">
        <v>3666</v>
      </c>
      <c r="B136">
        <v>13</v>
      </c>
      <c r="C136">
        <v>13</v>
      </c>
      <c r="D136" t="s">
        <v>3667</v>
      </c>
      <c r="E136">
        <v>478</v>
      </c>
    </row>
    <row r="137" spans="1:5" x14ac:dyDescent="0.25">
      <c r="A137" s="199" t="s">
        <v>3485</v>
      </c>
      <c r="B137">
        <v>13</v>
      </c>
      <c r="C137">
        <v>13</v>
      </c>
      <c r="D137" t="s">
        <v>3665</v>
      </c>
      <c r="E137">
        <v>467</v>
      </c>
    </row>
    <row r="138" spans="1:5" x14ac:dyDescent="0.25">
      <c r="A138" s="199" t="s">
        <v>3615</v>
      </c>
      <c r="B138">
        <v>13</v>
      </c>
      <c r="C138">
        <v>9</v>
      </c>
      <c r="D138" t="s">
        <v>3677</v>
      </c>
      <c r="E138">
        <v>4</v>
      </c>
    </row>
    <row r="139" spans="1:5" x14ac:dyDescent="0.25">
      <c r="A139" s="199" t="s">
        <v>3658</v>
      </c>
      <c r="B139">
        <v>13</v>
      </c>
      <c r="C139">
        <v>13</v>
      </c>
      <c r="D139" t="s">
        <v>3659</v>
      </c>
      <c r="E139">
        <v>1320</v>
      </c>
    </row>
    <row r="140" spans="1:5" x14ac:dyDescent="0.25">
      <c r="A140" s="199" t="s">
        <v>6873</v>
      </c>
      <c r="B140">
        <v>13</v>
      </c>
      <c r="C140">
        <v>13</v>
      </c>
      <c r="D140" t="s">
        <v>3672</v>
      </c>
      <c r="E140">
        <v>1007</v>
      </c>
    </row>
    <row r="141" spans="1:5" x14ac:dyDescent="0.25">
      <c r="A141" s="199" t="s">
        <v>6879</v>
      </c>
      <c r="B141">
        <v>13</v>
      </c>
      <c r="C141">
        <v>13</v>
      </c>
      <c r="D141" t="s">
        <v>3663</v>
      </c>
      <c r="E141">
        <v>457</v>
      </c>
    </row>
    <row r="142" spans="1:5" x14ac:dyDescent="0.25">
      <c r="A142" s="199" t="s">
        <v>3561</v>
      </c>
      <c r="B142">
        <v>13</v>
      </c>
      <c r="C142">
        <v>13</v>
      </c>
      <c r="D142" t="s">
        <v>3678</v>
      </c>
      <c r="E142">
        <v>189</v>
      </c>
    </row>
    <row r="143" spans="1:5" x14ac:dyDescent="0.25">
      <c r="A143" s="199" t="s">
        <v>6205</v>
      </c>
      <c r="B143">
        <v>13</v>
      </c>
      <c r="C143">
        <v>12</v>
      </c>
      <c r="D143" t="s">
        <v>3670</v>
      </c>
      <c r="E143">
        <v>1148</v>
      </c>
    </row>
    <row r="144" spans="1:5" x14ac:dyDescent="0.25">
      <c r="A144" s="199" t="s">
        <v>174</v>
      </c>
      <c r="B144">
        <v>13</v>
      </c>
      <c r="C144">
        <v>13</v>
      </c>
      <c r="D144" t="s">
        <v>3664</v>
      </c>
      <c r="E144">
        <v>743</v>
      </c>
    </row>
    <row r="145" spans="1:5" x14ac:dyDescent="0.25">
      <c r="A145" s="199" t="s">
        <v>3483</v>
      </c>
      <c r="B145">
        <v>13</v>
      </c>
      <c r="C145">
        <v>13</v>
      </c>
      <c r="D145" t="s">
        <v>3669</v>
      </c>
      <c r="E145">
        <v>617</v>
      </c>
    </row>
    <row r="146" spans="1:5" x14ac:dyDescent="0.25">
      <c r="A146" s="199" t="s">
        <v>3644</v>
      </c>
      <c r="B146">
        <v>13</v>
      </c>
      <c r="C146">
        <v>13</v>
      </c>
      <c r="D146" t="s">
        <v>3674</v>
      </c>
      <c r="E146">
        <v>1995</v>
      </c>
    </row>
    <row r="147" spans="1:5" x14ac:dyDescent="0.25">
      <c r="A147" s="199" t="s">
        <v>7039</v>
      </c>
      <c r="B147">
        <v>13</v>
      </c>
      <c r="C147">
        <v>13</v>
      </c>
      <c r="D147" t="s">
        <v>3673</v>
      </c>
      <c r="E147">
        <v>1131</v>
      </c>
    </row>
    <row r="148" spans="1:5" x14ac:dyDescent="0.25">
      <c r="A148" s="199" t="s">
        <v>3693</v>
      </c>
      <c r="B148">
        <v>12</v>
      </c>
      <c r="C148">
        <v>11</v>
      </c>
      <c r="D148" t="s">
        <v>3694</v>
      </c>
      <c r="E148">
        <v>693</v>
      </c>
    </row>
    <row r="149" spans="1:5" x14ac:dyDescent="0.25">
      <c r="A149" s="199" t="s">
        <v>3691</v>
      </c>
      <c r="B149">
        <v>12</v>
      </c>
      <c r="C149">
        <v>12</v>
      </c>
      <c r="D149" t="s">
        <v>3692</v>
      </c>
      <c r="E149">
        <v>277</v>
      </c>
    </row>
    <row r="150" spans="1:5" x14ac:dyDescent="0.25">
      <c r="A150" s="199" t="s">
        <v>3666</v>
      </c>
      <c r="B150">
        <v>12</v>
      </c>
      <c r="C150">
        <v>12</v>
      </c>
      <c r="D150" t="s">
        <v>3687</v>
      </c>
      <c r="E150">
        <v>192</v>
      </c>
    </row>
    <row r="151" spans="1:5" x14ac:dyDescent="0.25">
      <c r="A151" s="199" t="s">
        <v>3688</v>
      </c>
      <c r="B151">
        <v>12</v>
      </c>
      <c r="C151">
        <v>12</v>
      </c>
      <c r="D151" t="s">
        <v>3689</v>
      </c>
      <c r="E151">
        <v>128</v>
      </c>
    </row>
    <row r="152" spans="1:5" x14ac:dyDescent="0.25">
      <c r="A152" s="199" t="s">
        <v>4344</v>
      </c>
      <c r="B152">
        <v>12</v>
      </c>
      <c r="C152">
        <v>12</v>
      </c>
      <c r="D152" t="s">
        <v>3713</v>
      </c>
      <c r="E152">
        <v>1060</v>
      </c>
    </row>
    <row r="153" spans="1:5" x14ac:dyDescent="0.25">
      <c r="A153" s="199" t="s">
        <v>3697</v>
      </c>
      <c r="B153">
        <v>12</v>
      </c>
      <c r="C153">
        <v>11</v>
      </c>
      <c r="D153" t="s">
        <v>3698</v>
      </c>
      <c r="E153">
        <v>527</v>
      </c>
    </row>
    <row r="154" spans="1:5" x14ac:dyDescent="0.25">
      <c r="A154" s="199" t="s">
        <v>3695</v>
      </c>
      <c r="B154">
        <v>12</v>
      </c>
      <c r="C154">
        <v>11</v>
      </c>
      <c r="D154" t="s">
        <v>3696</v>
      </c>
      <c r="E154">
        <v>640</v>
      </c>
    </row>
    <row r="155" spans="1:5" x14ac:dyDescent="0.25">
      <c r="A155" s="199" t="s">
        <v>3711</v>
      </c>
      <c r="B155">
        <v>12</v>
      </c>
      <c r="C155">
        <v>12</v>
      </c>
      <c r="D155" t="s">
        <v>3712</v>
      </c>
      <c r="E155">
        <v>1314</v>
      </c>
    </row>
    <row r="156" spans="1:5" x14ac:dyDescent="0.25">
      <c r="A156" s="199" t="s">
        <v>6489</v>
      </c>
      <c r="B156">
        <v>12</v>
      </c>
      <c r="C156">
        <v>12</v>
      </c>
      <c r="D156" t="s">
        <v>3707</v>
      </c>
      <c r="E156">
        <v>1002</v>
      </c>
    </row>
    <row r="157" spans="1:5" x14ac:dyDescent="0.25">
      <c r="A157" s="199" t="s">
        <v>3702</v>
      </c>
      <c r="B157">
        <v>12</v>
      </c>
      <c r="C157">
        <v>12</v>
      </c>
      <c r="D157" t="s">
        <v>3703</v>
      </c>
      <c r="E157">
        <v>188</v>
      </c>
    </row>
    <row r="158" spans="1:5" x14ac:dyDescent="0.25">
      <c r="A158" s="199" t="s">
        <v>3465</v>
      </c>
      <c r="B158">
        <v>12</v>
      </c>
      <c r="C158">
        <v>12</v>
      </c>
      <c r="D158" t="s">
        <v>3704</v>
      </c>
      <c r="E158">
        <v>311</v>
      </c>
    </row>
    <row r="159" spans="1:5" x14ac:dyDescent="0.25">
      <c r="A159" s="199" t="s">
        <v>6875</v>
      </c>
      <c r="B159">
        <v>12</v>
      </c>
      <c r="C159">
        <v>12</v>
      </c>
      <c r="D159" t="s">
        <v>3699</v>
      </c>
      <c r="E159">
        <v>1302</v>
      </c>
    </row>
    <row r="160" spans="1:5" x14ac:dyDescent="0.25">
      <c r="A160" s="199" t="s">
        <v>5644</v>
      </c>
      <c r="B160">
        <v>12</v>
      </c>
      <c r="C160">
        <v>10</v>
      </c>
      <c r="D160" t="s">
        <v>3686</v>
      </c>
      <c r="E160">
        <v>1150</v>
      </c>
    </row>
    <row r="161" spans="1:5" x14ac:dyDescent="0.25">
      <c r="A161" s="199" t="s">
        <v>5564</v>
      </c>
      <c r="B161">
        <v>12</v>
      </c>
      <c r="C161">
        <v>12</v>
      </c>
      <c r="D161" t="s">
        <v>3683</v>
      </c>
      <c r="E161">
        <v>943</v>
      </c>
    </row>
    <row r="162" spans="1:5" x14ac:dyDescent="0.25">
      <c r="A162" s="199" t="s">
        <v>6323</v>
      </c>
      <c r="B162">
        <v>12</v>
      </c>
      <c r="C162">
        <v>12</v>
      </c>
      <c r="D162" t="s">
        <v>3680</v>
      </c>
      <c r="E162">
        <v>42</v>
      </c>
    </row>
    <row r="163" spans="1:5" x14ac:dyDescent="0.25">
      <c r="A163" s="199" t="s">
        <v>5604</v>
      </c>
      <c r="B163">
        <v>12</v>
      </c>
      <c r="C163">
        <v>12</v>
      </c>
      <c r="D163" t="s">
        <v>3690</v>
      </c>
      <c r="E163">
        <v>1446</v>
      </c>
    </row>
    <row r="164" spans="1:5" x14ac:dyDescent="0.25">
      <c r="A164" s="199" t="s">
        <v>4593</v>
      </c>
      <c r="B164">
        <v>12</v>
      </c>
      <c r="C164">
        <v>12</v>
      </c>
      <c r="D164" t="s">
        <v>3706</v>
      </c>
      <c r="E164">
        <v>538</v>
      </c>
    </row>
    <row r="165" spans="1:5" x14ac:dyDescent="0.25">
      <c r="A165" s="199" t="s">
        <v>5467</v>
      </c>
      <c r="B165">
        <v>12</v>
      </c>
      <c r="C165">
        <v>12</v>
      </c>
      <c r="D165" t="s">
        <v>3710</v>
      </c>
      <c r="E165">
        <v>958</v>
      </c>
    </row>
    <row r="166" spans="1:5" x14ac:dyDescent="0.25">
      <c r="A166" s="199" t="s">
        <v>3509</v>
      </c>
      <c r="B166">
        <v>12</v>
      </c>
      <c r="C166">
        <v>12</v>
      </c>
      <c r="D166" t="s">
        <v>3684</v>
      </c>
      <c r="E166">
        <v>376</v>
      </c>
    </row>
    <row r="167" spans="1:5" x14ac:dyDescent="0.25">
      <c r="A167" s="199" t="s">
        <v>5769</v>
      </c>
      <c r="B167">
        <v>12</v>
      </c>
      <c r="C167">
        <v>11</v>
      </c>
      <c r="D167" t="s">
        <v>3701</v>
      </c>
      <c r="E167">
        <v>1225</v>
      </c>
    </row>
    <row r="168" spans="1:5" x14ac:dyDescent="0.25">
      <c r="A168" s="199" t="s">
        <v>6999</v>
      </c>
      <c r="B168">
        <v>12</v>
      </c>
      <c r="C168">
        <v>12</v>
      </c>
      <c r="D168" t="s">
        <v>3681</v>
      </c>
      <c r="E168">
        <v>502</v>
      </c>
    </row>
    <row r="169" spans="1:5" x14ac:dyDescent="0.25">
      <c r="A169" s="199" t="s">
        <v>3724</v>
      </c>
      <c r="B169">
        <v>11</v>
      </c>
      <c r="C169">
        <v>11</v>
      </c>
      <c r="D169" t="s">
        <v>3725</v>
      </c>
      <c r="E169">
        <v>807</v>
      </c>
    </row>
    <row r="170" spans="1:5" x14ac:dyDescent="0.25">
      <c r="A170" s="199" t="s">
        <v>3730</v>
      </c>
      <c r="B170">
        <v>11</v>
      </c>
      <c r="C170">
        <v>11</v>
      </c>
      <c r="D170" t="s">
        <v>3731</v>
      </c>
      <c r="E170">
        <v>882</v>
      </c>
    </row>
    <row r="171" spans="1:5" x14ac:dyDescent="0.25">
      <c r="A171" s="199" t="s">
        <v>3726</v>
      </c>
      <c r="B171">
        <v>11</v>
      </c>
      <c r="C171">
        <v>11</v>
      </c>
      <c r="D171" t="s">
        <v>3727</v>
      </c>
      <c r="E171">
        <v>811</v>
      </c>
    </row>
    <row r="172" spans="1:5" x14ac:dyDescent="0.25">
      <c r="A172" s="199" t="s">
        <v>3941</v>
      </c>
      <c r="B172">
        <v>11</v>
      </c>
      <c r="C172">
        <v>11</v>
      </c>
      <c r="D172" t="s">
        <v>3719</v>
      </c>
      <c r="E172">
        <v>212</v>
      </c>
    </row>
    <row r="173" spans="1:5" x14ac:dyDescent="0.25">
      <c r="A173" s="199" t="s">
        <v>3714</v>
      </c>
      <c r="B173">
        <v>11</v>
      </c>
      <c r="C173">
        <v>11</v>
      </c>
      <c r="D173" t="s">
        <v>3715</v>
      </c>
      <c r="E173">
        <v>403</v>
      </c>
    </row>
    <row r="174" spans="1:5" x14ac:dyDescent="0.25">
      <c r="A174" s="199" t="s">
        <v>3734</v>
      </c>
      <c r="B174">
        <v>11</v>
      </c>
      <c r="C174">
        <v>11</v>
      </c>
      <c r="D174" t="s">
        <v>3735</v>
      </c>
      <c r="E174">
        <v>123</v>
      </c>
    </row>
    <row r="175" spans="1:5" x14ac:dyDescent="0.25">
      <c r="A175" s="199" t="s">
        <v>3784</v>
      </c>
      <c r="B175">
        <v>11</v>
      </c>
      <c r="C175">
        <v>11</v>
      </c>
      <c r="D175" t="s">
        <v>3717</v>
      </c>
      <c r="E175">
        <v>113</v>
      </c>
    </row>
    <row r="176" spans="1:5" x14ac:dyDescent="0.25">
      <c r="A176" s="199" t="s">
        <v>3528</v>
      </c>
      <c r="B176">
        <v>11</v>
      </c>
      <c r="C176">
        <v>11</v>
      </c>
      <c r="D176" t="s">
        <v>3718</v>
      </c>
      <c r="E176">
        <v>131</v>
      </c>
    </row>
    <row r="177" spans="1:5" x14ac:dyDescent="0.25">
      <c r="A177" s="199" t="s">
        <v>6492</v>
      </c>
      <c r="B177">
        <v>11</v>
      </c>
      <c r="C177">
        <v>11</v>
      </c>
      <c r="D177" t="s">
        <v>3720</v>
      </c>
      <c r="E177">
        <v>1992</v>
      </c>
    </row>
    <row r="178" spans="1:5" x14ac:dyDescent="0.25">
      <c r="A178" s="199" t="s">
        <v>3992</v>
      </c>
      <c r="B178">
        <v>11</v>
      </c>
      <c r="C178">
        <v>11</v>
      </c>
      <c r="D178" t="s">
        <v>3729</v>
      </c>
      <c r="E178">
        <v>296</v>
      </c>
    </row>
    <row r="179" spans="1:5" x14ac:dyDescent="0.25">
      <c r="A179" s="199" t="s">
        <v>4568</v>
      </c>
      <c r="B179">
        <v>11</v>
      </c>
      <c r="C179">
        <v>11</v>
      </c>
      <c r="D179" t="s">
        <v>3723</v>
      </c>
      <c r="E179">
        <v>606</v>
      </c>
    </row>
    <row r="180" spans="1:5" x14ac:dyDescent="0.25">
      <c r="A180" s="199" t="s">
        <v>5699</v>
      </c>
      <c r="B180">
        <v>11</v>
      </c>
      <c r="C180">
        <v>11</v>
      </c>
      <c r="D180" t="s">
        <v>3733</v>
      </c>
      <c r="E180">
        <v>727</v>
      </c>
    </row>
    <row r="181" spans="1:5" x14ac:dyDescent="0.25">
      <c r="A181" s="199" t="s">
        <v>4092</v>
      </c>
      <c r="B181">
        <v>11</v>
      </c>
      <c r="C181">
        <v>11</v>
      </c>
      <c r="D181" t="s">
        <v>3721</v>
      </c>
      <c r="E181">
        <v>355</v>
      </c>
    </row>
    <row r="182" spans="1:5" x14ac:dyDescent="0.25">
      <c r="A182" s="199" t="s">
        <v>6519</v>
      </c>
      <c r="B182">
        <v>11</v>
      </c>
      <c r="C182">
        <v>9</v>
      </c>
      <c r="D182" t="s">
        <v>3737</v>
      </c>
      <c r="E182">
        <v>1429</v>
      </c>
    </row>
    <row r="183" spans="1:5" x14ac:dyDescent="0.25">
      <c r="A183" s="199" t="s">
        <v>3773</v>
      </c>
      <c r="B183">
        <v>10</v>
      </c>
      <c r="C183">
        <v>10</v>
      </c>
      <c r="D183" t="s">
        <v>3774</v>
      </c>
      <c r="E183">
        <v>395</v>
      </c>
    </row>
    <row r="184" spans="1:5" x14ac:dyDescent="0.25">
      <c r="A184" s="199" t="s">
        <v>3749</v>
      </c>
      <c r="B184">
        <v>10</v>
      </c>
      <c r="C184">
        <v>10</v>
      </c>
      <c r="D184" t="s">
        <v>3750</v>
      </c>
      <c r="E184">
        <v>164</v>
      </c>
    </row>
    <row r="185" spans="1:5" x14ac:dyDescent="0.25">
      <c r="A185" s="199" t="s">
        <v>3471</v>
      </c>
      <c r="B185">
        <v>10</v>
      </c>
      <c r="C185">
        <v>10</v>
      </c>
      <c r="D185" t="s">
        <v>3777</v>
      </c>
      <c r="E185">
        <v>770</v>
      </c>
    </row>
    <row r="186" spans="1:5" x14ac:dyDescent="0.25">
      <c r="A186" s="199" t="s">
        <v>3756</v>
      </c>
      <c r="B186">
        <v>10</v>
      </c>
      <c r="C186">
        <v>10</v>
      </c>
      <c r="D186" t="s">
        <v>3757</v>
      </c>
      <c r="E186">
        <v>880</v>
      </c>
    </row>
    <row r="187" spans="1:5" x14ac:dyDescent="0.25">
      <c r="A187" s="199" t="s">
        <v>6491</v>
      </c>
      <c r="B187">
        <v>10</v>
      </c>
      <c r="C187">
        <v>9</v>
      </c>
      <c r="D187" t="s">
        <v>3788</v>
      </c>
      <c r="E187">
        <v>432</v>
      </c>
    </row>
    <row r="188" spans="1:5" x14ac:dyDescent="0.25">
      <c r="A188" s="199" t="s">
        <v>3769</v>
      </c>
      <c r="B188">
        <v>10</v>
      </c>
      <c r="C188">
        <v>9</v>
      </c>
      <c r="D188" t="s">
        <v>3770</v>
      </c>
      <c r="E188">
        <v>814</v>
      </c>
    </row>
    <row r="189" spans="1:5" x14ac:dyDescent="0.25">
      <c r="A189" s="199" t="s">
        <v>3751</v>
      </c>
      <c r="B189">
        <v>10</v>
      </c>
      <c r="C189">
        <v>10</v>
      </c>
      <c r="D189" t="s">
        <v>3752</v>
      </c>
      <c r="E189">
        <v>1093</v>
      </c>
    </row>
    <row r="190" spans="1:5" x14ac:dyDescent="0.25">
      <c r="A190" s="199" t="s">
        <v>3767</v>
      </c>
      <c r="B190">
        <v>10</v>
      </c>
      <c r="C190">
        <v>10</v>
      </c>
      <c r="D190" t="s">
        <v>3768</v>
      </c>
      <c r="E190">
        <v>1292</v>
      </c>
    </row>
    <row r="191" spans="1:5" x14ac:dyDescent="0.25">
      <c r="A191" s="199" t="s">
        <v>3740</v>
      </c>
      <c r="B191">
        <v>10</v>
      </c>
      <c r="C191">
        <v>10</v>
      </c>
      <c r="D191" t="s">
        <v>3741</v>
      </c>
      <c r="E191">
        <v>505</v>
      </c>
    </row>
    <row r="192" spans="1:5" x14ac:dyDescent="0.25">
      <c r="A192" s="199" t="s">
        <v>4166</v>
      </c>
      <c r="B192">
        <v>10</v>
      </c>
      <c r="C192">
        <v>8</v>
      </c>
      <c r="D192" t="s">
        <v>3776</v>
      </c>
      <c r="E192">
        <v>1352</v>
      </c>
    </row>
    <row r="193" spans="1:5" x14ac:dyDescent="0.25">
      <c r="A193" s="199" t="s">
        <v>6723</v>
      </c>
      <c r="B193">
        <v>10</v>
      </c>
      <c r="C193">
        <v>10</v>
      </c>
      <c r="D193" t="s">
        <v>3775</v>
      </c>
      <c r="E193">
        <v>596</v>
      </c>
    </row>
    <row r="194" spans="1:5" x14ac:dyDescent="0.25">
      <c r="A194" s="199" t="s">
        <v>3780</v>
      </c>
      <c r="B194">
        <v>10</v>
      </c>
      <c r="C194">
        <v>10</v>
      </c>
      <c r="D194" t="s">
        <v>3781</v>
      </c>
      <c r="E194">
        <v>657</v>
      </c>
    </row>
    <row r="195" spans="1:5" x14ac:dyDescent="0.25">
      <c r="A195" s="199" t="s">
        <v>3745</v>
      </c>
      <c r="B195">
        <v>10</v>
      </c>
      <c r="C195">
        <v>10</v>
      </c>
      <c r="D195" t="s">
        <v>3746</v>
      </c>
      <c r="E195">
        <v>1033</v>
      </c>
    </row>
    <row r="196" spans="1:5" x14ac:dyDescent="0.25">
      <c r="A196" s="199" t="s">
        <v>3958</v>
      </c>
      <c r="B196">
        <v>10</v>
      </c>
      <c r="C196">
        <v>10</v>
      </c>
      <c r="D196" t="s">
        <v>3753</v>
      </c>
      <c r="E196">
        <v>1443</v>
      </c>
    </row>
    <row r="197" spans="1:5" x14ac:dyDescent="0.25">
      <c r="A197" s="199" t="s">
        <v>3747</v>
      </c>
      <c r="B197">
        <v>10</v>
      </c>
      <c r="C197">
        <v>10</v>
      </c>
      <c r="D197" t="s">
        <v>3748</v>
      </c>
      <c r="E197">
        <v>330</v>
      </c>
    </row>
    <row r="198" spans="1:5" x14ac:dyDescent="0.25">
      <c r="A198" s="199" t="s">
        <v>3763</v>
      </c>
      <c r="B198">
        <v>10</v>
      </c>
      <c r="C198">
        <v>10</v>
      </c>
      <c r="D198" t="s">
        <v>3764</v>
      </c>
      <c r="E198">
        <v>229</v>
      </c>
    </row>
    <row r="199" spans="1:5" x14ac:dyDescent="0.25">
      <c r="A199" s="199" t="s">
        <v>6049</v>
      </c>
      <c r="B199">
        <v>10</v>
      </c>
      <c r="C199">
        <v>10</v>
      </c>
      <c r="D199" t="s">
        <v>3744</v>
      </c>
      <c r="E199">
        <v>983</v>
      </c>
    </row>
    <row r="200" spans="1:5" x14ac:dyDescent="0.25">
      <c r="A200" s="199" t="s">
        <v>3425</v>
      </c>
      <c r="B200">
        <v>10</v>
      </c>
      <c r="C200">
        <v>9</v>
      </c>
      <c r="D200" t="s">
        <v>3785</v>
      </c>
      <c r="E200">
        <v>541</v>
      </c>
    </row>
    <row r="201" spans="1:5" x14ac:dyDescent="0.25">
      <c r="A201" s="199" t="s">
        <v>4216</v>
      </c>
      <c r="B201">
        <v>10</v>
      </c>
      <c r="C201">
        <v>10</v>
      </c>
      <c r="D201" t="s">
        <v>3760</v>
      </c>
      <c r="E201">
        <v>554</v>
      </c>
    </row>
    <row r="202" spans="1:5" x14ac:dyDescent="0.25">
      <c r="A202" s="199" t="s">
        <v>6243</v>
      </c>
      <c r="B202">
        <v>10</v>
      </c>
      <c r="C202">
        <v>9</v>
      </c>
      <c r="D202" t="s">
        <v>3772</v>
      </c>
      <c r="E202">
        <v>614</v>
      </c>
    </row>
    <row r="203" spans="1:5" x14ac:dyDescent="0.25">
      <c r="A203" s="199" t="s">
        <v>6310</v>
      </c>
      <c r="B203">
        <v>10</v>
      </c>
      <c r="C203">
        <v>10</v>
      </c>
      <c r="D203" t="s">
        <v>3783</v>
      </c>
      <c r="E203">
        <v>444</v>
      </c>
    </row>
    <row r="204" spans="1:5" x14ac:dyDescent="0.25">
      <c r="A204" s="199" t="s">
        <v>3538</v>
      </c>
      <c r="B204">
        <v>10</v>
      </c>
      <c r="C204">
        <v>10</v>
      </c>
      <c r="D204" t="s">
        <v>3758</v>
      </c>
      <c r="E204">
        <v>1942</v>
      </c>
    </row>
    <row r="205" spans="1:5" x14ac:dyDescent="0.25">
      <c r="A205" s="199" t="s">
        <v>5553</v>
      </c>
      <c r="B205">
        <v>10</v>
      </c>
      <c r="C205">
        <v>10</v>
      </c>
      <c r="D205" t="s">
        <v>3739</v>
      </c>
      <c r="E205">
        <v>60</v>
      </c>
    </row>
    <row r="206" spans="1:5" x14ac:dyDescent="0.25">
      <c r="A206" s="199" t="s">
        <v>6163</v>
      </c>
      <c r="B206">
        <v>10</v>
      </c>
      <c r="C206">
        <v>10</v>
      </c>
      <c r="D206" t="s">
        <v>3766</v>
      </c>
      <c r="E206">
        <v>1230</v>
      </c>
    </row>
    <row r="207" spans="1:5" x14ac:dyDescent="0.25">
      <c r="A207" s="199" t="s">
        <v>3564</v>
      </c>
      <c r="B207">
        <v>10</v>
      </c>
      <c r="C207">
        <v>10</v>
      </c>
      <c r="D207" t="s">
        <v>3779</v>
      </c>
      <c r="E207">
        <v>620</v>
      </c>
    </row>
    <row r="208" spans="1:5" x14ac:dyDescent="0.25">
      <c r="A208" s="199" t="s">
        <v>6942</v>
      </c>
      <c r="B208">
        <v>10</v>
      </c>
      <c r="C208">
        <v>10</v>
      </c>
      <c r="D208" t="s">
        <v>3755</v>
      </c>
      <c r="E208">
        <v>414</v>
      </c>
    </row>
    <row r="209" spans="1:5" x14ac:dyDescent="0.25">
      <c r="A209" s="199" t="s">
        <v>6123</v>
      </c>
      <c r="B209">
        <v>10</v>
      </c>
      <c r="C209">
        <v>10</v>
      </c>
      <c r="D209" t="s">
        <v>3762</v>
      </c>
      <c r="E209">
        <v>445</v>
      </c>
    </row>
    <row r="210" spans="1:5" x14ac:dyDescent="0.25">
      <c r="A210" s="199" t="s">
        <v>4322</v>
      </c>
      <c r="B210">
        <v>10</v>
      </c>
      <c r="C210">
        <v>10</v>
      </c>
      <c r="D210" t="s">
        <v>3743</v>
      </c>
      <c r="E210">
        <v>1010</v>
      </c>
    </row>
    <row r="211" spans="1:5" x14ac:dyDescent="0.25">
      <c r="A211" s="199" t="s">
        <v>6091</v>
      </c>
      <c r="B211">
        <v>10</v>
      </c>
      <c r="C211">
        <v>10</v>
      </c>
      <c r="D211" t="s">
        <v>3787</v>
      </c>
      <c r="E211">
        <v>561</v>
      </c>
    </row>
    <row r="212" spans="1:5" x14ac:dyDescent="0.25">
      <c r="A212" s="199" t="s">
        <v>3458</v>
      </c>
      <c r="B212">
        <v>9</v>
      </c>
      <c r="C212">
        <v>9</v>
      </c>
      <c r="D212" t="s">
        <v>3790</v>
      </c>
      <c r="E212">
        <v>1226</v>
      </c>
    </row>
    <row r="213" spans="1:5" x14ac:dyDescent="0.25">
      <c r="A213" s="199" t="s">
        <v>4330</v>
      </c>
      <c r="B213">
        <v>9</v>
      </c>
      <c r="C213">
        <v>7</v>
      </c>
      <c r="D213" t="s">
        <v>3791</v>
      </c>
      <c r="E213">
        <v>641</v>
      </c>
    </row>
    <row r="214" spans="1:5" x14ac:dyDescent="0.25">
      <c r="A214" s="199" t="s">
        <v>3806</v>
      </c>
      <c r="B214">
        <v>9</v>
      </c>
      <c r="C214">
        <v>9</v>
      </c>
      <c r="D214" t="s">
        <v>3807</v>
      </c>
      <c r="E214">
        <v>686</v>
      </c>
    </row>
    <row r="215" spans="1:5" x14ac:dyDescent="0.25">
      <c r="A215" s="199" t="s">
        <v>3506</v>
      </c>
      <c r="B215">
        <v>9</v>
      </c>
      <c r="C215">
        <v>9</v>
      </c>
      <c r="D215" t="s">
        <v>3805</v>
      </c>
      <c r="E215">
        <v>557</v>
      </c>
    </row>
    <row r="216" spans="1:5" x14ac:dyDescent="0.25">
      <c r="A216" s="199" t="s">
        <v>3441</v>
      </c>
      <c r="B216">
        <v>9</v>
      </c>
      <c r="C216">
        <v>9</v>
      </c>
      <c r="D216" t="s">
        <v>3819</v>
      </c>
      <c r="E216">
        <v>285</v>
      </c>
    </row>
    <row r="217" spans="1:5" x14ac:dyDescent="0.25">
      <c r="A217" s="199" t="s">
        <v>3797</v>
      </c>
      <c r="B217">
        <v>9</v>
      </c>
      <c r="C217">
        <v>9</v>
      </c>
      <c r="D217" t="s">
        <v>3798</v>
      </c>
      <c r="E217">
        <v>1094</v>
      </c>
    </row>
    <row r="218" spans="1:5" x14ac:dyDescent="0.25">
      <c r="A218" s="199" t="s">
        <v>3822</v>
      </c>
      <c r="B218">
        <v>9</v>
      </c>
      <c r="C218">
        <v>9</v>
      </c>
      <c r="D218" t="s">
        <v>3823</v>
      </c>
      <c r="E218">
        <v>475</v>
      </c>
    </row>
    <row r="219" spans="1:5" x14ac:dyDescent="0.25">
      <c r="A219" s="199" t="s">
        <v>3834</v>
      </c>
      <c r="B219">
        <v>9</v>
      </c>
      <c r="C219">
        <v>9</v>
      </c>
      <c r="D219" t="s">
        <v>3835</v>
      </c>
      <c r="E219">
        <v>336</v>
      </c>
    </row>
    <row r="220" spans="1:5" x14ac:dyDescent="0.25">
      <c r="A220" s="199" t="s">
        <v>3829</v>
      </c>
      <c r="B220">
        <v>9</v>
      </c>
      <c r="C220">
        <v>7</v>
      </c>
      <c r="D220" t="s">
        <v>3830</v>
      </c>
      <c r="E220">
        <v>183</v>
      </c>
    </row>
    <row r="221" spans="1:5" x14ac:dyDescent="0.25">
      <c r="A221" s="199" t="s">
        <v>6725</v>
      </c>
      <c r="B221">
        <v>9</v>
      </c>
      <c r="C221">
        <v>9</v>
      </c>
      <c r="D221" t="s">
        <v>3796</v>
      </c>
      <c r="E221">
        <v>1038</v>
      </c>
    </row>
    <row r="222" spans="1:5" x14ac:dyDescent="0.25">
      <c r="A222" s="199" t="s">
        <v>3825</v>
      </c>
      <c r="B222">
        <v>9</v>
      </c>
      <c r="C222">
        <v>9</v>
      </c>
      <c r="D222" t="s">
        <v>3826</v>
      </c>
      <c r="E222">
        <v>460</v>
      </c>
    </row>
    <row r="223" spans="1:5" x14ac:dyDescent="0.25">
      <c r="A223" s="199" t="s">
        <v>3820</v>
      </c>
      <c r="B223">
        <v>9</v>
      </c>
      <c r="C223">
        <v>9</v>
      </c>
      <c r="D223" t="s">
        <v>3821</v>
      </c>
      <c r="E223">
        <v>487</v>
      </c>
    </row>
    <row r="224" spans="1:5" x14ac:dyDescent="0.25">
      <c r="A224" s="199" t="s">
        <v>3816</v>
      </c>
      <c r="B224">
        <v>9</v>
      </c>
      <c r="C224">
        <v>9</v>
      </c>
      <c r="D224" t="s">
        <v>3817</v>
      </c>
      <c r="E224">
        <v>124</v>
      </c>
    </row>
    <row r="225" spans="1:5" x14ac:dyDescent="0.25">
      <c r="A225" s="199" t="s">
        <v>3831</v>
      </c>
      <c r="B225">
        <v>9</v>
      </c>
      <c r="C225">
        <v>9</v>
      </c>
      <c r="D225" t="s">
        <v>3832</v>
      </c>
      <c r="E225">
        <v>101</v>
      </c>
    </row>
    <row r="226" spans="1:5" x14ac:dyDescent="0.25">
      <c r="A226" s="199" t="s">
        <v>5273</v>
      </c>
      <c r="B226">
        <v>9</v>
      </c>
      <c r="C226">
        <v>9</v>
      </c>
      <c r="D226" t="s">
        <v>3808</v>
      </c>
      <c r="E226">
        <v>1134</v>
      </c>
    </row>
    <row r="227" spans="1:5" x14ac:dyDescent="0.25">
      <c r="A227" s="199" t="s">
        <v>4416</v>
      </c>
      <c r="B227">
        <v>9</v>
      </c>
      <c r="C227">
        <v>9</v>
      </c>
      <c r="D227" t="s">
        <v>3818</v>
      </c>
      <c r="E227">
        <v>498</v>
      </c>
    </row>
    <row r="228" spans="1:5" x14ac:dyDescent="0.25">
      <c r="A228" s="199" t="s">
        <v>4774</v>
      </c>
      <c r="B228">
        <v>9</v>
      </c>
      <c r="C228">
        <v>9</v>
      </c>
      <c r="D228" t="s">
        <v>3804</v>
      </c>
      <c r="E228">
        <v>1477</v>
      </c>
    </row>
    <row r="229" spans="1:5" x14ac:dyDescent="0.25">
      <c r="A229" s="199" t="s">
        <v>3976</v>
      </c>
      <c r="B229">
        <v>9</v>
      </c>
      <c r="C229">
        <v>9</v>
      </c>
      <c r="D229" t="s">
        <v>3795</v>
      </c>
      <c r="E229">
        <v>809</v>
      </c>
    </row>
    <row r="230" spans="1:5" x14ac:dyDescent="0.25">
      <c r="A230" s="199" t="s">
        <v>6891</v>
      </c>
      <c r="B230">
        <v>9</v>
      </c>
      <c r="C230">
        <v>9</v>
      </c>
      <c r="D230" t="s">
        <v>3827</v>
      </c>
      <c r="E230">
        <v>599</v>
      </c>
    </row>
    <row r="231" spans="1:5" x14ac:dyDescent="0.25">
      <c r="A231" s="199" t="s">
        <v>3904</v>
      </c>
      <c r="B231">
        <v>9</v>
      </c>
      <c r="C231">
        <v>8</v>
      </c>
      <c r="D231" t="s">
        <v>3812</v>
      </c>
      <c r="E231">
        <v>956</v>
      </c>
    </row>
    <row r="232" spans="1:5" x14ac:dyDescent="0.25">
      <c r="A232" s="199" t="s">
        <v>5847</v>
      </c>
      <c r="B232">
        <v>9</v>
      </c>
      <c r="C232">
        <v>8</v>
      </c>
      <c r="D232" t="s">
        <v>3814</v>
      </c>
      <c r="E232">
        <v>539</v>
      </c>
    </row>
    <row r="233" spans="1:5" x14ac:dyDescent="0.25">
      <c r="A233" s="199" t="s">
        <v>3482</v>
      </c>
      <c r="B233">
        <v>9</v>
      </c>
      <c r="C233">
        <v>9</v>
      </c>
      <c r="D233" t="s">
        <v>3810</v>
      </c>
      <c r="E233">
        <v>542</v>
      </c>
    </row>
    <row r="234" spans="1:5" x14ac:dyDescent="0.25">
      <c r="A234" s="199" t="s">
        <v>3709</v>
      </c>
      <c r="B234">
        <v>9</v>
      </c>
      <c r="C234">
        <v>9</v>
      </c>
      <c r="D234" t="s">
        <v>3828</v>
      </c>
      <c r="E234">
        <v>391</v>
      </c>
    </row>
    <row r="235" spans="1:5" x14ac:dyDescent="0.25">
      <c r="A235" s="199" t="s">
        <v>3792</v>
      </c>
      <c r="B235">
        <v>9</v>
      </c>
      <c r="C235">
        <v>9</v>
      </c>
      <c r="D235" t="s">
        <v>3793</v>
      </c>
      <c r="E235">
        <v>252</v>
      </c>
    </row>
    <row r="236" spans="1:5" x14ac:dyDescent="0.25">
      <c r="A236" s="199" t="s">
        <v>6955</v>
      </c>
      <c r="B236">
        <v>9</v>
      </c>
      <c r="C236">
        <v>9</v>
      </c>
      <c r="D236" t="s">
        <v>3803</v>
      </c>
      <c r="E236">
        <v>1548</v>
      </c>
    </row>
    <row r="237" spans="1:5" x14ac:dyDescent="0.25">
      <c r="A237" s="199" t="s">
        <v>3728</v>
      </c>
      <c r="B237">
        <v>9</v>
      </c>
      <c r="C237">
        <v>9</v>
      </c>
      <c r="D237" t="s">
        <v>3824</v>
      </c>
      <c r="E237">
        <v>470</v>
      </c>
    </row>
    <row r="238" spans="1:5" x14ac:dyDescent="0.25">
      <c r="A238" s="199" t="s">
        <v>4494</v>
      </c>
      <c r="B238">
        <v>9</v>
      </c>
      <c r="C238">
        <v>9</v>
      </c>
      <c r="D238" t="s">
        <v>3801</v>
      </c>
      <c r="E238">
        <v>1188</v>
      </c>
    </row>
    <row r="239" spans="1:5" x14ac:dyDescent="0.25">
      <c r="A239" s="199" t="s">
        <v>5975</v>
      </c>
      <c r="B239">
        <v>9</v>
      </c>
      <c r="C239">
        <v>9</v>
      </c>
      <c r="D239" t="s">
        <v>3799</v>
      </c>
      <c r="E239">
        <v>247</v>
      </c>
    </row>
    <row r="240" spans="1:5" x14ac:dyDescent="0.25">
      <c r="A240" s="199" t="s">
        <v>3722</v>
      </c>
      <c r="B240">
        <v>9</v>
      </c>
      <c r="C240">
        <v>9</v>
      </c>
      <c r="D240" t="s">
        <v>3789</v>
      </c>
      <c r="E240">
        <v>1321</v>
      </c>
    </row>
    <row r="241" spans="1:5" x14ac:dyDescent="0.25">
      <c r="A241" s="199" t="s">
        <v>5502</v>
      </c>
      <c r="B241">
        <v>9</v>
      </c>
      <c r="C241">
        <v>9</v>
      </c>
      <c r="D241" t="s">
        <v>3833</v>
      </c>
      <c r="E241">
        <v>1947</v>
      </c>
    </row>
    <row r="242" spans="1:5" x14ac:dyDescent="0.25">
      <c r="A242" s="199" t="s">
        <v>5540</v>
      </c>
      <c r="B242">
        <v>9</v>
      </c>
      <c r="C242">
        <v>9</v>
      </c>
      <c r="D242" t="s">
        <v>3815</v>
      </c>
      <c r="E242">
        <v>510</v>
      </c>
    </row>
    <row r="243" spans="1:5" x14ac:dyDescent="0.25">
      <c r="A243" s="199" t="s">
        <v>3876</v>
      </c>
      <c r="B243">
        <v>8</v>
      </c>
      <c r="C243">
        <v>8</v>
      </c>
      <c r="D243" t="s">
        <v>3877</v>
      </c>
      <c r="E243">
        <v>990</v>
      </c>
    </row>
    <row r="244" spans="1:5" x14ac:dyDescent="0.25">
      <c r="A244" s="199" t="s">
        <v>6566</v>
      </c>
      <c r="B244">
        <v>8</v>
      </c>
      <c r="C244">
        <v>8</v>
      </c>
      <c r="D244" t="s">
        <v>3843</v>
      </c>
      <c r="E244">
        <v>265</v>
      </c>
    </row>
    <row r="245" spans="1:5" x14ac:dyDescent="0.25">
      <c r="A245" s="199" t="s">
        <v>3874</v>
      </c>
      <c r="B245">
        <v>8</v>
      </c>
      <c r="C245">
        <v>8</v>
      </c>
      <c r="D245" t="s">
        <v>3875</v>
      </c>
      <c r="E245">
        <v>361</v>
      </c>
    </row>
    <row r="246" spans="1:5" x14ac:dyDescent="0.25">
      <c r="A246" s="199" t="s">
        <v>3886</v>
      </c>
      <c r="B246">
        <v>8</v>
      </c>
      <c r="C246">
        <v>8</v>
      </c>
      <c r="D246" t="s">
        <v>3887</v>
      </c>
      <c r="E246">
        <v>1215</v>
      </c>
    </row>
    <row r="247" spans="1:5" x14ac:dyDescent="0.25">
      <c r="A247" s="199" t="s">
        <v>3844</v>
      </c>
      <c r="B247">
        <v>8</v>
      </c>
      <c r="C247">
        <v>8</v>
      </c>
      <c r="D247" t="s">
        <v>3845</v>
      </c>
      <c r="E247">
        <v>224</v>
      </c>
    </row>
    <row r="248" spans="1:5" x14ac:dyDescent="0.25">
      <c r="A248" s="199" t="s">
        <v>3865</v>
      </c>
      <c r="B248">
        <v>8</v>
      </c>
      <c r="C248">
        <v>8</v>
      </c>
      <c r="D248" t="s">
        <v>3866</v>
      </c>
      <c r="E248">
        <v>854</v>
      </c>
    </row>
    <row r="249" spans="1:5" x14ac:dyDescent="0.25">
      <c r="A249" s="199" t="s">
        <v>3837</v>
      </c>
      <c r="B249">
        <v>8</v>
      </c>
      <c r="C249">
        <v>8</v>
      </c>
      <c r="D249" t="s">
        <v>3838</v>
      </c>
      <c r="E249">
        <v>236</v>
      </c>
    </row>
    <row r="250" spans="1:5" x14ac:dyDescent="0.25">
      <c r="A250" s="199" t="s">
        <v>3426</v>
      </c>
      <c r="B250">
        <v>8</v>
      </c>
      <c r="C250">
        <v>7</v>
      </c>
      <c r="D250" t="s">
        <v>3888</v>
      </c>
      <c r="E250">
        <v>984</v>
      </c>
    </row>
    <row r="251" spans="1:5" x14ac:dyDescent="0.25">
      <c r="A251" s="199" t="s">
        <v>4747</v>
      </c>
      <c r="B251">
        <v>8</v>
      </c>
      <c r="C251">
        <v>8</v>
      </c>
      <c r="D251" t="s">
        <v>3862</v>
      </c>
      <c r="E251">
        <v>1029</v>
      </c>
    </row>
    <row r="252" spans="1:5" x14ac:dyDescent="0.25">
      <c r="A252" s="199" t="s">
        <v>4644</v>
      </c>
      <c r="B252">
        <v>8</v>
      </c>
      <c r="C252">
        <v>8</v>
      </c>
      <c r="D252" t="s">
        <v>3860</v>
      </c>
      <c r="E252">
        <v>1483</v>
      </c>
    </row>
    <row r="253" spans="1:5" x14ac:dyDescent="0.25">
      <c r="A253" s="199" t="s">
        <v>3839</v>
      </c>
      <c r="B253">
        <v>8</v>
      </c>
      <c r="C253">
        <v>8</v>
      </c>
      <c r="D253" t="s">
        <v>3840</v>
      </c>
      <c r="E253">
        <v>264</v>
      </c>
    </row>
    <row r="254" spans="1:5" x14ac:dyDescent="0.25">
      <c r="A254" s="199" t="s">
        <v>3851</v>
      </c>
      <c r="B254">
        <v>8</v>
      </c>
      <c r="C254">
        <v>6</v>
      </c>
      <c r="D254" t="s">
        <v>3852</v>
      </c>
      <c r="E254">
        <v>377</v>
      </c>
    </row>
    <row r="255" spans="1:5" x14ac:dyDescent="0.25">
      <c r="A255" s="199" t="s">
        <v>3831</v>
      </c>
      <c r="B255">
        <v>8</v>
      </c>
      <c r="C255">
        <v>8</v>
      </c>
      <c r="D255" t="s">
        <v>3870</v>
      </c>
      <c r="E255">
        <v>679</v>
      </c>
    </row>
    <row r="256" spans="1:5" x14ac:dyDescent="0.25">
      <c r="A256" s="199" t="s">
        <v>3863</v>
      </c>
      <c r="B256">
        <v>8</v>
      </c>
      <c r="C256">
        <v>8</v>
      </c>
      <c r="D256" t="s">
        <v>3864</v>
      </c>
      <c r="E256">
        <v>1434</v>
      </c>
    </row>
    <row r="257" spans="1:5" x14ac:dyDescent="0.25">
      <c r="A257" s="199" t="s">
        <v>4020</v>
      </c>
      <c r="B257">
        <v>8</v>
      </c>
      <c r="C257">
        <v>8</v>
      </c>
      <c r="D257" t="s">
        <v>3842</v>
      </c>
      <c r="E257">
        <v>261</v>
      </c>
    </row>
    <row r="258" spans="1:5" x14ac:dyDescent="0.25">
      <c r="A258" s="199" t="s">
        <v>3858</v>
      </c>
      <c r="B258">
        <v>8</v>
      </c>
      <c r="C258">
        <v>8</v>
      </c>
      <c r="D258" t="s">
        <v>3859</v>
      </c>
      <c r="E258">
        <v>50</v>
      </c>
    </row>
    <row r="259" spans="1:5" x14ac:dyDescent="0.25">
      <c r="A259" s="199" t="s">
        <v>3763</v>
      </c>
      <c r="B259">
        <v>8</v>
      </c>
      <c r="C259">
        <v>8</v>
      </c>
      <c r="D259" t="s">
        <v>3853</v>
      </c>
      <c r="E259">
        <v>500</v>
      </c>
    </row>
    <row r="260" spans="1:5" x14ac:dyDescent="0.25">
      <c r="A260" s="199" t="s">
        <v>3880</v>
      </c>
      <c r="B260">
        <v>8</v>
      </c>
      <c r="C260">
        <v>8</v>
      </c>
      <c r="D260" t="s">
        <v>3881</v>
      </c>
      <c r="E260">
        <v>639</v>
      </c>
    </row>
    <row r="261" spans="1:5" x14ac:dyDescent="0.25">
      <c r="A261" s="199" t="s">
        <v>3884</v>
      </c>
      <c r="B261">
        <v>8</v>
      </c>
      <c r="C261">
        <v>8</v>
      </c>
      <c r="D261" t="s">
        <v>3885</v>
      </c>
      <c r="E261">
        <v>191</v>
      </c>
    </row>
    <row r="262" spans="1:5" x14ac:dyDescent="0.25">
      <c r="A262" s="199" t="s">
        <v>3965</v>
      </c>
      <c r="B262">
        <v>8</v>
      </c>
      <c r="C262">
        <v>8</v>
      </c>
      <c r="D262" t="s">
        <v>3869</v>
      </c>
      <c r="E262">
        <v>321</v>
      </c>
    </row>
    <row r="263" spans="1:5" x14ac:dyDescent="0.25">
      <c r="A263" s="199" t="s">
        <v>6854</v>
      </c>
      <c r="B263">
        <v>8</v>
      </c>
      <c r="C263">
        <v>8</v>
      </c>
      <c r="D263" t="s">
        <v>3850</v>
      </c>
      <c r="E263">
        <v>148</v>
      </c>
    </row>
    <row r="264" spans="1:5" x14ac:dyDescent="0.25">
      <c r="A264" s="199" t="s">
        <v>6256</v>
      </c>
      <c r="B264">
        <v>8</v>
      </c>
      <c r="C264">
        <v>8</v>
      </c>
      <c r="D264" t="s">
        <v>3898</v>
      </c>
      <c r="E264">
        <v>22</v>
      </c>
    </row>
    <row r="265" spans="1:5" x14ac:dyDescent="0.25">
      <c r="A265" s="199" t="s">
        <v>5034</v>
      </c>
      <c r="B265">
        <v>8</v>
      </c>
      <c r="C265">
        <v>8</v>
      </c>
      <c r="D265" t="s">
        <v>3856</v>
      </c>
      <c r="E265">
        <v>511</v>
      </c>
    </row>
    <row r="266" spans="1:5" x14ac:dyDescent="0.25">
      <c r="A266" s="199" t="s">
        <v>3449</v>
      </c>
      <c r="B266">
        <v>8</v>
      </c>
      <c r="C266">
        <v>8</v>
      </c>
      <c r="D266" t="s">
        <v>3878</v>
      </c>
      <c r="E266">
        <v>747</v>
      </c>
    </row>
    <row r="267" spans="1:5" x14ac:dyDescent="0.25">
      <c r="A267" s="199" t="s">
        <v>3533</v>
      </c>
      <c r="B267">
        <v>8</v>
      </c>
      <c r="C267">
        <v>8</v>
      </c>
      <c r="D267" t="s">
        <v>3873</v>
      </c>
      <c r="E267">
        <v>324</v>
      </c>
    </row>
    <row r="268" spans="1:5" x14ac:dyDescent="0.25">
      <c r="A268" s="199" t="s">
        <v>3528</v>
      </c>
      <c r="B268">
        <v>8</v>
      </c>
      <c r="C268">
        <v>8</v>
      </c>
      <c r="D268" t="s">
        <v>3879</v>
      </c>
      <c r="E268">
        <v>1537</v>
      </c>
    </row>
    <row r="269" spans="1:5" x14ac:dyDescent="0.25">
      <c r="A269" s="199" t="s">
        <v>3584</v>
      </c>
      <c r="B269">
        <v>8</v>
      </c>
      <c r="C269">
        <v>8</v>
      </c>
      <c r="D269" t="s">
        <v>3893</v>
      </c>
      <c r="E269">
        <v>390</v>
      </c>
    </row>
    <row r="270" spans="1:5" x14ac:dyDescent="0.25">
      <c r="A270" s="199" t="s">
        <v>3892</v>
      </c>
      <c r="B270">
        <v>8</v>
      </c>
      <c r="C270">
        <v>8</v>
      </c>
      <c r="D270" t="s">
        <v>3847</v>
      </c>
      <c r="E270">
        <v>691</v>
      </c>
    </row>
    <row r="271" spans="1:5" x14ac:dyDescent="0.25">
      <c r="A271" s="199" t="s">
        <v>3559</v>
      </c>
      <c r="B271">
        <v>8</v>
      </c>
      <c r="C271">
        <v>8</v>
      </c>
      <c r="D271" t="s">
        <v>3872</v>
      </c>
      <c r="E271">
        <v>342</v>
      </c>
    </row>
    <row r="272" spans="1:5" x14ac:dyDescent="0.25">
      <c r="A272" s="199" t="s">
        <v>5893</v>
      </c>
      <c r="B272">
        <v>8</v>
      </c>
      <c r="C272">
        <v>8</v>
      </c>
      <c r="D272" t="s">
        <v>3883</v>
      </c>
      <c r="E272">
        <v>652</v>
      </c>
    </row>
    <row r="273" spans="1:5" x14ac:dyDescent="0.25">
      <c r="A273" s="199" t="s">
        <v>3765</v>
      </c>
      <c r="B273">
        <v>8</v>
      </c>
      <c r="C273">
        <v>8</v>
      </c>
      <c r="D273" t="s">
        <v>3857</v>
      </c>
      <c r="E273">
        <v>456</v>
      </c>
    </row>
    <row r="274" spans="1:5" x14ac:dyDescent="0.25">
      <c r="A274" s="199" t="s">
        <v>3682</v>
      </c>
      <c r="B274">
        <v>8</v>
      </c>
      <c r="C274">
        <v>8</v>
      </c>
      <c r="D274" t="s">
        <v>3861</v>
      </c>
      <c r="E274">
        <v>154</v>
      </c>
    </row>
    <row r="275" spans="1:5" x14ac:dyDescent="0.25">
      <c r="A275" s="199" t="s">
        <v>5084</v>
      </c>
      <c r="B275">
        <v>8</v>
      </c>
      <c r="C275">
        <v>8</v>
      </c>
      <c r="D275" t="s">
        <v>3855</v>
      </c>
      <c r="E275">
        <v>522</v>
      </c>
    </row>
    <row r="276" spans="1:5" x14ac:dyDescent="0.25">
      <c r="A276" s="199" t="s">
        <v>5334</v>
      </c>
      <c r="B276">
        <v>8</v>
      </c>
      <c r="C276">
        <v>8</v>
      </c>
      <c r="D276" t="s">
        <v>3849</v>
      </c>
      <c r="E276">
        <v>2405</v>
      </c>
    </row>
    <row r="277" spans="1:5" x14ac:dyDescent="0.25">
      <c r="A277" s="199" t="s">
        <v>4557</v>
      </c>
      <c r="B277">
        <v>8</v>
      </c>
      <c r="C277">
        <v>8</v>
      </c>
      <c r="D277" t="s">
        <v>3841</v>
      </c>
      <c r="E277">
        <v>245</v>
      </c>
    </row>
    <row r="278" spans="1:5" x14ac:dyDescent="0.25">
      <c r="A278" s="199" t="s">
        <v>3732</v>
      </c>
      <c r="B278">
        <v>8</v>
      </c>
      <c r="C278">
        <v>8</v>
      </c>
      <c r="D278" t="s">
        <v>3891</v>
      </c>
      <c r="E278">
        <v>646</v>
      </c>
    </row>
    <row r="279" spans="1:5" x14ac:dyDescent="0.25">
      <c r="A279" s="199" t="s">
        <v>4040</v>
      </c>
      <c r="B279">
        <v>8</v>
      </c>
      <c r="C279">
        <v>8</v>
      </c>
      <c r="D279" t="s">
        <v>3897</v>
      </c>
      <c r="E279">
        <v>196</v>
      </c>
    </row>
    <row r="280" spans="1:5" x14ac:dyDescent="0.25">
      <c r="A280" s="199" t="s">
        <v>4357</v>
      </c>
      <c r="B280">
        <v>8</v>
      </c>
      <c r="C280">
        <v>8</v>
      </c>
      <c r="D280" t="s">
        <v>3848</v>
      </c>
      <c r="E280">
        <v>490</v>
      </c>
    </row>
    <row r="281" spans="1:5" x14ac:dyDescent="0.25">
      <c r="A281" s="199" t="s">
        <v>7007</v>
      </c>
      <c r="B281">
        <v>8</v>
      </c>
      <c r="C281">
        <v>7</v>
      </c>
      <c r="D281" t="s">
        <v>3868</v>
      </c>
      <c r="E281">
        <v>199</v>
      </c>
    </row>
    <row r="282" spans="1:5" x14ac:dyDescent="0.25">
      <c r="A282" s="199" t="s">
        <v>7025</v>
      </c>
      <c r="B282">
        <v>8</v>
      </c>
      <c r="C282">
        <v>8</v>
      </c>
      <c r="D282" t="s">
        <v>3889</v>
      </c>
      <c r="E282">
        <v>562</v>
      </c>
    </row>
    <row r="283" spans="1:5" x14ac:dyDescent="0.25">
      <c r="A283" s="199" t="s">
        <v>5707</v>
      </c>
      <c r="B283">
        <v>8</v>
      </c>
      <c r="C283">
        <v>8</v>
      </c>
      <c r="D283" t="s">
        <v>3895</v>
      </c>
      <c r="E283">
        <v>636</v>
      </c>
    </row>
    <row r="284" spans="1:5" x14ac:dyDescent="0.25">
      <c r="A284" s="199" t="s">
        <v>3908</v>
      </c>
      <c r="B284">
        <v>7</v>
      </c>
      <c r="C284">
        <v>7</v>
      </c>
      <c r="D284" t="s">
        <v>3900</v>
      </c>
      <c r="E284">
        <v>1035</v>
      </c>
    </row>
    <row r="285" spans="1:5" x14ac:dyDescent="0.25">
      <c r="A285" s="199" t="s">
        <v>6672</v>
      </c>
      <c r="B285">
        <v>7</v>
      </c>
      <c r="C285">
        <v>7</v>
      </c>
      <c r="D285" t="s">
        <v>3924</v>
      </c>
      <c r="E285">
        <v>940</v>
      </c>
    </row>
    <row r="286" spans="1:5" x14ac:dyDescent="0.25">
      <c r="A286" s="199" t="s">
        <v>3939</v>
      </c>
      <c r="B286">
        <v>7</v>
      </c>
      <c r="C286">
        <v>7</v>
      </c>
      <c r="D286" t="s">
        <v>3940</v>
      </c>
      <c r="E286">
        <v>803</v>
      </c>
    </row>
    <row r="287" spans="1:5" x14ac:dyDescent="0.25">
      <c r="A287" s="199" t="s">
        <v>6699</v>
      </c>
      <c r="B287">
        <v>7</v>
      </c>
      <c r="C287">
        <v>7</v>
      </c>
      <c r="D287" t="s">
        <v>3937</v>
      </c>
      <c r="E287">
        <v>504</v>
      </c>
    </row>
    <row r="288" spans="1:5" x14ac:dyDescent="0.25">
      <c r="A288" s="199" t="s">
        <v>3941</v>
      </c>
      <c r="B288">
        <v>7</v>
      </c>
      <c r="C288">
        <v>7</v>
      </c>
      <c r="D288" t="s">
        <v>3942</v>
      </c>
      <c r="E288">
        <v>631</v>
      </c>
    </row>
    <row r="289" spans="1:5" x14ac:dyDescent="0.25">
      <c r="A289" s="199" t="s">
        <v>6705</v>
      </c>
      <c r="B289">
        <v>7</v>
      </c>
      <c r="C289">
        <v>7</v>
      </c>
      <c r="D289" t="s">
        <v>3928</v>
      </c>
      <c r="E289">
        <v>1023</v>
      </c>
    </row>
    <row r="290" spans="1:5" x14ac:dyDescent="0.25">
      <c r="A290" s="199" t="s">
        <v>3469</v>
      </c>
      <c r="B290">
        <v>7</v>
      </c>
      <c r="C290">
        <v>6</v>
      </c>
      <c r="D290" t="s">
        <v>3947</v>
      </c>
      <c r="E290">
        <v>772</v>
      </c>
    </row>
    <row r="291" spans="1:5" x14ac:dyDescent="0.25">
      <c r="A291" s="199" t="s">
        <v>6730</v>
      </c>
      <c r="B291">
        <v>7</v>
      </c>
      <c r="C291">
        <v>7</v>
      </c>
      <c r="D291" t="s">
        <v>3935</v>
      </c>
      <c r="E291">
        <v>1377</v>
      </c>
    </row>
    <row r="292" spans="1:5" x14ac:dyDescent="0.25">
      <c r="A292" s="199" t="s">
        <v>3949</v>
      </c>
      <c r="B292">
        <v>7</v>
      </c>
      <c r="C292">
        <v>5</v>
      </c>
      <c r="D292" t="s">
        <v>3950</v>
      </c>
      <c r="E292">
        <v>1691</v>
      </c>
    </row>
    <row r="293" spans="1:5" x14ac:dyDescent="0.25">
      <c r="A293" s="199" t="s">
        <v>6746</v>
      </c>
      <c r="B293">
        <v>7</v>
      </c>
      <c r="C293">
        <v>7</v>
      </c>
      <c r="D293" t="s">
        <v>3943</v>
      </c>
      <c r="E293">
        <v>1592</v>
      </c>
    </row>
    <row r="294" spans="1:5" x14ac:dyDescent="0.25">
      <c r="A294" s="199" t="s">
        <v>3903</v>
      </c>
      <c r="B294">
        <v>7</v>
      </c>
      <c r="C294">
        <v>7</v>
      </c>
      <c r="D294" t="s">
        <v>3900</v>
      </c>
      <c r="E294">
        <v>1031</v>
      </c>
    </row>
    <row r="295" spans="1:5" x14ac:dyDescent="0.25">
      <c r="A295" s="199" t="s">
        <v>3963</v>
      </c>
      <c r="B295">
        <v>7</v>
      </c>
      <c r="C295">
        <v>7</v>
      </c>
      <c r="D295" t="s">
        <v>3964</v>
      </c>
      <c r="E295">
        <v>231</v>
      </c>
    </row>
    <row r="296" spans="1:5" x14ac:dyDescent="0.25">
      <c r="A296" s="199" t="s">
        <v>3953</v>
      </c>
      <c r="B296">
        <v>7</v>
      </c>
      <c r="C296">
        <v>7</v>
      </c>
      <c r="D296" t="s">
        <v>3954</v>
      </c>
      <c r="E296">
        <v>1163</v>
      </c>
    </row>
    <row r="297" spans="1:5" x14ac:dyDescent="0.25">
      <c r="A297" s="199" t="s">
        <v>3958</v>
      </c>
      <c r="B297">
        <v>7</v>
      </c>
      <c r="C297">
        <v>7</v>
      </c>
      <c r="D297" t="s">
        <v>3959</v>
      </c>
      <c r="E297">
        <v>1107</v>
      </c>
    </row>
    <row r="298" spans="1:5" x14ac:dyDescent="0.25">
      <c r="A298" s="199" t="s">
        <v>5645</v>
      </c>
      <c r="B298">
        <v>7</v>
      </c>
      <c r="C298">
        <v>7</v>
      </c>
      <c r="D298" t="s">
        <v>3923</v>
      </c>
      <c r="E298">
        <v>1391</v>
      </c>
    </row>
    <row r="299" spans="1:5" x14ac:dyDescent="0.25">
      <c r="A299" s="199" t="s">
        <v>3907</v>
      </c>
      <c r="B299">
        <v>7</v>
      </c>
      <c r="C299">
        <v>7</v>
      </c>
      <c r="D299" t="s">
        <v>3900</v>
      </c>
      <c r="E299">
        <v>1034</v>
      </c>
    </row>
    <row r="300" spans="1:5" x14ac:dyDescent="0.25">
      <c r="A300" s="199" t="s">
        <v>3500</v>
      </c>
      <c r="B300">
        <v>7</v>
      </c>
      <c r="C300">
        <v>7</v>
      </c>
      <c r="D300" t="s">
        <v>3938</v>
      </c>
      <c r="E300">
        <v>1663</v>
      </c>
    </row>
    <row r="301" spans="1:5" x14ac:dyDescent="0.25">
      <c r="A301" s="199" t="s">
        <v>6825</v>
      </c>
      <c r="B301">
        <v>7</v>
      </c>
      <c r="C301">
        <v>7</v>
      </c>
      <c r="D301" t="s">
        <v>3929</v>
      </c>
      <c r="E301">
        <v>365</v>
      </c>
    </row>
    <row r="302" spans="1:5" x14ac:dyDescent="0.25">
      <c r="A302" s="199" t="s">
        <v>6840</v>
      </c>
      <c r="B302">
        <v>7</v>
      </c>
      <c r="C302">
        <v>7</v>
      </c>
      <c r="D302" t="s">
        <v>3961</v>
      </c>
      <c r="E302">
        <v>1322</v>
      </c>
    </row>
    <row r="303" spans="1:5" x14ac:dyDescent="0.25">
      <c r="A303" s="199" t="s">
        <v>3884</v>
      </c>
      <c r="B303">
        <v>7</v>
      </c>
      <c r="C303">
        <v>7</v>
      </c>
      <c r="D303" t="s">
        <v>3957</v>
      </c>
      <c r="E303">
        <v>408</v>
      </c>
    </row>
    <row r="304" spans="1:5" x14ac:dyDescent="0.25">
      <c r="A304" s="199" t="s">
        <v>3965</v>
      </c>
      <c r="B304">
        <v>7</v>
      </c>
      <c r="C304">
        <v>7</v>
      </c>
      <c r="D304" t="s">
        <v>3966</v>
      </c>
      <c r="E304">
        <v>1130</v>
      </c>
    </row>
    <row r="305" spans="1:5" x14ac:dyDescent="0.25">
      <c r="A305" s="199" t="s">
        <v>5762</v>
      </c>
      <c r="B305">
        <v>7</v>
      </c>
      <c r="C305">
        <v>6</v>
      </c>
      <c r="D305" t="s">
        <v>3962</v>
      </c>
      <c r="E305">
        <v>1294</v>
      </c>
    </row>
    <row r="306" spans="1:5" x14ac:dyDescent="0.25">
      <c r="A306" s="199" t="s">
        <v>6485</v>
      </c>
      <c r="B306">
        <v>7</v>
      </c>
      <c r="C306">
        <v>7</v>
      </c>
      <c r="D306" t="s">
        <v>3913</v>
      </c>
      <c r="E306">
        <v>1847</v>
      </c>
    </row>
    <row r="307" spans="1:5" x14ac:dyDescent="0.25">
      <c r="A307" s="199" t="s">
        <v>3605</v>
      </c>
      <c r="B307">
        <v>7</v>
      </c>
      <c r="C307">
        <v>7</v>
      </c>
      <c r="D307" t="s">
        <v>3931</v>
      </c>
      <c r="E307">
        <v>763</v>
      </c>
    </row>
    <row r="308" spans="1:5" x14ac:dyDescent="0.25">
      <c r="A308" s="199" t="s">
        <v>6874</v>
      </c>
      <c r="B308">
        <v>7</v>
      </c>
      <c r="C308">
        <v>7</v>
      </c>
      <c r="D308" t="s">
        <v>3934</v>
      </c>
      <c r="E308">
        <v>1073</v>
      </c>
    </row>
    <row r="309" spans="1:5" x14ac:dyDescent="0.25">
      <c r="A309" s="199" t="s">
        <v>3967</v>
      </c>
      <c r="B309">
        <v>7</v>
      </c>
      <c r="C309">
        <v>7</v>
      </c>
      <c r="D309" t="s">
        <v>3968</v>
      </c>
      <c r="E309">
        <v>70</v>
      </c>
    </row>
    <row r="310" spans="1:5" x14ac:dyDescent="0.25">
      <c r="A310" s="199" t="s">
        <v>187</v>
      </c>
      <c r="B310">
        <v>7</v>
      </c>
      <c r="C310">
        <v>5</v>
      </c>
      <c r="D310" t="s">
        <v>3944</v>
      </c>
      <c r="E310">
        <v>453</v>
      </c>
    </row>
    <row r="311" spans="1:5" x14ac:dyDescent="0.25">
      <c r="A311" s="199" t="s">
        <v>3716</v>
      </c>
      <c r="B311">
        <v>7</v>
      </c>
      <c r="C311">
        <v>7</v>
      </c>
      <c r="D311" t="s">
        <v>3925</v>
      </c>
      <c r="E311">
        <v>323</v>
      </c>
    </row>
    <row r="312" spans="1:5" x14ac:dyDescent="0.25">
      <c r="A312" s="199" t="s">
        <v>4803</v>
      </c>
      <c r="B312">
        <v>7</v>
      </c>
      <c r="C312">
        <v>7</v>
      </c>
      <c r="D312" t="s">
        <v>3960</v>
      </c>
      <c r="E312">
        <v>1658</v>
      </c>
    </row>
    <row r="313" spans="1:5" x14ac:dyDescent="0.25">
      <c r="A313" s="199" t="s">
        <v>5781</v>
      </c>
      <c r="B313">
        <v>7</v>
      </c>
      <c r="C313">
        <v>7</v>
      </c>
      <c r="D313" t="s">
        <v>3900</v>
      </c>
      <c r="E313">
        <v>1032</v>
      </c>
    </row>
    <row r="314" spans="1:5" x14ac:dyDescent="0.25">
      <c r="A314" s="199" t="s">
        <v>6105</v>
      </c>
      <c r="B314">
        <v>7</v>
      </c>
      <c r="C314">
        <v>7</v>
      </c>
      <c r="D314" t="s">
        <v>3917</v>
      </c>
      <c r="E314">
        <v>521</v>
      </c>
    </row>
    <row r="315" spans="1:5" x14ac:dyDescent="0.25">
      <c r="A315" s="199" t="s">
        <v>6214</v>
      </c>
      <c r="B315">
        <v>7</v>
      </c>
      <c r="C315">
        <v>7</v>
      </c>
      <c r="D315" t="s">
        <v>3900</v>
      </c>
      <c r="E315">
        <v>1030</v>
      </c>
    </row>
    <row r="316" spans="1:5" x14ac:dyDescent="0.25">
      <c r="A316" s="199" t="s">
        <v>4400</v>
      </c>
      <c r="B316">
        <v>7</v>
      </c>
      <c r="C316">
        <v>7</v>
      </c>
      <c r="D316" t="s">
        <v>3902</v>
      </c>
      <c r="E316">
        <v>525</v>
      </c>
    </row>
    <row r="317" spans="1:5" x14ac:dyDescent="0.25">
      <c r="A317" s="199" t="s">
        <v>6905</v>
      </c>
      <c r="B317">
        <v>7</v>
      </c>
      <c r="C317">
        <v>7</v>
      </c>
      <c r="D317" t="s">
        <v>3972</v>
      </c>
      <c r="E317">
        <v>99</v>
      </c>
    </row>
    <row r="318" spans="1:5" x14ac:dyDescent="0.25">
      <c r="A318" s="199" t="s">
        <v>3679</v>
      </c>
      <c r="B318">
        <v>7</v>
      </c>
      <c r="C318">
        <v>7</v>
      </c>
      <c r="D318" t="s">
        <v>3926</v>
      </c>
      <c r="E318">
        <v>1976</v>
      </c>
    </row>
    <row r="319" spans="1:5" x14ac:dyDescent="0.25">
      <c r="A319" s="199" t="s">
        <v>6928</v>
      </c>
      <c r="B319">
        <v>7</v>
      </c>
      <c r="C319">
        <v>7</v>
      </c>
      <c r="D319" t="s">
        <v>3910</v>
      </c>
      <c r="E319">
        <v>340</v>
      </c>
    </row>
    <row r="320" spans="1:5" x14ac:dyDescent="0.25">
      <c r="A320" s="199" t="s">
        <v>6943</v>
      </c>
      <c r="B320">
        <v>7</v>
      </c>
      <c r="C320">
        <v>7</v>
      </c>
      <c r="D320" t="s">
        <v>3974</v>
      </c>
      <c r="E320">
        <v>863</v>
      </c>
    </row>
    <row r="321" spans="1:5" x14ac:dyDescent="0.25">
      <c r="A321" s="199" t="s">
        <v>4310</v>
      </c>
      <c r="B321">
        <v>7</v>
      </c>
      <c r="C321">
        <v>7</v>
      </c>
      <c r="D321" t="s">
        <v>3956</v>
      </c>
      <c r="E321">
        <v>644</v>
      </c>
    </row>
    <row r="322" spans="1:5" x14ac:dyDescent="0.25">
      <c r="A322" s="199" t="s">
        <v>6532</v>
      </c>
      <c r="B322">
        <v>7</v>
      </c>
      <c r="C322">
        <v>7</v>
      </c>
      <c r="D322" t="s">
        <v>3909</v>
      </c>
      <c r="E322">
        <v>957</v>
      </c>
    </row>
    <row r="323" spans="1:5" x14ac:dyDescent="0.25">
      <c r="A323" s="199" t="s">
        <v>4317</v>
      </c>
      <c r="B323">
        <v>7</v>
      </c>
      <c r="C323">
        <v>7</v>
      </c>
      <c r="D323" t="s">
        <v>3936</v>
      </c>
      <c r="E323">
        <v>2225</v>
      </c>
    </row>
    <row r="324" spans="1:5" x14ac:dyDescent="0.25">
      <c r="A324" s="199" t="s">
        <v>5988</v>
      </c>
      <c r="B324">
        <v>7</v>
      </c>
      <c r="C324">
        <v>6</v>
      </c>
      <c r="D324" t="s">
        <v>3952</v>
      </c>
      <c r="E324">
        <v>256</v>
      </c>
    </row>
    <row r="325" spans="1:5" x14ac:dyDescent="0.25">
      <c r="A325" s="199" t="s">
        <v>6067</v>
      </c>
      <c r="B325">
        <v>7</v>
      </c>
      <c r="C325">
        <v>7</v>
      </c>
      <c r="D325" t="s">
        <v>3922</v>
      </c>
      <c r="E325">
        <v>269</v>
      </c>
    </row>
    <row r="326" spans="1:5" x14ac:dyDescent="0.25">
      <c r="A326" s="199" t="s">
        <v>6965</v>
      </c>
      <c r="B326">
        <v>7</v>
      </c>
      <c r="C326">
        <v>7</v>
      </c>
      <c r="D326" t="s">
        <v>3911</v>
      </c>
      <c r="E326">
        <v>1062</v>
      </c>
    </row>
    <row r="327" spans="1:5" x14ac:dyDescent="0.25">
      <c r="A327" s="199" t="s">
        <v>3905</v>
      </c>
      <c r="B327">
        <v>7</v>
      </c>
      <c r="C327">
        <v>7</v>
      </c>
      <c r="D327" t="s">
        <v>3906</v>
      </c>
      <c r="E327">
        <v>997</v>
      </c>
    </row>
    <row r="328" spans="1:5" x14ac:dyDescent="0.25">
      <c r="A328" s="199" t="s">
        <v>4287</v>
      </c>
      <c r="B328">
        <v>7</v>
      </c>
      <c r="C328">
        <v>7</v>
      </c>
      <c r="D328" t="s">
        <v>3970</v>
      </c>
      <c r="E328">
        <v>428</v>
      </c>
    </row>
    <row r="329" spans="1:5" x14ac:dyDescent="0.25">
      <c r="A329" s="199" t="s">
        <v>6493</v>
      </c>
      <c r="B329">
        <v>7</v>
      </c>
      <c r="C329">
        <v>6</v>
      </c>
      <c r="D329" t="s">
        <v>3920</v>
      </c>
      <c r="E329">
        <v>734</v>
      </c>
    </row>
    <row r="330" spans="1:5" x14ac:dyDescent="0.25">
      <c r="A330" s="199" t="s">
        <v>6493</v>
      </c>
      <c r="B330">
        <v>7</v>
      </c>
      <c r="C330">
        <v>7</v>
      </c>
      <c r="D330" t="s">
        <v>3932</v>
      </c>
      <c r="E330">
        <v>694</v>
      </c>
    </row>
    <row r="331" spans="1:5" x14ac:dyDescent="0.25">
      <c r="A331" s="199" t="s">
        <v>6976</v>
      </c>
      <c r="B331">
        <v>7</v>
      </c>
      <c r="C331">
        <v>7</v>
      </c>
      <c r="D331" t="s">
        <v>3927</v>
      </c>
      <c r="E331">
        <v>2102</v>
      </c>
    </row>
    <row r="332" spans="1:5" x14ac:dyDescent="0.25">
      <c r="A332" s="199" t="s">
        <v>4696</v>
      </c>
      <c r="B332">
        <v>7</v>
      </c>
      <c r="C332">
        <v>7</v>
      </c>
      <c r="D332" t="s">
        <v>3912</v>
      </c>
      <c r="E332">
        <v>325</v>
      </c>
    </row>
    <row r="333" spans="1:5" x14ac:dyDescent="0.25">
      <c r="A333" s="199" t="s">
        <v>7017</v>
      </c>
      <c r="B333">
        <v>7</v>
      </c>
      <c r="C333">
        <v>5</v>
      </c>
      <c r="D333" t="s">
        <v>3915</v>
      </c>
      <c r="E333">
        <v>948</v>
      </c>
    </row>
    <row r="334" spans="1:5" x14ac:dyDescent="0.25">
      <c r="A334" s="199" t="s">
        <v>5849</v>
      </c>
      <c r="B334">
        <v>7</v>
      </c>
      <c r="C334">
        <v>6</v>
      </c>
      <c r="D334" t="s">
        <v>3946</v>
      </c>
      <c r="E334">
        <v>1170</v>
      </c>
    </row>
    <row r="335" spans="1:5" x14ac:dyDescent="0.25">
      <c r="A335" s="199" t="s">
        <v>4152</v>
      </c>
      <c r="B335">
        <v>7</v>
      </c>
      <c r="C335">
        <v>6</v>
      </c>
      <c r="D335" t="s">
        <v>3919</v>
      </c>
      <c r="E335">
        <v>961</v>
      </c>
    </row>
    <row r="336" spans="1:5" x14ac:dyDescent="0.25">
      <c r="A336" s="199" t="s">
        <v>4096</v>
      </c>
      <c r="B336">
        <v>6</v>
      </c>
      <c r="C336">
        <v>6</v>
      </c>
      <c r="D336" t="s">
        <v>4066</v>
      </c>
      <c r="E336">
        <v>721</v>
      </c>
    </row>
    <row r="337" spans="1:5" x14ac:dyDescent="0.25">
      <c r="A337" s="199" t="s">
        <v>4048</v>
      </c>
      <c r="B337">
        <v>6</v>
      </c>
      <c r="C337">
        <v>6</v>
      </c>
      <c r="D337" t="s">
        <v>4049</v>
      </c>
      <c r="E337">
        <v>111</v>
      </c>
    </row>
    <row r="338" spans="1:5" x14ac:dyDescent="0.25">
      <c r="A338" s="199" t="s">
        <v>6659</v>
      </c>
      <c r="B338">
        <v>6</v>
      </c>
      <c r="C338">
        <v>6</v>
      </c>
      <c r="D338" t="s">
        <v>4072</v>
      </c>
      <c r="E338">
        <v>1333</v>
      </c>
    </row>
    <row r="339" spans="1:5" x14ac:dyDescent="0.25">
      <c r="A339" s="199" t="s">
        <v>4060</v>
      </c>
      <c r="B339">
        <v>6</v>
      </c>
      <c r="C339">
        <v>5</v>
      </c>
      <c r="D339" t="s">
        <v>4061</v>
      </c>
      <c r="E339">
        <v>1298</v>
      </c>
    </row>
    <row r="340" spans="1:5" x14ac:dyDescent="0.25">
      <c r="A340" s="199" t="s">
        <v>4063</v>
      </c>
      <c r="B340">
        <v>6</v>
      </c>
      <c r="C340">
        <v>6</v>
      </c>
      <c r="D340" t="s">
        <v>4064</v>
      </c>
      <c r="E340">
        <v>815</v>
      </c>
    </row>
    <row r="341" spans="1:5" x14ac:dyDescent="0.25">
      <c r="A341" s="199" t="s">
        <v>3688</v>
      </c>
      <c r="B341">
        <v>6</v>
      </c>
      <c r="C341">
        <v>6</v>
      </c>
      <c r="D341" t="s">
        <v>3996</v>
      </c>
      <c r="E341">
        <v>1045</v>
      </c>
    </row>
    <row r="342" spans="1:5" x14ac:dyDescent="0.25">
      <c r="A342" s="199" t="s">
        <v>4038</v>
      </c>
      <c r="B342">
        <v>6</v>
      </c>
      <c r="C342">
        <v>6</v>
      </c>
      <c r="D342" t="s">
        <v>4039</v>
      </c>
      <c r="E342">
        <v>918</v>
      </c>
    </row>
    <row r="343" spans="1:5" x14ac:dyDescent="0.25">
      <c r="A343" s="199" t="s">
        <v>6685</v>
      </c>
      <c r="B343">
        <v>6</v>
      </c>
      <c r="C343">
        <v>6</v>
      </c>
      <c r="D343" t="s">
        <v>3975</v>
      </c>
      <c r="E343">
        <v>1117</v>
      </c>
    </row>
    <row r="344" spans="1:5" x14ac:dyDescent="0.25">
      <c r="A344" s="199" t="s">
        <v>4002</v>
      </c>
      <c r="B344">
        <v>6</v>
      </c>
      <c r="C344">
        <v>6</v>
      </c>
      <c r="D344" t="s">
        <v>4003</v>
      </c>
      <c r="E344">
        <v>273</v>
      </c>
    </row>
    <row r="345" spans="1:5" x14ac:dyDescent="0.25">
      <c r="A345" s="199" t="s">
        <v>4027</v>
      </c>
      <c r="B345">
        <v>6</v>
      </c>
      <c r="C345">
        <v>6</v>
      </c>
      <c r="D345" t="s">
        <v>4028</v>
      </c>
      <c r="E345">
        <v>61</v>
      </c>
    </row>
    <row r="346" spans="1:5" x14ac:dyDescent="0.25">
      <c r="A346" s="199" t="s">
        <v>6692</v>
      </c>
      <c r="B346">
        <v>6</v>
      </c>
      <c r="C346">
        <v>6</v>
      </c>
      <c r="D346" t="s">
        <v>4013</v>
      </c>
      <c r="E346">
        <v>1950</v>
      </c>
    </row>
    <row r="347" spans="1:5" x14ac:dyDescent="0.25">
      <c r="A347" s="199" t="s">
        <v>3635</v>
      </c>
      <c r="B347">
        <v>6</v>
      </c>
      <c r="C347">
        <v>6</v>
      </c>
      <c r="D347" t="s">
        <v>4033</v>
      </c>
      <c r="E347">
        <v>1251</v>
      </c>
    </row>
    <row r="348" spans="1:5" x14ac:dyDescent="0.25">
      <c r="A348" s="199" t="s">
        <v>4024</v>
      </c>
      <c r="B348">
        <v>6</v>
      </c>
      <c r="C348">
        <v>4</v>
      </c>
      <c r="D348" t="s">
        <v>4025</v>
      </c>
      <c r="E348">
        <v>830</v>
      </c>
    </row>
    <row r="349" spans="1:5" x14ac:dyDescent="0.25">
      <c r="A349" s="199" t="s">
        <v>6710</v>
      </c>
      <c r="B349">
        <v>6</v>
      </c>
      <c r="C349">
        <v>6</v>
      </c>
      <c r="D349" t="s">
        <v>3998</v>
      </c>
      <c r="E349">
        <v>607</v>
      </c>
    </row>
    <row r="350" spans="1:5" x14ac:dyDescent="0.25">
      <c r="A350" s="199" t="s">
        <v>4010</v>
      </c>
      <c r="B350">
        <v>6</v>
      </c>
      <c r="C350">
        <v>6</v>
      </c>
      <c r="D350" t="s">
        <v>4011</v>
      </c>
      <c r="E350">
        <v>1212</v>
      </c>
    </row>
    <row r="351" spans="1:5" x14ac:dyDescent="0.25">
      <c r="A351" s="199" t="s">
        <v>4031</v>
      </c>
      <c r="B351">
        <v>6</v>
      </c>
      <c r="C351">
        <v>6</v>
      </c>
      <c r="D351" t="s">
        <v>4032</v>
      </c>
      <c r="E351">
        <v>674</v>
      </c>
    </row>
    <row r="352" spans="1:5" x14ac:dyDescent="0.25">
      <c r="A352" s="199" t="s">
        <v>4067</v>
      </c>
      <c r="B352">
        <v>6</v>
      </c>
      <c r="C352">
        <v>6</v>
      </c>
      <c r="D352" t="s">
        <v>4068</v>
      </c>
      <c r="E352">
        <v>1340</v>
      </c>
    </row>
    <row r="353" spans="1:5" x14ac:dyDescent="0.25">
      <c r="A353" s="199" t="s">
        <v>6734</v>
      </c>
      <c r="B353">
        <v>6</v>
      </c>
      <c r="C353">
        <v>5</v>
      </c>
      <c r="D353" t="s">
        <v>4065</v>
      </c>
      <c r="E353">
        <v>1373</v>
      </c>
    </row>
    <row r="354" spans="1:5" x14ac:dyDescent="0.25">
      <c r="A354" s="199" t="s">
        <v>4050</v>
      </c>
      <c r="B354">
        <v>6</v>
      </c>
      <c r="C354">
        <v>6</v>
      </c>
      <c r="D354" t="s">
        <v>4051</v>
      </c>
      <c r="E354">
        <v>601</v>
      </c>
    </row>
    <row r="355" spans="1:5" x14ac:dyDescent="0.25">
      <c r="A355" s="199" t="s">
        <v>5055</v>
      </c>
      <c r="B355">
        <v>6</v>
      </c>
      <c r="C355">
        <v>6</v>
      </c>
      <c r="D355" t="s">
        <v>4042</v>
      </c>
      <c r="E355">
        <v>1417</v>
      </c>
    </row>
    <row r="356" spans="1:5" x14ac:dyDescent="0.25">
      <c r="A356" s="199" t="s">
        <v>4014</v>
      </c>
      <c r="B356">
        <v>6</v>
      </c>
      <c r="C356">
        <v>6</v>
      </c>
      <c r="D356" t="s">
        <v>4015</v>
      </c>
      <c r="E356">
        <v>985</v>
      </c>
    </row>
    <row r="357" spans="1:5" x14ac:dyDescent="0.25">
      <c r="A357" s="199" t="s">
        <v>4007</v>
      </c>
      <c r="B357">
        <v>6</v>
      </c>
      <c r="C357">
        <v>5</v>
      </c>
      <c r="D357" t="s">
        <v>4008</v>
      </c>
      <c r="E357">
        <v>1202</v>
      </c>
    </row>
    <row r="358" spans="1:5" x14ac:dyDescent="0.25">
      <c r="A358" s="199" t="s">
        <v>3963</v>
      </c>
      <c r="B358">
        <v>6</v>
      </c>
      <c r="C358">
        <v>6</v>
      </c>
      <c r="D358" t="s">
        <v>4009</v>
      </c>
      <c r="E358">
        <v>146</v>
      </c>
    </row>
    <row r="359" spans="1:5" x14ac:dyDescent="0.25">
      <c r="A359" s="199" t="s">
        <v>3995</v>
      </c>
      <c r="B359">
        <v>6</v>
      </c>
      <c r="C359">
        <v>6</v>
      </c>
      <c r="D359" t="s">
        <v>3975</v>
      </c>
      <c r="E359">
        <v>1121</v>
      </c>
    </row>
    <row r="360" spans="1:5" x14ac:dyDescent="0.25">
      <c r="A360" s="199" t="s">
        <v>6821</v>
      </c>
      <c r="B360">
        <v>6</v>
      </c>
      <c r="C360">
        <v>6</v>
      </c>
      <c r="D360" t="s">
        <v>3975</v>
      </c>
      <c r="E360">
        <v>1119</v>
      </c>
    </row>
    <row r="361" spans="1:5" x14ac:dyDescent="0.25">
      <c r="A361" s="199" t="s">
        <v>4047</v>
      </c>
      <c r="B361">
        <v>6</v>
      </c>
      <c r="C361">
        <v>6</v>
      </c>
      <c r="D361" t="s">
        <v>4046</v>
      </c>
      <c r="E361">
        <v>1661</v>
      </c>
    </row>
    <row r="362" spans="1:5" x14ac:dyDescent="0.25">
      <c r="A362" s="199" t="s">
        <v>4745</v>
      </c>
      <c r="B362">
        <v>6</v>
      </c>
      <c r="C362">
        <v>6</v>
      </c>
      <c r="D362" t="s">
        <v>3985</v>
      </c>
      <c r="E362">
        <v>1517</v>
      </c>
    </row>
    <row r="363" spans="1:5" x14ac:dyDescent="0.25">
      <c r="A363" s="199" t="s">
        <v>4062</v>
      </c>
      <c r="B363">
        <v>6</v>
      </c>
      <c r="C363">
        <v>6</v>
      </c>
      <c r="D363" t="s">
        <v>4046</v>
      </c>
      <c r="E363">
        <v>1659</v>
      </c>
    </row>
    <row r="364" spans="1:5" x14ac:dyDescent="0.25">
      <c r="A364" s="199" t="s">
        <v>3465</v>
      </c>
      <c r="B364">
        <v>6</v>
      </c>
      <c r="C364">
        <v>5</v>
      </c>
      <c r="D364" t="s">
        <v>3980</v>
      </c>
      <c r="E364">
        <v>1096</v>
      </c>
    </row>
    <row r="365" spans="1:5" x14ac:dyDescent="0.25">
      <c r="A365" s="199" t="s">
        <v>3465</v>
      </c>
      <c r="B365">
        <v>6</v>
      </c>
      <c r="C365">
        <v>6</v>
      </c>
      <c r="D365" t="s">
        <v>4018</v>
      </c>
      <c r="E365">
        <v>1488</v>
      </c>
    </row>
    <row r="366" spans="1:5" x14ac:dyDescent="0.25">
      <c r="A366" s="199" t="s">
        <v>4034</v>
      </c>
      <c r="B366">
        <v>6</v>
      </c>
      <c r="C366">
        <v>6</v>
      </c>
      <c r="D366" t="s">
        <v>4035</v>
      </c>
      <c r="E366">
        <v>291</v>
      </c>
    </row>
    <row r="367" spans="1:5" x14ac:dyDescent="0.25">
      <c r="A367" s="199" t="s">
        <v>4036</v>
      </c>
      <c r="B367">
        <v>6</v>
      </c>
      <c r="C367">
        <v>6</v>
      </c>
      <c r="D367" t="s">
        <v>4037</v>
      </c>
      <c r="E367">
        <v>262</v>
      </c>
    </row>
    <row r="368" spans="1:5" x14ac:dyDescent="0.25">
      <c r="A368" s="199" t="s">
        <v>3626</v>
      </c>
      <c r="B368">
        <v>6</v>
      </c>
      <c r="C368">
        <v>6</v>
      </c>
      <c r="D368" t="s">
        <v>3999</v>
      </c>
      <c r="E368">
        <v>572</v>
      </c>
    </row>
    <row r="369" spans="1:5" x14ac:dyDescent="0.25">
      <c r="A369" s="199" t="s">
        <v>3592</v>
      </c>
      <c r="B369">
        <v>6</v>
      </c>
      <c r="C369">
        <v>6</v>
      </c>
      <c r="D369" t="s">
        <v>4021</v>
      </c>
      <c r="E369">
        <v>1217</v>
      </c>
    </row>
    <row r="370" spans="1:5" x14ac:dyDescent="0.25">
      <c r="A370" s="199" t="s">
        <v>6481</v>
      </c>
      <c r="B370">
        <v>6</v>
      </c>
      <c r="C370">
        <v>6</v>
      </c>
      <c r="D370" t="s">
        <v>4017</v>
      </c>
      <c r="E370">
        <v>105</v>
      </c>
    </row>
    <row r="371" spans="1:5" x14ac:dyDescent="0.25">
      <c r="A371" s="199" t="s">
        <v>3449</v>
      </c>
      <c r="B371">
        <v>6</v>
      </c>
      <c r="C371">
        <v>6</v>
      </c>
      <c r="D371" t="s">
        <v>4026</v>
      </c>
      <c r="E371">
        <v>847</v>
      </c>
    </row>
    <row r="372" spans="1:5" x14ac:dyDescent="0.25">
      <c r="A372" s="199" t="s">
        <v>6877</v>
      </c>
      <c r="B372">
        <v>6</v>
      </c>
      <c r="C372">
        <v>6</v>
      </c>
      <c r="D372" t="s">
        <v>3994</v>
      </c>
      <c r="E372">
        <v>413</v>
      </c>
    </row>
    <row r="373" spans="1:5" x14ac:dyDescent="0.25">
      <c r="A373" s="199" t="s">
        <v>3540</v>
      </c>
      <c r="B373">
        <v>6</v>
      </c>
      <c r="C373">
        <v>5</v>
      </c>
      <c r="D373" t="s">
        <v>3980</v>
      </c>
      <c r="E373">
        <v>1095</v>
      </c>
    </row>
    <row r="374" spans="1:5" x14ac:dyDescent="0.25">
      <c r="A374" s="199" t="s">
        <v>6100</v>
      </c>
      <c r="B374">
        <v>6</v>
      </c>
      <c r="C374">
        <v>6</v>
      </c>
      <c r="D374" t="s">
        <v>4023</v>
      </c>
      <c r="E374">
        <v>1070</v>
      </c>
    </row>
    <row r="375" spans="1:5" x14ac:dyDescent="0.25">
      <c r="A375" s="199" t="s">
        <v>3987</v>
      </c>
      <c r="B375">
        <v>6</v>
      </c>
      <c r="C375">
        <v>6</v>
      </c>
      <c r="D375" t="s">
        <v>3988</v>
      </c>
      <c r="E375">
        <v>170</v>
      </c>
    </row>
    <row r="376" spans="1:5" x14ac:dyDescent="0.25">
      <c r="A376" s="199" t="s">
        <v>6883</v>
      </c>
      <c r="B376">
        <v>6</v>
      </c>
      <c r="C376">
        <v>6</v>
      </c>
      <c r="D376" t="s">
        <v>3991</v>
      </c>
      <c r="E376">
        <v>1087</v>
      </c>
    </row>
    <row r="377" spans="1:5" x14ac:dyDescent="0.25">
      <c r="A377" s="199" t="s">
        <v>6884</v>
      </c>
      <c r="B377">
        <v>6</v>
      </c>
      <c r="C377">
        <v>6</v>
      </c>
      <c r="D377" t="s">
        <v>4058</v>
      </c>
      <c r="E377">
        <v>89</v>
      </c>
    </row>
    <row r="378" spans="1:5" x14ac:dyDescent="0.25">
      <c r="A378" s="199" t="s">
        <v>5679</v>
      </c>
      <c r="B378">
        <v>6</v>
      </c>
      <c r="C378">
        <v>6</v>
      </c>
      <c r="D378" t="s">
        <v>3977</v>
      </c>
      <c r="E378">
        <v>180</v>
      </c>
    </row>
    <row r="379" spans="1:5" x14ac:dyDescent="0.25">
      <c r="A379" s="199" t="s">
        <v>3759</v>
      </c>
      <c r="B379">
        <v>6</v>
      </c>
      <c r="C379">
        <v>6</v>
      </c>
      <c r="D379" t="s">
        <v>4006</v>
      </c>
      <c r="E379">
        <v>1044</v>
      </c>
    </row>
    <row r="380" spans="1:5" x14ac:dyDescent="0.25">
      <c r="A380" s="199" t="s">
        <v>6473</v>
      </c>
      <c r="B380">
        <v>6</v>
      </c>
      <c r="C380">
        <v>6</v>
      </c>
      <c r="D380" t="s">
        <v>4001</v>
      </c>
      <c r="E380">
        <v>871</v>
      </c>
    </row>
    <row r="381" spans="1:5" x14ac:dyDescent="0.25">
      <c r="A381" s="199" t="s">
        <v>3771</v>
      </c>
      <c r="B381">
        <v>6</v>
      </c>
      <c r="C381">
        <v>6</v>
      </c>
      <c r="D381" t="s">
        <v>4005</v>
      </c>
      <c r="E381">
        <v>604</v>
      </c>
    </row>
    <row r="382" spans="1:5" x14ac:dyDescent="0.25">
      <c r="A382" s="199" t="s">
        <v>6250</v>
      </c>
      <c r="B382">
        <v>6</v>
      </c>
      <c r="C382">
        <v>6</v>
      </c>
      <c r="D382" t="s">
        <v>4042</v>
      </c>
      <c r="E382">
        <v>1418</v>
      </c>
    </row>
    <row r="383" spans="1:5" x14ac:dyDescent="0.25">
      <c r="A383" s="199" t="s">
        <v>5278</v>
      </c>
      <c r="B383">
        <v>6</v>
      </c>
      <c r="C383">
        <v>6</v>
      </c>
      <c r="D383" t="s">
        <v>4053</v>
      </c>
      <c r="E383">
        <v>1367</v>
      </c>
    </row>
    <row r="384" spans="1:5" x14ac:dyDescent="0.25">
      <c r="A384" s="199" t="s">
        <v>3971</v>
      </c>
      <c r="B384">
        <v>6</v>
      </c>
      <c r="C384">
        <v>6</v>
      </c>
      <c r="D384" t="s">
        <v>4046</v>
      </c>
      <c r="E384">
        <v>1657</v>
      </c>
    </row>
    <row r="385" spans="1:5" x14ac:dyDescent="0.25">
      <c r="A385" s="199" t="s">
        <v>5479</v>
      </c>
      <c r="B385">
        <v>6</v>
      </c>
      <c r="C385">
        <v>6</v>
      </c>
      <c r="D385" t="s">
        <v>4057</v>
      </c>
      <c r="E385">
        <v>1407</v>
      </c>
    </row>
    <row r="386" spans="1:5" x14ac:dyDescent="0.25">
      <c r="A386" s="199" t="s">
        <v>4883</v>
      </c>
      <c r="B386">
        <v>6</v>
      </c>
      <c r="C386">
        <v>6</v>
      </c>
      <c r="D386" t="s">
        <v>4071</v>
      </c>
      <c r="E386">
        <v>496</v>
      </c>
    </row>
    <row r="387" spans="1:5" x14ac:dyDescent="0.25">
      <c r="A387" s="199" t="s">
        <v>6933</v>
      </c>
      <c r="B387">
        <v>6</v>
      </c>
      <c r="C387">
        <v>6</v>
      </c>
      <c r="D387" t="s">
        <v>3975</v>
      </c>
      <c r="E387">
        <v>1122</v>
      </c>
    </row>
    <row r="388" spans="1:5" x14ac:dyDescent="0.25">
      <c r="A388" s="199" t="s">
        <v>6947</v>
      </c>
      <c r="B388">
        <v>6</v>
      </c>
      <c r="C388">
        <v>6</v>
      </c>
      <c r="D388" t="s">
        <v>3997</v>
      </c>
      <c r="E388">
        <v>872</v>
      </c>
    </row>
    <row r="389" spans="1:5" x14ac:dyDescent="0.25">
      <c r="A389" s="199" t="s">
        <v>1840</v>
      </c>
      <c r="B389">
        <v>6</v>
      </c>
      <c r="C389">
        <v>6</v>
      </c>
      <c r="D389" t="s">
        <v>4019</v>
      </c>
      <c r="E389">
        <v>292</v>
      </c>
    </row>
    <row r="390" spans="1:5" x14ac:dyDescent="0.25">
      <c r="A390" s="199" t="s">
        <v>1840</v>
      </c>
      <c r="B390">
        <v>6</v>
      </c>
      <c r="C390">
        <v>6</v>
      </c>
      <c r="D390" t="s">
        <v>4044</v>
      </c>
      <c r="E390">
        <v>779</v>
      </c>
    </row>
    <row r="391" spans="1:5" x14ac:dyDescent="0.25">
      <c r="A391" s="199" t="s">
        <v>172</v>
      </c>
      <c r="B391">
        <v>6</v>
      </c>
      <c r="C391">
        <v>6</v>
      </c>
      <c r="D391" t="s">
        <v>4070</v>
      </c>
      <c r="E391">
        <v>553</v>
      </c>
    </row>
    <row r="392" spans="1:5" x14ac:dyDescent="0.25">
      <c r="A392" s="199" t="s">
        <v>5955</v>
      </c>
      <c r="B392">
        <v>6</v>
      </c>
      <c r="C392">
        <v>6</v>
      </c>
      <c r="D392" t="s">
        <v>3979</v>
      </c>
      <c r="E392">
        <v>385</v>
      </c>
    </row>
    <row r="393" spans="1:5" x14ac:dyDescent="0.25">
      <c r="A393" s="199" t="s">
        <v>4251</v>
      </c>
      <c r="B393">
        <v>6</v>
      </c>
      <c r="C393">
        <v>6</v>
      </c>
      <c r="D393" t="s">
        <v>3993</v>
      </c>
      <c r="E393">
        <v>1169</v>
      </c>
    </row>
    <row r="394" spans="1:5" x14ac:dyDescent="0.25">
      <c r="A394" s="199" t="s">
        <v>4324</v>
      </c>
      <c r="B394">
        <v>6</v>
      </c>
      <c r="C394">
        <v>6</v>
      </c>
      <c r="D394" t="s">
        <v>4046</v>
      </c>
      <c r="E394">
        <v>1660</v>
      </c>
    </row>
    <row r="395" spans="1:5" x14ac:dyDescent="0.25">
      <c r="A395" s="199" t="s">
        <v>6355</v>
      </c>
      <c r="B395">
        <v>6</v>
      </c>
      <c r="C395">
        <v>5</v>
      </c>
      <c r="D395" t="s">
        <v>3982</v>
      </c>
      <c r="E395">
        <v>98</v>
      </c>
    </row>
    <row r="396" spans="1:5" x14ac:dyDescent="0.25">
      <c r="A396" s="199" t="s">
        <v>5570</v>
      </c>
      <c r="B396">
        <v>6</v>
      </c>
      <c r="C396">
        <v>6</v>
      </c>
      <c r="D396" t="s">
        <v>4030</v>
      </c>
      <c r="E396">
        <v>603</v>
      </c>
    </row>
    <row r="397" spans="1:5" x14ac:dyDescent="0.25">
      <c r="A397" s="199" t="s">
        <v>4040</v>
      </c>
      <c r="B397">
        <v>6</v>
      </c>
      <c r="C397">
        <v>6</v>
      </c>
      <c r="D397" t="s">
        <v>4041</v>
      </c>
      <c r="E397">
        <v>218</v>
      </c>
    </row>
    <row r="398" spans="1:5" x14ac:dyDescent="0.25">
      <c r="A398" s="199" t="s">
        <v>3446</v>
      </c>
      <c r="B398">
        <v>6</v>
      </c>
      <c r="C398">
        <v>6</v>
      </c>
      <c r="D398" t="s">
        <v>3986</v>
      </c>
      <c r="E398">
        <v>1055</v>
      </c>
    </row>
    <row r="399" spans="1:5" x14ac:dyDescent="0.25">
      <c r="A399" s="199" t="s">
        <v>3983</v>
      </c>
      <c r="B399">
        <v>6</v>
      </c>
      <c r="C399">
        <v>6</v>
      </c>
      <c r="D399" t="s">
        <v>3984</v>
      </c>
      <c r="E399">
        <v>363</v>
      </c>
    </row>
    <row r="400" spans="1:5" x14ac:dyDescent="0.25">
      <c r="A400" s="199" t="s">
        <v>6228</v>
      </c>
      <c r="B400">
        <v>6</v>
      </c>
      <c r="C400">
        <v>6</v>
      </c>
      <c r="D400" t="s">
        <v>3975</v>
      </c>
      <c r="E400">
        <v>1118</v>
      </c>
    </row>
    <row r="401" spans="1:5" x14ac:dyDescent="0.25">
      <c r="A401" s="199" t="s">
        <v>3989</v>
      </c>
      <c r="B401">
        <v>6</v>
      </c>
      <c r="C401">
        <v>6</v>
      </c>
      <c r="D401" t="s">
        <v>3975</v>
      </c>
      <c r="E401">
        <v>1120</v>
      </c>
    </row>
    <row r="402" spans="1:5" x14ac:dyDescent="0.25">
      <c r="A402" s="199" t="s">
        <v>4054</v>
      </c>
      <c r="B402">
        <v>6</v>
      </c>
      <c r="C402">
        <v>5</v>
      </c>
      <c r="D402" t="s">
        <v>4055</v>
      </c>
      <c r="E402">
        <v>530</v>
      </c>
    </row>
    <row r="403" spans="1:5" x14ac:dyDescent="0.25">
      <c r="A403" s="199" t="s">
        <v>3594</v>
      </c>
      <c r="B403">
        <v>6</v>
      </c>
      <c r="C403">
        <v>6</v>
      </c>
      <c r="D403" t="s">
        <v>4012</v>
      </c>
      <c r="E403">
        <v>974</v>
      </c>
    </row>
    <row r="404" spans="1:5" x14ac:dyDescent="0.25">
      <c r="A404" s="199" t="s">
        <v>3894</v>
      </c>
      <c r="B404">
        <v>6</v>
      </c>
      <c r="C404">
        <v>6</v>
      </c>
      <c r="D404" t="s">
        <v>3990</v>
      </c>
      <c r="E404">
        <v>1085</v>
      </c>
    </row>
    <row r="405" spans="1:5" x14ac:dyDescent="0.25">
      <c r="A405" s="199" t="s">
        <v>6622</v>
      </c>
      <c r="B405">
        <v>5</v>
      </c>
      <c r="C405">
        <v>5</v>
      </c>
      <c r="D405" t="s">
        <v>4183</v>
      </c>
      <c r="E405">
        <v>583</v>
      </c>
    </row>
    <row r="406" spans="1:5" x14ac:dyDescent="0.25">
      <c r="A406" s="199" t="s">
        <v>4420</v>
      </c>
      <c r="B406">
        <v>5</v>
      </c>
      <c r="C406">
        <v>5</v>
      </c>
      <c r="D406" t="s">
        <v>4170</v>
      </c>
      <c r="E406">
        <v>626</v>
      </c>
    </row>
    <row r="407" spans="1:5" x14ac:dyDescent="0.25">
      <c r="A407" s="199" t="s">
        <v>6637</v>
      </c>
      <c r="B407">
        <v>5</v>
      </c>
      <c r="C407">
        <v>5</v>
      </c>
      <c r="D407" t="s">
        <v>4139</v>
      </c>
      <c r="E407">
        <v>55</v>
      </c>
    </row>
    <row r="408" spans="1:5" x14ac:dyDescent="0.25">
      <c r="A408" s="199" t="s">
        <v>6494</v>
      </c>
      <c r="B408">
        <v>5</v>
      </c>
      <c r="C408">
        <v>5</v>
      </c>
      <c r="D408" t="s">
        <v>4135</v>
      </c>
      <c r="E408">
        <v>359</v>
      </c>
    </row>
    <row r="409" spans="1:5" x14ac:dyDescent="0.25">
      <c r="A409" s="199" t="s">
        <v>4181</v>
      </c>
      <c r="B409">
        <v>5</v>
      </c>
      <c r="C409">
        <v>5</v>
      </c>
      <c r="D409" t="s">
        <v>4182</v>
      </c>
      <c r="E409">
        <v>1500</v>
      </c>
    </row>
    <row r="410" spans="1:5" x14ac:dyDescent="0.25">
      <c r="A410" s="199" t="s">
        <v>4096</v>
      </c>
      <c r="B410">
        <v>5</v>
      </c>
      <c r="C410">
        <v>5</v>
      </c>
      <c r="D410" t="s">
        <v>4097</v>
      </c>
      <c r="E410">
        <v>1208</v>
      </c>
    </row>
    <row r="411" spans="1:5" x14ac:dyDescent="0.25">
      <c r="A411" s="199" t="s">
        <v>4113</v>
      </c>
      <c r="B411">
        <v>5</v>
      </c>
      <c r="C411">
        <v>5</v>
      </c>
      <c r="D411" t="s">
        <v>4114</v>
      </c>
      <c r="E411">
        <v>1075</v>
      </c>
    </row>
    <row r="412" spans="1:5" x14ac:dyDescent="0.25">
      <c r="A412" s="199" t="s">
        <v>4075</v>
      </c>
      <c r="B412">
        <v>5</v>
      </c>
      <c r="C412">
        <v>5</v>
      </c>
      <c r="D412" t="s">
        <v>4076</v>
      </c>
      <c r="E412">
        <v>886</v>
      </c>
    </row>
    <row r="413" spans="1:5" x14ac:dyDescent="0.25">
      <c r="A413" s="199" t="s">
        <v>3675</v>
      </c>
      <c r="B413">
        <v>5</v>
      </c>
      <c r="C413">
        <v>5</v>
      </c>
      <c r="D413" t="s">
        <v>4100</v>
      </c>
      <c r="E413">
        <v>851</v>
      </c>
    </row>
    <row r="414" spans="1:5" x14ac:dyDescent="0.25">
      <c r="A414" s="199" t="s">
        <v>6566</v>
      </c>
      <c r="B414">
        <v>5</v>
      </c>
      <c r="C414">
        <v>5</v>
      </c>
      <c r="D414" t="s">
        <v>4085</v>
      </c>
      <c r="E414">
        <v>782</v>
      </c>
    </row>
    <row r="415" spans="1:5" x14ac:dyDescent="0.25">
      <c r="A415" s="199" t="s">
        <v>3874</v>
      </c>
      <c r="B415">
        <v>5</v>
      </c>
      <c r="C415">
        <v>5</v>
      </c>
      <c r="D415" t="s">
        <v>4153</v>
      </c>
      <c r="E415">
        <v>993</v>
      </c>
    </row>
    <row r="416" spans="1:5" x14ac:dyDescent="0.25">
      <c r="A416" s="199" t="s">
        <v>6491</v>
      </c>
      <c r="B416">
        <v>5</v>
      </c>
      <c r="C416">
        <v>5</v>
      </c>
      <c r="D416" t="s">
        <v>4143</v>
      </c>
      <c r="E416">
        <v>687</v>
      </c>
    </row>
    <row r="417" spans="1:5" x14ac:dyDescent="0.25">
      <c r="A417" s="199" t="s">
        <v>4101</v>
      </c>
      <c r="B417">
        <v>5</v>
      </c>
      <c r="C417">
        <v>5</v>
      </c>
      <c r="D417" t="s">
        <v>4102</v>
      </c>
      <c r="E417">
        <v>920</v>
      </c>
    </row>
    <row r="418" spans="1:5" x14ac:dyDescent="0.25">
      <c r="A418" s="199" t="s">
        <v>4109</v>
      </c>
      <c r="B418">
        <v>5</v>
      </c>
      <c r="C418">
        <v>5</v>
      </c>
      <c r="D418" t="s">
        <v>4110</v>
      </c>
      <c r="E418">
        <v>372</v>
      </c>
    </row>
    <row r="419" spans="1:5" x14ac:dyDescent="0.25">
      <c r="A419" s="199" t="s">
        <v>4158</v>
      </c>
      <c r="B419">
        <v>5</v>
      </c>
      <c r="C419">
        <v>5</v>
      </c>
      <c r="D419" t="s">
        <v>4159</v>
      </c>
      <c r="E419">
        <v>1578</v>
      </c>
    </row>
    <row r="420" spans="1:5" x14ac:dyDescent="0.25">
      <c r="A420" s="199" t="s">
        <v>4137</v>
      </c>
      <c r="B420">
        <v>5</v>
      </c>
      <c r="C420">
        <v>5</v>
      </c>
      <c r="D420" t="s">
        <v>4138</v>
      </c>
      <c r="E420">
        <v>722</v>
      </c>
    </row>
    <row r="421" spans="1:5" x14ac:dyDescent="0.25">
      <c r="A421" s="199" t="s">
        <v>4129</v>
      </c>
      <c r="B421">
        <v>5</v>
      </c>
      <c r="C421">
        <v>5</v>
      </c>
      <c r="D421" t="s">
        <v>4130</v>
      </c>
      <c r="E421">
        <v>74</v>
      </c>
    </row>
    <row r="422" spans="1:5" x14ac:dyDescent="0.25">
      <c r="A422" s="199" t="s">
        <v>4670</v>
      </c>
      <c r="B422">
        <v>5</v>
      </c>
      <c r="C422">
        <v>5</v>
      </c>
      <c r="D422" t="s">
        <v>4140</v>
      </c>
      <c r="E422">
        <v>197</v>
      </c>
    </row>
    <row r="423" spans="1:5" x14ac:dyDescent="0.25">
      <c r="A423" s="199" t="s">
        <v>3607</v>
      </c>
      <c r="B423">
        <v>5</v>
      </c>
      <c r="C423">
        <v>5</v>
      </c>
      <c r="D423" t="s">
        <v>4154</v>
      </c>
      <c r="E423">
        <v>1021</v>
      </c>
    </row>
    <row r="424" spans="1:5" x14ac:dyDescent="0.25">
      <c r="A424" s="199" t="s">
        <v>4186</v>
      </c>
      <c r="B424">
        <v>5</v>
      </c>
      <c r="C424">
        <v>5</v>
      </c>
      <c r="D424" t="s">
        <v>4187</v>
      </c>
      <c r="E424">
        <v>1255</v>
      </c>
    </row>
    <row r="425" spans="1:5" x14ac:dyDescent="0.25">
      <c r="A425" s="199" t="s">
        <v>4107</v>
      </c>
      <c r="B425">
        <v>5</v>
      </c>
      <c r="C425">
        <v>5</v>
      </c>
      <c r="D425" t="s">
        <v>4108</v>
      </c>
      <c r="E425">
        <v>758</v>
      </c>
    </row>
    <row r="426" spans="1:5" x14ac:dyDescent="0.25">
      <c r="A426" s="199" t="s">
        <v>4166</v>
      </c>
      <c r="B426">
        <v>5</v>
      </c>
      <c r="C426">
        <v>5</v>
      </c>
      <c r="D426" t="s">
        <v>4167</v>
      </c>
      <c r="E426">
        <v>656</v>
      </c>
    </row>
    <row r="427" spans="1:5" x14ac:dyDescent="0.25">
      <c r="A427" s="199" t="s">
        <v>4150</v>
      </c>
      <c r="B427">
        <v>5</v>
      </c>
      <c r="C427">
        <v>5</v>
      </c>
      <c r="D427" t="s">
        <v>4151</v>
      </c>
      <c r="E427">
        <v>768</v>
      </c>
    </row>
    <row r="428" spans="1:5" x14ac:dyDescent="0.25">
      <c r="A428" s="199" t="s">
        <v>4123</v>
      </c>
      <c r="B428">
        <v>5</v>
      </c>
      <c r="C428">
        <v>5</v>
      </c>
      <c r="D428" t="s">
        <v>4124</v>
      </c>
      <c r="E428">
        <v>1378</v>
      </c>
    </row>
    <row r="429" spans="1:5" x14ac:dyDescent="0.25">
      <c r="A429" s="199" t="s">
        <v>4073</v>
      </c>
      <c r="B429">
        <v>5</v>
      </c>
      <c r="C429">
        <v>5</v>
      </c>
      <c r="D429" t="s">
        <v>4074</v>
      </c>
      <c r="E429">
        <v>392</v>
      </c>
    </row>
    <row r="430" spans="1:5" x14ac:dyDescent="0.25">
      <c r="A430" s="199" t="s">
        <v>4545</v>
      </c>
      <c r="B430">
        <v>5</v>
      </c>
      <c r="C430">
        <v>5</v>
      </c>
      <c r="D430" t="s">
        <v>4106</v>
      </c>
      <c r="E430">
        <v>760</v>
      </c>
    </row>
    <row r="431" spans="1:5" x14ac:dyDescent="0.25">
      <c r="A431" s="199" t="s">
        <v>4184</v>
      </c>
      <c r="B431">
        <v>5</v>
      </c>
      <c r="C431">
        <v>5</v>
      </c>
      <c r="D431" t="s">
        <v>4185</v>
      </c>
      <c r="E431">
        <v>1568</v>
      </c>
    </row>
    <row r="432" spans="1:5" x14ac:dyDescent="0.25">
      <c r="A432" s="199" t="s">
        <v>3477</v>
      </c>
      <c r="B432">
        <v>5</v>
      </c>
      <c r="C432">
        <v>5</v>
      </c>
      <c r="D432" t="s">
        <v>4105</v>
      </c>
      <c r="E432">
        <v>761</v>
      </c>
    </row>
    <row r="433" spans="1:5" x14ac:dyDescent="0.25">
      <c r="A433" s="199" t="s">
        <v>4160</v>
      </c>
      <c r="B433">
        <v>5</v>
      </c>
      <c r="C433">
        <v>5</v>
      </c>
      <c r="D433" t="s">
        <v>4161</v>
      </c>
      <c r="E433">
        <v>279</v>
      </c>
    </row>
    <row r="434" spans="1:5" x14ac:dyDescent="0.25">
      <c r="A434" s="199" t="s">
        <v>4190</v>
      </c>
      <c r="B434">
        <v>5</v>
      </c>
      <c r="C434">
        <v>4</v>
      </c>
      <c r="D434" t="s">
        <v>4191</v>
      </c>
      <c r="E434">
        <v>2323</v>
      </c>
    </row>
    <row r="435" spans="1:5" x14ac:dyDescent="0.25">
      <c r="A435" s="199" t="s">
        <v>4175</v>
      </c>
      <c r="B435">
        <v>5</v>
      </c>
      <c r="C435">
        <v>5</v>
      </c>
      <c r="D435" t="s">
        <v>4176</v>
      </c>
      <c r="E435">
        <v>267</v>
      </c>
    </row>
    <row r="436" spans="1:5" x14ac:dyDescent="0.25">
      <c r="A436" s="199" t="s">
        <v>4077</v>
      </c>
      <c r="B436">
        <v>5</v>
      </c>
      <c r="C436">
        <v>5</v>
      </c>
      <c r="D436" t="s">
        <v>4078</v>
      </c>
      <c r="E436">
        <v>884</v>
      </c>
    </row>
    <row r="437" spans="1:5" x14ac:dyDescent="0.25">
      <c r="A437" s="199" t="s">
        <v>4077</v>
      </c>
      <c r="B437">
        <v>5</v>
      </c>
      <c r="C437">
        <v>5</v>
      </c>
      <c r="D437" t="s">
        <v>4088</v>
      </c>
      <c r="E437">
        <v>1652</v>
      </c>
    </row>
    <row r="438" spans="1:5" x14ac:dyDescent="0.25">
      <c r="A438" s="199" t="s">
        <v>4173</v>
      </c>
      <c r="B438">
        <v>5</v>
      </c>
      <c r="C438">
        <v>5</v>
      </c>
      <c r="D438" t="s">
        <v>4174</v>
      </c>
      <c r="E438">
        <v>1476</v>
      </c>
    </row>
    <row r="439" spans="1:5" x14ac:dyDescent="0.25">
      <c r="A439" s="199" t="s">
        <v>4131</v>
      </c>
      <c r="B439">
        <v>5</v>
      </c>
      <c r="C439">
        <v>5</v>
      </c>
      <c r="D439" t="s">
        <v>4132</v>
      </c>
      <c r="E439">
        <v>1388</v>
      </c>
    </row>
    <row r="440" spans="1:5" x14ac:dyDescent="0.25">
      <c r="A440" s="199" t="s">
        <v>4164</v>
      </c>
      <c r="B440">
        <v>5</v>
      </c>
      <c r="C440">
        <v>5</v>
      </c>
      <c r="D440" t="s">
        <v>4165</v>
      </c>
      <c r="E440">
        <v>1197</v>
      </c>
    </row>
    <row r="441" spans="1:5" x14ac:dyDescent="0.25">
      <c r="A441" s="199" t="s">
        <v>4115</v>
      </c>
      <c r="B441">
        <v>5</v>
      </c>
      <c r="C441">
        <v>5</v>
      </c>
      <c r="D441" t="s">
        <v>4116</v>
      </c>
      <c r="E441">
        <v>190</v>
      </c>
    </row>
    <row r="442" spans="1:5" x14ac:dyDescent="0.25">
      <c r="A442" s="199" t="s">
        <v>6831</v>
      </c>
      <c r="B442">
        <v>5</v>
      </c>
      <c r="C442">
        <v>4</v>
      </c>
      <c r="D442" t="s">
        <v>4111</v>
      </c>
      <c r="E442">
        <v>1611</v>
      </c>
    </row>
    <row r="443" spans="1:5" x14ac:dyDescent="0.25">
      <c r="A443" s="199" t="s">
        <v>4090</v>
      </c>
      <c r="B443">
        <v>5</v>
      </c>
      <c r="C443">
        <v>5</v>
      </c>
      <c r="D443" t="s">
        <v>4091</v>
      </c>
      <c r="E443">
        <v>683</v>
      </c>
    </row>
    <row r="444" spans="1:5" x14ac:dyDescent="0.25">
      <c r="A444" s="199" t="s">
        <v>4379</v>
      </c>
      <c r="B444">
        <v>5</v>
      </c>
      <c r="C444">
        <v>5</v>
      </c>
      <c r="D444" t="s">
        <v>4157</v>
      </c>
      <c r="E444">
        <v>1020</v>
      </c>
    </row>
    <row r="445" spans="1:5" x14ac:dyDescent="0.25">
      <c r="A445" s="199" t="s">
        <v>4083</v>
      </c>
      <c r="B445">
        <v>5</v>
      </c>
      <c r="C445">
        <v>5</v>
      </c>
      <c r="D445" t="s">
        <v>4084</v>
      </c>
      <c r="E445">
        <v>1090</v>
      </c>
    </row>
    <row r="446" spans="1:5" x14ac:dyDescent="0.25">
      <c r="A446" s="199" t="s">
        <v>5213</v>
      </c>
      <c r="B446">
        <v>5</v>
      </c>
      <c r="C446">
        <v>5</v>
      </c>
      <c r="D446" t="s">
        <v>4080</v>
      </c>
      <c r="E446">
        <v>1156</v>
      </c>
    </row>
    <row r="447" spans="1:5" x14ac:dyDescent="0.25">
      <c r="A447" s="199" t="s">
        <v>6064</v>
      </c>
      <c r="B447">
        <v>5</v>
      </c>
      <c r="C447">
        <v>5</v>
      </c>
      <c r="D447" t="s">
        <v>4169</v>
      </c>
      <c r="E447">
        <v>623</v>
      </c>
    </row>
    <row r="448" spans="1:5" x14ac:dyDescent="0.25">
      <c r="A448" s="199" t="s">
        <v>3605</v>
      </c>
      <c r="B448">
        <v>5</v>
      </c>
      <c r="C448">
        <v>5</v>
      </c>
      <c r="D448" t="s">
        <v>4162</v>
      </c>
      <c r="E448">
        <v>2</v>
      </c>
    </row>
    <row r="449" spans="1:5" x14ac:dyDescent="0.25">
      <c r="A449" s="199" t="s">
        <v>4145</v>
      </c>
      <c r="B449">
        <v>5</v>
      </c>
      <c r="C449">
        <v>5</v>
      </c>
      <c r="D449" t="s">
        <v>4146</v>
      </c>
      <c r="E449">
        <v>151</v>
      </c>
    </row>
    <row r="450" spans="1:5" x14ac:dyDescent="0.25">
      <c r="A450" s="199" t="s">
        <v>4425</v>
      </c>
      <c r="B450">
        <v>5</v>
      </c>
      <c r="C450">
        <v>5</v>
      </c>
      <c r="D450" t="s">
        <v>4144</v>
      </c>
      <c r="E450">
        <v>1954</v>
      </c>
    </row>
    <row r="451" spans="1:5" x14ac:dyDescent="0.25">
      <c r="A451" s="199" t="s">
        <v>4989</v>
      </c>
      <c r="B451">
        <v>5</v>
      </c>
      <c r="C451">
        <v>5</v>
      </c>
      <c r="D451" t="s">
        <v>4134</v>
      </c>
      <c r="E451">
        <v>118</v>
      </c>
    </row>
    <row r="452" spans="1:5" x14ac:dyDescent="0.25">
      <c r="A452" s="199" t="s">
        <v>4133</v>
      </c>
      <c r="B452">
        <v>5</v>
      </c>
      <c r="C452">
        <v>5</v>
      </c>
      <c r="D452" t="s">
        <v>4136</v>
      </c>
      <c r="E452">
        <v>2029</v>
      </c>
    </row>
    <row r="453" spans="1:5" x14ac:dyDescent="0.25">
      <c r="A453" s="199" t="s">
        <v>4133</v>
      </c>
      <c r="B453">
        <v>5</v>
      </c>
      <c r="C453">
        <v>5</v>
      </c>
      <c r="D453" t="s">
        <v>4156</v>
      </c>
      <c r="E453">
        <v>1003</v>
      </c>
    </row>
    <row r="454" spans="1:5" x14ac:dyDescent="0.25">
      <c r="A454" s="199" t="s">
        <v>6896</v>
      </c>
      <c r="B454">
        <v>5</v>
      </c>
      <c r="C454">
        <v>5</v>
      </c>
      <c r="D454" t="s">
        <v>4081</v>
      </c>
      <c r="E454">
        <v>2042</v>
      </c>
    </row>
    <row r="455" spans="1:5" x14ac:dyDescent="0.25">
      <c r="A455" s="199" t="s">
        <v>4214</v>
      </c>
      <c r="B455">
        <v>5</v>
      </c>
      <c r="C455">
        <v>5</v>
      </c>
      <c r="D455" t="s">
        <v>4128</v>
      </c>
      <c r="E455">
        <v>938</v>
      </c>
    </row>
    <row r="456" spans="1:5" x14ac:dyDescent="0.25">
      <c r="A456" s="199" t="s">
        <v>3916</v>
      </c>
      <c r="B456">
        <v>5</v>
      </c>
      <c r="C456">
        <v>5</v>
      </c>
      <c r="D456" t="s">
        <v>4149</v>
      </c>
      <c r="E456">
        <v>1736</v>
      </c>
    </row>
    <row r="457" spans="1:5" x14ac:dyDescent="0.25">
      <c r="A457" s="199" t="s">
        <v>5401</v>
      </c>
      <c r="B457">
        <v>5</v>
      </c>
      <c r="C457">
        <v>5</v>
      </c>
      <c r="D457" t="s">
        <v>4104</v>
      </c>
      <c r="E457">
        <v>786</v>
      </c>
    </row>
    <row r="458" spans="1:5" x14ac:dyDescent="0.25">
      <c r="A458" s="199" t="s">
        <v>4004</v>
      </c>
      <c r="B458">
        <v>5</v>
      </c>
      <c r="C458">
        <v>5</v>
      </c>
      <c r="D458" t="s">
        <v>4120</v>
      </c>
      <c r="E458">
        <v>1273</v>
      </c>
    </row>
    <row r="459" spans="1:5" x14ac:dyDescent="0.25">
      <c r="A459" s="199" t="s">
        <v>3782</v>
      </c>
      <c r="B459">
        <v>5</v>
      </c>
      <c r="C459">
        <v>5</v>
      </c>
      <c r="D459" t="s">
        <v>4112</v>
      </c>
      <c r="E459">
        <v>757</v>
      </c>
    </row>
    <row r="460" spans="1:5" x14ac:dyDescent="0.25">
      <c r="A460" s="199" t="s">
        <v>4059</v>
      </c>
      <c r="B460">
        <v>5</v>
      </c>
      <c r="C460">
        <v>5</v>
      </c>
      <c r="D460" t="s">
        <v>4089</v>
      </c>
      <c r="E460">
        <v>463</v>
      </c>
    </row>
    <row r="461" spans="1:5" x14ac:dyDescent="0.25">
      <c r="A461" s="199" t="s">
        <v>5196</v>
      </c>
      <c r="B461">
        <v>5</v>
      </c>
      <c r="C461">
        <v>5</v>
      </c>
      <c r="D461" t="s">
        <v>4142</v>
      </c>
      <c r="E461">
        <v>2154</v>
      </c>
    </row>
    <row r="462" spans="1:5" x14ac:dyDescent="0.25">
      <c r="A462" s="199" t="s">
        <v>6907</v>
      </c>
      <c r="B462">
        <v>5</v>
      </c>
      <c r="C462">
        <v>5</v>
      </c>
      <c r="D462" t="s">
        <v>4098</v>
      </c>
      <c r="E462">
        <v>1275</v>
      </c>
    </row>
    <row r="463" spans="1:5" x14ac:dyDescent="0.25">
      <c r="A463" s="199" t="s">
        <v>4866</v>
      </c>
      <c r="B463">
        <v>5</v>
      </c>
      <c r="C463">
        <v>5</v>
      </c>
      <c r="D463" t="s">
        <v>4122</v>
      </c>
      <c r="E463">
        <v>37</v>
      </c>
    </row>
    <row r="464" spans="1:5" x14ac:dyDescent="0.25">
      <c r="A464" s="199" t="s">
        <v>3496</v>
      </c>
      <c r="B464">
        <v>5</v>
      </c>
      <c r="C464">
        <v>5</v>
      </c>
      <c r="D464" t="s">
        <v>4180</v>
      </c>
      <c r="E464">
        <v>93</v>
      </c>
    </row>
    <row r="465" spans="1:5" x14ac:dyDescent="0.25">
      <c r="A465" s="199" t="s">
        <v>4464</v>
      </c>
      <c r="B465">
        <v>5</v>
      </c>
      <c r="C465">
        <v>5</v>
      </c>
      <c r="D465" t="s">
        <v>4095</v>
      </c>
      <c r="E465">
        <v>1811</v>
      </c>
    </row>
    <row r="466" spans="1:5" x14ac:dyDescent="0.25">
      <c r="A466" s="199" t="s">
        <v>4271</v>
      </c>
      <c r="B466">
        <v>5</v>
      </c>
      <c r="C466">
        <v>5</v>
      </c>
      <c r="D466" t="s">
        <v>4178</v>
      </c>
      <c r="E466">
        <v>263</v>
      </c>
    </row>
    <row r="467" spans="1:5" x14ac:dyDescent="0.25">
      <c r="A467" s="199" t="s">
        <v>3516</v>
      </c>
      <c r="B467">
        <v>5</v>
      </c>
      <c r="C467">
        <v>5</v>
      </c>
      <c r="D467" t="s">
        <v>4099</v>
      </c>
      <c r="E467">
        <v>765</v>
      </c>
    </row>
    <row r="468" spans="1:5" x14ac:dyDescent="0.25">
      <c r="A468" s="199" t="s">
        <v>5138</v>
      </c>
      <c r="B468">
        <v>5</v>
      </c>
      <c r="C468">
        <v>5</v>
      </c>
      <c r="D468" t="s">
        <v>4087</v>
      </c>
      <c r="E468">
        <v>63</v>
      </c>
    </row>
    <row r="469" spans="1:5" x14ac:dyDescent="0.25">
      <c r="A469" s="199" t="s">
        <v>3536</v>
      </c>
      <c r="B469">
        <v>5</v>
      </c>
      <c r="C469">
        <v>5</v>
      </c>
      <c r="D469" t="s">
        <v>4163</v>
      </c>
      <c r="E469">
        <v>540</v>
      </c>
    </row>
    <row r="470" spans="1:5" x14ac:dyDescent="0.25">
      <c r="A470" s="199" t="s">
        <v>93</v>
      </c>
      <c r="B470">
        <v>5</v>
      </c>
      <c r="C470">
        <v>5</v>
      </c>
      <c r="D470" t="s">
        <v>4141</v>
      </c>
      <c r="E470">
        <v>1043</v>
      </c>
    </row>
    <row r="471" spans="1:5" x14ac:dyDescent="0.25">
      <c r="A471" s="199" t="s">
        <v>5655</v>
      </c>
      <c r="B471">
        <v>5</v>
      </c>
      <c r="C471">
        <v>5</v>
      </c>
      <c r="D471" t="s">
        <v>4082</v>
      </c>
      <c r="E471">
        <v>1113</v>
      </c>
    </row>
    <row r="472" spans="1:5" x14ac:dyDescent="0.25">
      <c r="A472" s="199" t="s">
        <v>5963</v>
      </c>
      <c r="B472">
        <v>5</v>
      </c>
      <c r="C472">
        <v>5</v>
      </c>
      <c r="D472" t="s">
        <v>4189</v>
      </c>
      <c r="E472">
        <v>1566</v>
      </c>
    </row>
    <row r="473" spans="1:5" x14ac:dyDescent="0.25">
      <c r="A473" s="199" t="s">
        <v>6159</v>
      </c>
      <c r="B473">
        <v>5</v>
      </c>
      <c r="C473">
        <v>4</v>
      </c>
      <c r="D473" t="s">
        <v>4126</v>
      </c>
      <c r="E473">
        <v>367</v>
      </c>
    </row>
    <row r="474" spans="1:5" x14ac:dyDescent="0.25">
      <c r="A474" s="199" t="s">
        <v>3896</v>
      </c>
      <c r="B474">
        <v>5</v>
      </c>
      <c r="C474">
        <v>5</v>
      </c>
      <c r="D474" t="s">
        <v>4147</v>
      </c>
      <c r="E474">
        <v>114</v>
      </c>
    </row>
    <row r="475" spans="1:5" x14ac:dyDescent="0.25">
      <c r="A475" s="199" t="s">
        <v>6991</v>
      </c>
      <c r="B475">
        <v>5</v>
      </c>
      <c r="C475">
        <v>5</v>
      </c>
      <c r="D475" t="s">
        <v>4093</v>
      </c>
      <c r="E475">
        <v>160</v>
      </c>
    </row>
    <row r="476" spans="1:5" x14ac:dyDescent="0.25">
      <c r="A476" s="199" t="s">
        <v>6346</v>
      </c>
      <c r="B476">
        <v>5</v>
      </c>
      <c r="C476">
        <v>5</v>
      </c>
      <c r="D476" t="s">
        <v>4079</v>
      </c>
      <c r="E476">
        <v>1115</v>
      </c>
    </row>
    <row r="477" spans="1:5" x14ac:dyDescent="0.25">
      <c r="A477" s="199" t="s">
        <v>4352</v>
      </c>
      <c r="B477">
        <v>5</v>
      </c>
      <c r="C477">
        <v>5</v>
      </c>
      <c r="D477" t="s">
        <v>4172</v>
      </c>
      <c r="E477">
        <v>585</v>
      </c>
    </row>
    <row r="478" spans="1:5" x14ac:dyDescent="0.25">
      <c r="A478" s="199" t="s">
        <v>6120</v>
      </c>
      <c r="B478">
        <v>5</v>
      </c>
      <c r="C478">
        <v>5</v>
      </c>
      <c r="D478" t="s">
        <v>4118</v>
      </c>
      <c r="E478">
        <v>756</v>
      </c>
    </row>
    <row r="479" spans="1:5" x14ac:dyDescent="0.25">
      <c r="A479" s="199" t="s">
        <v>6621</v>
      </c>
      <c r="B479">
        <v>4</v>
      </c>
      <c r="C479">
        <v>4</v>
      </c>
      <c r="D479" t="s">
        <v>4293</v>
      </c>
      <c r="E479">
        <v>582</v>
      </c>
    </row>
    <row r="480" spans="1:5" x14ac:dyDescent="0.25">
      <c r="A480" s="199" t="s">
        <v>4205</v>
      </c>
      <c r="B480">
        <v>4</v>
      </c>
      <c r="C480">
        <v>4</v>
      </c>
      <c r="D480" t="s">
        <v>4206</v>
      </c>
      <c r="E480">
        <v>110</v>
      </c>
    </row>
    <row r="481" spans="1:5" x14ac:dyDescent="0.25">
      <c r="A481" s="199" t="s">
        <v>4253</v>
      </c>
      <c r="B481">
        <v>4</v>
      </c>
      <c r="C481">
        <v>4</v>
      </c>
      <c r="D481" t="s">
        <v>4254</v>
      </c>
      <c r="E481">
        <v>537</v>
      </c>
    </row>
    <row r="482" spans="1:5" x14ac:dyDescent="0.25">
      <c r="A482" s="199" t="s">
        <v>4342</v>
      </c>
      <c r="B482">
        <v>4</v>
      </c>
      <c r="C482">
        <v>4</v>
      </c>
      <c r="D482" t="s">
        <v>4341</v>
      </c>
      <c r="E482">
        <v>939</v>
      </c>
    </row>
    <row r="483" spans="1:5" x14ac:dyDescent="0.25">
      <c r="A483" s="199" t="s">
        <v>4330</v>
      </c>
      <c r="B483">
        <v>4</v>
      </c>
      <c r="C483">
        <v>4</v>
      </c>
      <c r="D483" t="s">
        <v>4331</v>
      </c>
      <c r="E483">
        <v>658</v>
      </c>
    </row>
    <row r="484" spans="1:5" x14ac:dyDescent="0.25">
      <c r="A484" s="199" t="s">
        <v>3749</v>
      </c>
      <c r="B484">
        <v>4</v>
      </c>
      <c r="C484">
        <v>4</v>
      </c>
      <c r="D484" t="s">
        <v>4326</v>
      </c>
      <c r="E484">
        <v>655</v>
      </c>
    </row>
    <row r="485" spans="1:5" x14ac:dyDescent="0.25">
      <c r="A485" s="199" t="s">
        <v>4199</v>
      </c>
      <c r="B485">
        <v>4</v>
      </c>
      <c r="C485">
        <v>4</v>
      </c>
      <c r="D485" t="s">
        <v>4200</v>
      </c>
      <c r="E485">
        <v>219</v>
      </c>
    </row>
    <row r="486" spans="1:5" x14ac:dyDescent="0.25">
      <c r="A486" s="199" t="s">
        <v>6497</v>
      </c>
      <c r="B486">
        <v>4</v>
      </c>
      <c r="C486">
        <v>3</v>
      </c>
      <c r="D486" t="s">
        <v>4343</v>
      </c>
      <c r="E486">
        <v>1182</v>
      </c>
    </row>
    <row r="487" spans="1:5" x14ac:dyDescent="0.25">
      <c r="A487" s="199" t="s">
        <v>4218</v>
      </c>
      <c r="B487">
        <v>4</v>
      </c>
      <c r="C487">
        <v>4</v>
      </c>
      <c r="D487" t="s">
        <v>4219</v>
      </c>
      <c r="E487">
        <v>172</v>
      </c>
    </row>
    <row r="488" spans="1:5" x14ac:dyDescent="0.25">
      <c r="A488" s="199" t="s">
        <v>4246</v>
      </c>
      <c r="B488">
        <v>4</v>
      </c>
      <c r="C488">
        <v>4</v>
      </c>
      <c r="D488" t="s">
        <v>4247</v>
      </c>
      <c r="E488">
        <v>319</v>
      </c>
    </row>
    <row r="489" spans="1:5" x14ac:dyDescent="0.25">
      <c r="A489" s="199" t="s">
        <v>5866</v>
      </c>
      <c r="B489">
        <v>4</v>
      </c>
      <c r="C489">
        <v>4</v>
      </c>
      <c r="D489" t="s">
        <v>4329</v>
      </c>
      <c r="E489">
        <v>742</v>
      </c>
    </row>
    <row r="490" spans="1:5" x14ac:dyDescent="0.25">
      <c r="A490" s="199" t="s">
        <v>4226</v>
      </c>
      <c r="B490">
        <v>4</v>
      </c>
      <c r="C490">
        <v>3</v>
      </c>
      <c r="D490" t="s">
        <v>4227</v>
      </c>
      <c r="E490">
        <v>378</v>
      </c>
    </row>
    <row r="491" spans="1:5" x14ac:dyDescent="0.25">
      <c r="A491" s="199" t="s">
        <v>3876</v>
      </c>
      <c r="B491">
        <v>4</v>
      </c>
      <c r="C491">
        <v>4</v>
      </c>
      <c r="D491" t="s">
        <v>4367</v>
      </c>
      <c r="E491">
        <v>864</v>
      </c>
    </row>
    <row r="492" spans="1:5" x14ac:dyDescent="0.25">
      <c r="A492" s="199" t="s">
        <v>4236</v>
      </c>
      <c r="B492">
        <v>4</v>
      </c>
      <c r="C492">
        <v>4</v>
      </c>
      <c r="D492" t="s">
        <v>4237</v>
      </c>
      <c r="E492">
        <v>195</v>
      </c>
    </row>
    <row r="493" spans="1:5" x14ac:dyDescent="0.25">
      <c r="A493" s="199" t="s">
        <v>6570</v>
      </c>
      <c r="B493">
        <v>4</v>
      </c>
      <c r="C493">
        <v>4</v>
      </c>
      <c r="D493" t="s">
        <v>4273</v>
      </c>
      <c r="E493">
        <v>237</v>
      </c>
    </row>
    <row r="494" spans="1:5" x14ac:dyDescent="0.25">
      <c r="A494" s="199" t="s">
        <v>4344</v>
      </c>
      <c r="B494">
        <v>4</v>
      </c>
      <c r="C494">
        <v>4</v>
      </c>
      <c r="D494" t="s">
        <v>4345</v>
      </c>
      <c r="E494">
        <v>717</v>
      </c>
    </row>
    <row r="495" spans="1:5" x14ac:dyDescent="0.25">
      <c r="A495" s="199" t="s">
        <v>4269</v>
      </c>
      <c r="B495">
        <v>4</v>
      </c>
      <c r="C495">
        <v>4</v>
      </c>
      <c r="D495" t="s">
        <v>4270</v>
      </c>
      <c r="E495">
        <v>1027</v>
      </c>
    </row>
    <row r="496" spans="1:5" x14ac:dyDescent="0.25">
      <c r="A496" s="199" t="s">
        <v>4238</v>
      </c>
      <c r="B496">
        <v>4</v>
      </c>
      <c r="C496">
        <v>4</v>
      </c>
      <c r="D496" t="s">
        <v>4239</v>
      </c>
      <c r="E496">
        <v>352</v>
      </c>
    </row>
    <row r="497" spans="1:5" x14ac:dyDescent="0.25">
      <c r="A497" s="199" t="s">
        <v>6687</v>
      </c>
      <c r="B497">
        <v>4</v>
      </c>
      <c r="C497">
        <v>4</v>
      </c>
      <c r="D497" t="s">
        <v>4291</v>
      </c>
      <c r="E497">
        <v>1383</v>
      </c>
    </row>
    <row r="498" spans="1:5" x14ac:dyDescent="0.25">
      <c r="A498" s="199" t="s">
        <v>6484</v>
      </c>
      <c r="B498">
        <v>4</v>
      </c>
      <c r="C498">
        <v>4</v>
      </c>
      <c r="D498" t="s">
        <v>4366</v>
      </c>
      <c r="E498">
        <v>1139</v>
      </c>
    </row>
    <row r="499" spans="1:5" x14ac:dyDescent="0.25">
      <c r="A499" s="199" t="s">
        <v>4202</v>
      </c>
      <c r="B499">
        <v>4</v>
      </c>
      <c r="C499">
        <v>4</v>
      </c>
      <c r="D499" t="s">
        <v>4203</v>
      </c>
      <c r="E499">
        <v>1768</v>
      </c>
    </row>
    <row r="500" spans="1:5" x14ac:dyDescent="0.25">
      <c r="A500" s="199" t="s">
        <v>4259</v>
      </c>
      <c r="B500">
        <v>4</v>
      </c>
      <c r="C500">
        <v>4</v>
      </c>
      <c r="D500" t="s">
        <v>4260</v>
      </c>
      <c r="E500">
        <v>7</v>
      </c>
    </row>
    <row r="501" spans="1:5" x14ac:dyDescent="0.25">
      <c r="A501" s="199" t="s">
        <v>6697</v>
      </c>
      <c r="B501">
        <v>4</v>
      </c>
      <c r="C501">
        <v>4</v>
      </c>
      <c r="D501" t="s">
        <v>4284</v>
      </c>
      <c r="E501">
        <v>1567</v>
      </c>
    </row>
    <row r="502" spans="1:5" x14ac:dyDescent="0.25">
      <c r="A502" s="199" t="s">
        <v>3590</v>
      </c>
      <c r="B502">
        <v>4</v>
      </c>
      <c r="C502">
        <v>4</v>
      </c>
      <c r="D502" t="s">
        <v>4198</v>
      </c>
      <c r="E502">
        <v>1997</v>
      </c>
    </row>
    <row r="503" spans="1:5" x14ac:dyDescent="0.25">
      <c r="A503" s="199" t="s">
        <v>4249</v>
      </c>
      <c r="B503">
        <v>4</v>
      </c>
      <c r="C503">
        <v>4</v>
      </c>
      <c r="D503" t="s">
        <v>4250</v>
      </c>
      <c r="E503">
        <v>206</v>
      </c>
    </row>
    <row r="504" spans="1:5" x14ac:dyDescent="0.25">
      <c r="A504" s="199" t="s">
        <v>4348</v>
      </c>
      <c r="B504">
        <v>4</v>
      </c>
      <c r="C504">
        <v>4</v>
      </c>
      <c r="D504" t="s">
        <v>4341</v>
      </c>
      <c r="E504">
        <v>936</v>
      </c>
    </row>
    <row r="505" spans="1:5" x14ac:dyDescent="0.25">
      <c r="A505" s="199" t="s">
        <v>4289</v>
      </c>
      <c r="B505">
        <v>4</v>
      </c>
      <c r="C505">
        <v>4</v>
      </c>
      <c r="D505" t="s">
        <v>4290</v>
      </c>
      <c r="E505">
        <v>628</v>
      </c>
    </row>
    <row r="506" spans="1:5" x14ac:dyDescent="0.25">
      <c r="A506" s="199" t="s">
        <v>4370</v>
      </c>
      <c r="B506">
        <v>4</v>
      </c>
      <c r="C506">
        <v>4</v>
      </c>
      <c r="D506" t="s">
        <v>4371</v>
      </c>
      <c r="E506">
        <v>850</v>
      </c>
    </row>
    <row r="507" spans="1:5" x14ac:dyDescent="0.25">
      <c r="A507" s="199" t="s">
        <v>5178</v>
      </c>
      <c r="B507">
        <v>4</v>
      </c>
      <c r="C507">
        <v>4</v>
      </c>
      <c r="D507" t="s">
        <v>4279</v>
      </c>
      <c r="E507">
        <v>1308</v>
      </c>
    </row>
    <row r="508" spans="1:5" x14ac:dyDescent="0.25">
      <c r="A508" s="199" t="s">
        <v>4361</v>
      </c>
      <c r="B508">
        <v>4</v>
      </c>
      <c r="C508">
        <v>4</v>
      </c>
      <c r="D508" t="s">
        <v>4362</v>
      </c>
      <c r="E508">
        <v>27</v>
      </c>
    </row>
    <row r="509" spans="1:5" x14ac:dyDescent="0.25">
      <c r="A509" s="199" t="s">
        <v>6716</v>
      </c>
      <c r="B509">
        <v>4</v>
      </c>
      <c r="C509">
        <v>4</v>
      </c>
      <c r="D509" t="s">
        <v>4267</v>
      </c>
      <c r="E509">
        <v>1317</v>
      </c>
    </row>
    <row r="510" spans="1:5" x14ac:dyDescent="0.25">
      <c r="A510" s="199" t="s">
        <v>3740</v>
      </c>
      <c r="B510">
        <v>4</v>
      </c>
      <c r="C510">
        <v>4</v>
      </c>
      <c r="D510" t="s">
        <v>4264</v>
      </c>
      <c r="E510">
        <v>1350</v>
      </c>
    </row>
    <row r="511" spans="1:5" x14ac:dyDescent="0.25">
      <c r="A511" s="199" t="s">
        <v>4301</v>
      </c>
      <c r="B511">
        <v>4</v>
      </c>
      <c r="C511">
        <v>4</v>
      </c>
      <c r="D511" t="s">
        <v>4284</v>
      </c>
      <c r="E511">
        <v>1564</v>
      </c>
    </row>
    <row r="512" spans="1:5" x14ac:dyDescent="0.25">
      <c r="A512" s="199" t="s">
        <v>6496</v>
      </c>
      <c r="B512">
        <v>4</v>
      </c>
      <c r="C512">
        <v>4</v>
      </c>
      <c r="D512" t="s">
        <v>4274</v>
      </c>
      <c r="E512">
        <v>1042</v>
      </c>
    </row>
    <row r="513" spans="1:5" x14ac:dyDescent="0.25">
      <c r="A513" s="199" t="s">
        <v>6731</v>
      </c>
      <c r="B513">
        <v>4</v>
      </c>
      <c r="C513">
        <v>4</v>
      </c>
      <c r="D513" t="s">
        <v>4291</v>
      </c>
      <c r="E513">
        <v>1382</v>
      </c>
    </row>
    <row r="514" spans="1:5" x14ac:dyDescent="0.25">
      <c r="A514" s="199" t="s">
        <v>4224</v>
      </c>
      <c r="B514">
        <v>4</v>
      </c>
      <c r="C514">
        <v>4</v>
      </c>
      <c r="D514" t="s">
        <v>4225</v>
      </c>
      <c r="E514">
        <v>295</v>
      </c>
    </row>
    <row r="515" spans="1:5" x14ac:dyDescent="0.25">
      <c r="A515" s="199" t="s">
        <v>6744</v>
      </c>
      <c r="B515">
        <v>4</v>
      </c>
      <c r="C515">
        <v>4</v>
      </c>
      <c r="D515" t="s">
        <v>4341</v>
      </c>
      <c r="E515">
        <v>937</v>
      </c>
    </row>
    <row r="516" spans="1:5" x14ac:dyDescent="0.25">
      <c r="A516" s="199" t="s">
        <v>4438</v>
      </c>
      <c r="B516">
        <v>4</v>
      </c>
      <c r="C516">
        <v>4</v>
      </c>
      <c r="D516" t="s">
        <v>4351</v>
      </c>
      <c r="E516">
        <v>1460</v>
      </c>
    </row>
    <row r="517" spans="1:5" x14ac:dyDescent="0.25">
      <c r="A517" s="199" t="s">
        <v>4295</v>
      </c>
      <c r="B517">
        <v>4</v>
      </c>
      <c r="C517">
        <v>4</v>
      </c>
      <c r="D517" t="s">
        <v>4296</v>
      </c>
      <c r="E517">
        <v>633</v>
      </c>
    </row>
    <row r="518" spans="1:5" x14ac:dyDescent="0.25">
      <c r="A518" s="199" t="s">
        <v>5670</v>
      </c>
      <c r="B518">
        <v>4</v>
      </c>
      <c r="C518">
        <v>4</v>
      </c>
      <c r="D518" t="s">
        <v>4263</v>
      </c>
      <c r="E518">
        <v>1526</v>
      </c>
    </row>
    <row r="519" spans="1:5" x14ac:dyDescent="0.25">
      <c r="A519" s="199" t="s">
        <v>4931</v>
      </c>
      <c r="B519">
        <v>4</v>
      </c>
      <c r="C519">
        <v>4</v>
      </c>
      <c r="D519" t="s">
        <v>4282</v>
      </c>
      <c r="E519">
        <v>1329</v>
      </c>
    </row>
    <row r="520" spans="1:5" x14ac:dyDescent="0.25">
      <c r="A520" s="199" t="s">
        <v>3463</v>
      </c>
      <c r="B520">
        <v>4</v>
      </c>
      <c r="C520">
        <v>4</v>
      </c>
      <c r="D520" t="s">
        <v>4196</v>
      </c>
      <c r="E520">
        <v>215</v>
      </c>
    </row>
    <row r="521" spans="1:5" x14ac:dyDescent="0.25">
      <c r="A521" s="199" t="s">
        <v>3462</v>
      </c>
      <c r="B521">
        <v>4</v>
      </c>
      <c r="C521">
        <v>4</v>
      </c>
      <c r="D521" t="s">
        <v>4283</v>
      </c>
      <c r="E521">
        <v>1558</v>
      </c>
    </row>
    <row r="522" spans="1:5" x14ac:dyDescent="0.25">
      <c r="A522" s="199" t="s">
        <v>3456</v>
      </c>
      <c r="B522">
        <v>4</v>
      </c>
      <c r="C522">
        <v>4</v>
      </c>
      <c r="D522" t="s">
        <v>4284</v>
      </c>
      <c r="E522">
        <v>1562</v>
      </c>
    </row>
    <row r="523" spans="1:5" x14ac:dyDescent="0.25">
      <c r="A523" s="199" t="s">
        <v>5444</v>
      </c>
      <c r="B523">
        <v>4</v>
      </c>
      <c r="C523">
        <v>4</v>
      </c>
      <c r="D523" t="s">
        <v>4231</v>
      </c>
      <c r="E523">
        <v>1577</v>
      </c>
    </row>
    <row r="524" spans="1:5" x14ac:dyDescent="0.25">
      <c r="A524" s="199" t="s">
        <v>6767</v>
      </c>
      <c r="B524">
        <v>4</v>
      </c>
      <c r="C524">
        <v>4</v>
      </c>
      <c r="D524" t="s">
        <v>4334</v>
      </c>
      <c r="E524">
        <v>24</v>
      </c>
    </row>
    <row r="525" spans="1:5" x14ac:dyDescent="0.25">
      <c r="A525" s="199" t="s">
        <v>4265</v>
      </c>
      <c r="B525">
        <v>4</v>
      </c>
      <c r="C525">
        <v>4</v>
      </c>
      <c r="D525" t="s">
        <v>4266</v>
      </c>
      <c r="E525">
        <v>1542</v>
      </c>
    </row>
    <row r="526" spans="1:5" x14ac:dyDescent="0.25">
      <c r="A526" s="199" t="s">
        <v>4315</v>
      </c>
      <c r="B526">
        <v>4</v>
      </c>
      <c r="C526">
        <v>4</v>
      </c>
      <c r="D526" t="s">
        <v>4316</v>
      </c>
      <c r="E526">
        <v>1495</v>
      </c>
    </row>
    <row r="527" spans="1:5" x14ac:dyDescent="0.25">
      <c r="A527" s="199" t="s">
        <v>4220</v>
      </c>
      <c r="B527">
        <v>4</v>
      </c>
      <c r="C527">
        <v>4</v>
      </c>
      <c r="D527" t="s">
        <v>4221</v>
      </c>
      <c r="E527">
        <v>176</v>
      </c>
    </row>
    <row r="528" spans="1:5" x14ac:dyDescent="0.25">
      <c r="A528" s="199" t="s">
        <v>4244</v>
      </c>
      <c r="B528">
        <v>4</v>
      </c>
      <c r="C528">
        <v>4</v>
      </c>
      <c r="D528" t="s">
        <v>4245</v>
      </c>
      <c r="E528">
        <v>328</v>
      </c>
    </row>
    <row r="529" spans="1:5" x14ac:dyDescent="0.25">
      <c r="A529" s="199" t="s">
        <v>4359</v>
      </c>
      <c r="B529">
        <v>4</v>
      </c>
      <c r="C529">
        <v>4</v>
      </c>
      <c r="D529" t="s">
        <v>4360</v>
      </c>
      <c r="E529">
        <v>738</v>
      </c>
    </row>
    <row r="530" spans="1:5" x14ac:dyDescent="0.25">
      <c r="A530" s="199" t="s">
        <v>4232</v>
      </c>
      <c r="B530">
        <v>4</v>
      </c>
      <c r="C530">
        <v>4</v>
      </c>
      <c r="D530" t="s">
        <v>4231</v>
      </c>
      <c r="E530">
        <v>1580</v>
      </c>
    </row>
    <row r="531" spans="1:5" x14ac:dyDescent="0.25">
      <c r="A531" s="199" t="s">
        <v>4164</v>
      </c>
      <c r="B531">
        <v>4</v>
      </c>
      <c r="C531">
        <v>4</v>
      </c>
      <c r="D531" t="s">
        <v>4340</v>
      </c>
      <c r="E531">
        <v>853</v>
      </c>
    </row>
    <row r="532" spans="1:5" x14ac:dyDescent="0.25">
      <c r="A532" s="199" t="s">
        <v>6812</v>
      </c>
      <c r="B532">
        <v>4</v>
      </c>
      <c r="C532">
        <v>4</v>
      </c>
      <c r="D532" t="s">
        <v>4268</v>
      </c>
      <c r="E532">
        <v>12</v>
      </c>
    </row>
    <row r="533" spans="1:5" x14ac:dyDescent="0.25">
      <c r="A533" s="199" t="s">
        <v>4234</v>
      </c>
      <c r="B533">
        <v>4</v>
      </c>
      <c r="C533">
        <v>4</v>
      </c>
      <c r="D533" t="s">
        <v>4235</v>
      </c>
      <c r="E533">
        <v>1778</v>
      </c>
    </row>
    <row r="534" spans="1:5" x14ac:dyDescent="0.25">
      <c r="A534" s="199" t="s">
        <v>4228</v>
      </c>
      <c r="B534">
        <v>4</v>
      </c>
      <c r="C534">
        <v>4</v>
      </c>
      <c r="D534" t="s">
        <v>4229</v>
      </c>
      <c r="E534">
        <v>524</v>
      </c>
    </row>
    <row r="535" spans="1:5" x14ac:dyDescent="0.25">
      <c r="A535" s="199" t="s">
        <v>6837</v>
      </c>
      <c r="B535">
        <v>4</v>
      </c>
      <c r="C535">
        <v>4</v>
      </c>
      <c r="D535" t="s">
        <v>4204</v>
      </c>
      <c r="E535">
        <v>1728</v>
      </c>
    </row>
    <row r="536" spans="1:5" x14ac:dyDescent="0.25">
      <c r="A536" s="199" t="s">
        <v>4966</v>
      </c>
      <c r="B536">
        <v>4</v>
      </c>
      <c r="C536">
        <v>4</v>
      </c>
      <c r="D536" t="s">
        <v>4213</v>
      </c>
      <c r="E536">
        <v>434</v>
      </c>
    </row>
    <row r="537" spans="1:5" x14ac:dyDescent="0.25">
      <c r="A537" s="199" t="s">
        <v>4311</v>
      </c>
      <c r="B537">
        <v>4</v>
      </c>
      <c r="C537">
        <v>4</v>
      </c>
      <c r="D537" t="s">
        <v>4312</v>
      </c>
      <c r="E537">
        <v>645</v>
      </c>
    </row>
    <row r="538" spans="1:5" x14ac:dyDescent="0.25">
      <c r="A538" s="199" t="s">
        <v>6839</v>
      </c>
      <c r="B538">
        <v>4</v>
      </c>
      <c r="C538">
        <v>3</v>
      </c>
      <c r="D538" t="s">
        <v>4233</v>
      </c>
      <c r="E538">
        <v>1571</v>
      </c>
    </row>
    <row r="539" spans="1:5" x14ac:dyDescent="0.25">
      <c r="A539" s="199" t="s">
        <v>6495</v>
      </c>
      <c r="B539">
        <v>4</v>
      </c>
      <c r="C539">
        <v>4</v>
      </c>
      <c r="D539" t="s">
        <v>4257</v>
      </c>
      <c r="E539">
        <v>934</v>
      </c>
    </row>
    <row r="540" spans="1:5" x14ac:dyDescent="0.25">
      <c r="A540" s="199" t="s">
        <v>4308</v>
      </c>
      <c r="B540">
        <v>4</v>
      </c>
      <c r="C540">
        <v>4</v>
      </c>
      <c r="D540" t="s">
        <v>4212</v>
      </c>
      <c r="E540">
        <v>1783</v>
      </c>
    </row>
    <row r="541" spans="1:5" x14ac:dyDescent="0.25">
      <c r="A541" s="199" t="s">
        <v>4308</v>
      </c>
      <c r="B541">
        <v>4</v>
      </c>
      <c r="C541">
        <v>4</v>
      </c>
      <c r="D541" t="s">
        <v>4309</v>
      </c>
      <c r="E541">
        <v>1306</v>
      </c>
    </row>
    <row r="542" spans="1:5" x14ac:dyDescent="0.25">
      <c r="A542" s="199" t="s">
        <v>4364</v>
      </c>
      <c r="B542">
        <v>4</v>
      </c>
      <c r="C542">
        <v>4</v>
      </c>
      <c r="D542" t="s">
        <v>4365</v>
      </c>
      <c r="E542">
        <v>806</v>
      </c>
    </row>
    <row r="543" spans="1:5" x14ac:dyDescent="0.25">
      <c r="A543" s="199" t="s">
        <v>4372</v>
      </c>
      <c r="B543">
        <v>4</v>
      </c>
      <c r="C543">
        <v>4</v>
      </c>
      <c r="D543" t="s">
        <v>4373</v>
      </c>
      <c r="E543">
        <v>902</v>
      </c>
    </row>
    <row r="544" spans="1:5" x14ac:dyDescent="0.25">
      <c r="A544" s="199" t="s">
        <v>6513</v>
      </c>
      <c r="B544">
        <v>4</v>
      </c>
      <c r="C544">
        <v>4</v>
      </c>
      <c r="D544" t="s">
        <v>4375</v>
      </c>
      <c r="E544">
        <v>1399</v>
      </c>
    </row>
    <row r="545" spans="1:5" x14ac:dyDescent="0.25">
      <c r="A545" s="199" t="s">
        <v>6553</v>
      </c>
      <c r="B545">
        <v>4</v>
      </c>
      <c r="C545">
        <v>4</v>
      </c>
      <c r="D545" t="s">
        <v>4240</v>
      </c>
      <c r="E545">
        <v>1855</v>
      </c>
    </row>
    <row r="546" spans="1:5" x14ac:dyDescent="0.25">
      <c r="A546" s="199" t="s">
        <v>5745</v>
      </c>
      <c r="B546">
        <v>4</v>
      </c>
      <c r="C546">
        <v>4</v>
      </c>
      <c r="D546" t="s">
        <v>4305</v>
      </c>
      <c r="E546">
        <v>19</v>
      </c>
    </row>
    <row r="547" spans="1:5" x14ac:dyDescent="0.25">
      <c r="A547" s="199" t="s">
        <v>3540</v>
      </c>
      <c r="B547">
        <v>4</v>
      </c>
      <c r="C547">
        <v>4</v>
      </c>
      <c r="D547" t="s">
        <v>4338</v>
      </c>
      <c r="E547">
        <v>1065</v>
      </c>
    </row>
    <row r="548" spans="1:5" x14ac:dyDescent="0.25">
      <c r="A548" s="199" t="s">
        <v>4822</v>
      </c>
      <c r="B548">
        <v>4</v>
      </c>
      <c r="C548">
        <v>4</v>
      </c>
      <c r="D548" t="s">
        <v>4363</v>
      </c>
      <c r="E548">
        <v>1438</v>
      </c>
    </row>
    <row r="549" spans="1:5" x14ac:dyDescent="0.25">
      <c r="A549" s="199" t="s">
        <v>4022</v>
      </c>
      <c r="B549">
        <v>4</v>
      </c>
      <c r="C549">
        <v>4</v>
      </c>
      <c r="D549" t="s">
        <v>4350</v>
      </c>
      <c r="E549">
        <v>1435</v>
      </c>
    </row>
    <row r="550" spans="1:5" x14ac:dyDescent="0.25">
      <c r="A550" s="199" t="s">
        <v>3685</v>
      </c>
      <c r="B550">
        <v>4</v>
      </c>
      <c r="C550">
        <v>4</v>
      </c>
      <c r="D550" t="s">
        <v>4286</v>
      </c>
      <c r="E550">
        <v>1103</v>
      </c>
    </row>
    <row r="551" spans="1:5" x14ac:dyDescent="0.25">
      <c r="A551" s="199" t="s">
        <v>6889</v>
      </c>
      <c r="B551">
        <v>4</v>
      </c>
      <c r="C551">
        <v>4</v>
      </c>
      <c r="D551" t="s">
        <v>4201</v>
      </c>
      <c r="E551">
        <v>503</v>
      </c>
    </row>
    <row r="552" spans="1:5" x14ac:dyDescent="0.25">
      <c r="A552" s="199" t="s">
        <v>4155</v>
      </c>
      <c r="B552">
        <v>4</v>
      </c>
      <c r="C552">
        <v>3</v>
      </c>
      <c r="D552" t="s">
        <v>4278</v>
      </c>
      <c r="E552">
        <v>1508</v>
      </c>
    </row>
    <row r="553" spans="1:5" x14ac:dyDescent="0.25">
      <c r="A553" s="199" t="s">
        <v>6897</v>
      </c>
      <c r="B553">
        <v>4</v>
      </c>
      <c r="C553">
        <v>4</v>
      </c>
      <c r="D553" t="s">
        <v>4215</v>
      </c>
      <c r="E553">
        <v>165</v>
      </c>
    </row>
    <row r="554" spans="1:5" x14ac:dyDescent="0.25">
      <c r="A554" s="199" t="s">
        <v>6567</v>
      </c>
      <c r="B554">
        <v>4</v>
      </c>
      <c r="C554">
        <v>4</v>
      </c>
      <c r="D554" t="s">
        <v>4369</v>
      </c>
      <c r="E554">
        <v>818</v>
      </c>
    </row>
    <row r="555" spans="1:5" x14ac:dyDescent="0.25">
      <c r="A555" s="199" t="s">
        <v>4368</v>
      </c>
      <c r="B555">
        <v>4</v>
      </c>
      <c r="C555">
        <v>4</v>
      </c>
      <c r="D555" t="s">
        <v>4217</v>
      </c>
      <c r="E555">
        <v>411</v>
      </c>
    </row>
    <row r="556" spans="1:5" x14ac:dyDescent="0.25">
      <c r="A556" s="199" t="s">
        <v>5527</v>
      </c>
      <c r="B556">
        <v>4</v>
      </c>
      <c r="C556">
        <v>4</v>
      </c>
      <c r="D556" t="s">
        <v>4223</v>
      </c>
      <c r="E556">
        <v>399</v>
      </c>
    </row>
    <row r="557" spans="1:5" x14ac:dyDescent="0.25">
      <c r="A557" s="199" t="s">
        <v>5766</v>
      </c>
      <c r="B557">
        <v>4</v>
      </c>
      <c r="C557">
        <v>4</v>
      </c>
      <c r="D557" t="s">
        <v>4307</v>
      </c>
      <c r="E557">
        <v>2060</v>
      </c>
    </row>
    <row r="558" spans="1:5" x14ac:dyDescent="0.25">
      <c r="A558" s="199" t="s">
        <v>3901</v>
      </c>
      <c r="B558">
        <v>4</v>
      </c>
      <c r="C558">
        <v>4</v>
      </c>
      <c r="D558" t="s">
        <v>4211</v>
      </c>
      <c r="E558">
        <v>290</v>
      </c>
    </row>
    <row r="559" spans="1:5" x14ac:dyDescent="0.25">
      <c r="A559" s="199" t="s">
        <v>3642</v>
      </c>
      <c r="B559">
        <v>4</v>
      </c>
      <c r="C559">
        <v>4</v>
      </c>
      <c r="D559" t="s">
        <v>4248</v>
      </c>
      <c r="E559">
        <v>2133</v>
      </c>
    </row>
    <row r="560" spans="1:5" x14ac:dyDescent="0.25">
      <c r="A560" s="199" t="s">
        <v>6232</v>
      </c>
      <c r="B560">
        <v>4</v>
      </c>
      <c r="C560">
        <v>4</v>
      </c>
      <c r="D560" t="s">
        <v>4281</v>
      </c>
      <c r="E560">
        <v>588</v>
      </c>
    </row>
    <row r="561" spans="1:5" x14ac:dyDescent="0.25">
      <c r="A561" s="199" t="s">
        <v>3809</v>
      </c>
      <c r="B561">
        <v>4</v>
      </c>
      <c r="C561">
        <v>4</v>
      </c>
      <c r="D561" t="s">
        <v>4197</v>
      </c>
      <c r="E561">
        <v>2201</v>
      </c>
    </row>
    <row r="562" spans="1:5" x14ac:dyDescent="0.25">
      <c r="A562" s="199" t="s">
        <v>6912</v>
      </c>
      <c r="B562">
        <v>4</v>
      </c>
      <c r="C562">
        <v>4</v>
      </c>
      <c r="D562" t="s">
        <v>4256</v>
      </c>
      <c r="E562">
        <v>100</v>
      </c>
    </row>
    <row r="563" spans="1:5" x14ac:dyDescent="0.25">
      <c r="A563" s="199" t="s">
        <v>6399</v>
      </c>
      <c r="B563">
        <v>4</v>
      </c>
      <c r="C563">
        <v>4</v>
      </c>
      <c r="D563" t="s">
        <v>4193</v>
      </c>
      <c r="E563">
        <v>472</v>
      </c>
    </row>
    <row r="564" spans="1:5" x14ac:dyDescent="0.25">
      <c r="A564" s="199" t="s">
        <v>3496</v>
      </c>
      <c r="B564">
        <v>4</v>
      </c>
      <c r="C564">
        <v>4</v>
      </c>
      <c r="D564" t="s">
        <v>4347</v>
      </c>
      <c r="E564">
        <v>1248</v>
      </c>
    </row>
    <row r="565" spans="1:5" x14ac:dyDescent="0.25">
      <c r="A565" s="199" t="s">
        <v>5742</v>
      </c>
      <c r="B565">
        <v>4</v>
      </c>
      <c r="C565">
        <v>4</v>
      </c>
      <c r="D565" t="s">
        <v>4333</v>
      </c>
      <c r="E565">
        <v>1063</v>
      </c>
    </row>
    <row r="566" spans="1:5" x14ac:dyDescent="0.25">
      <c r="A566" s="199" t="s">
        <v>6924</v>
      </c>
      <c r="B566">
        <v>4</v>
      </c>
      <c r="C566">
        <v>3</v>
      </c>
      <c r="D566" t="s">
        <v>4208</v>
      </c>
      <c r="E566">
        <v>303</v>
      </c>
    </row>
    <row r="567" spans="1:5" x14ac:dyDescent="0.25">
      <c r="A567" s="199" t="s">
        <v>6117</v>
      </c>
      <c r="B567">
        <v>4</v>
      </c>
      <c r="C567">
        <v>4</v>
      </c>
      <c r="D567" t="s">
        <v>4320</v>
      </c>
      <c r="E567">
        <v>891</v>
      </c>
    </row>
    <row r="568" spans="1:5" x14ac:dyDescent="0.25">
      <c r="A568" s="199" t="s">
        <v>4271</v>
      </c>
      <c r="B568">
        <v>4</v>
      </c>
      <c r="C568">
        <v>4</v>
      </c>
      <c r="D568" t="s">
        <v>4272</v>
      </c>
      <c r="E568">
        <v>987</v>
      </c>
    </row>
    <row r="569" spans="1:5" x14ac:dyDescent="0.25">
      <c r="A569" s="199" t="s">
        <v>6613</v>
      </c>
      <c r="B569">
        <v>4</v>
      </c>
      <c r="C569">
        <v>4</v>
      </c>
      <c r="D569" t="s">
        <v>4231</v>
      </c>
      <c r="E569">
        <v>1579</v>
      </c>
    </row>
    <row r="570" spans="1:5" x14ac:dyDescent="0.25">
      <c r="A570" s="199" t="s">
        <v>6940</v>
      </c>
      <c r="B570">
        <v>4</v>
      </c>
      <c r="C570">
        <v>4</v>
      </c>
      <c r="D570" t="s">
        <v>4321</v>
      </c>
      <c r="E570">
        <v>1128</v>
      </c>
    </row>
    <row r="571" spans="1:5" x14ac:dyDescent="0.25">
      <c r="A571" s="199" t="s">
        <v>6945</v>
      </c>
      <c r="B571">
        <v>4</v>
      </c>
      <c r="C571">
        <v>4</v>
      </c>
      <c r="D571" t="s">
        <v>4284</v>
      </c>
      <c r="E571">
        <v>1565</v>
      </c>
    </row>
    <row r="572" spans="1:5" x14ac:dyDescent="0.25">
      <c r="A572" s="199" t="s">
        <v>4043</v>
      </c>
      <c r="B572">
        <v>4</v>
      </c>
      <c r="C572">
        <v>4</v>
      </c>
      <c r="D572" t="s">
        <v>4262</v>
      </c>
      <c r="E572">
        <v>773</v>
      </c>
    </row>
    <row r="573" spans="1:5" x14ac:dyDescent="0.25">
      <c r="A573" s="199" t="s">
        <v>4446</v>
      </c>
      <c r="B573">
        <v>4</v>
      </c>
      <c r="C573">
        <v>4</v>
      </c>
      <c r="D573" t="s">
        <v>4210</v>
      </c>
      <c r="E573">
        <v>518</v>
      </c>
    </row>
    <row r="574" spans="1:5" x14ac:dyDescent="0.25">
      <c r="A574" s="199" t="s">
        <v>6189</v>
      </c>
      <c r="B574">
        <v>4</v>
      </c>
      <c r="C574">
        <v>4</v>
      </c>
      <c r="D574" t="s">
        <v>4292</v>
      </c>
      <c r="E574">
        <v>1501</v>
      </c>
    </row>
    <row r="575" spans="1:5" x14ac:dyDescent="0.25">
      <c r="A575" s="199" t="s">
        <v>4888</v>
      </c>
      <c r="B575">
        <v>4</v>
      </c>
      <c r="C575">
        <v>4</v>
      </c>
      <c r="D575" t="s">
        <v>4318</v>
      </c>
      <c r="E575">
        <v>648</v>
      </c>
    </row>
    <row r="576" spans="1:5" x14ac:dyDescent="0.25">
      <c r="A576" s="199" t="s">
        <v>5909</v>
      </c>
      <c r="B576">
        <v>4</v>
      </c>
      <c r="C576">
        <v>4</v>
      </c>
      <c r="D576" t="s">
        <v>4300</v>
      </c>
      <c r="E576">
        <v>1054</v>
      </c>
    </row>
    <row r="577" spans="1:5" x14ac:dyDescent="0.25">
      <c r="A577" s="199" t="s">
        <v>6954</v>
      </c>
      <c r="B577">
        <v>4</v>
      </c>
      <c r="C577">
        <v>4</v>
      </c>
      <c r="D577" t="s">
        <v>4230</v>
      </c>
      <c r="E577">
        <v>1809</v>
      </c>
    </row>
    <row r="578" spans="1:5" x14ac:dyDescent="0.25">
      <c r="A578" s="199" t="s">
        <v>5894</v>
      </c>
      <c r="B578">
        <v>4</v>
      </c>
      <c r="C578">
        <v>4</v>
      </c>
      <c r="D578" t="s">
        <v>4252</v>
      </c>
      <c r="E578">
        <v>308</v>
      </c>
    </row>
    <row r="579" spans="1:5" x14ac:dyDescent="0.25">
      <c r="A579" s="199" t="s">
        <v>6961</v>
      </c>
      <c r="B579">
        <v>4</v>
      </c>
      <c r="C579">
        <v>3</v>
      </c>
      <c r="D579" t="s">
        <v>4323</v>
      </c>
      <c r="E579">
        <v>843</v>
      </c>
    </row>
    <row r="580" spans="1:5" x14ac:dyDescent="0.25">
      <c r="A580" s="199" t="s">
        <v>4639</v>
      </c>
      <c r="B580">
        <v>4</v>
      </c>
      <c r="C580">
        <v>4</v>
      </c>
      <c r="D580" t="s">
        <v>4325</v>
      </c>
      <c r="E580">
        <v>1061</v>
      </c>
    </row>
    <row r="581" spans="1:5" x14ac:dyDescent="0.25">
      <c r="A581" s="199" t="s">
        <v>3488</v>
      </c>
      <c r="B581">
        <v>4</v>
      </c>
      <c r="C581">
        <v>4</v>
      </c>
      <c r="D581" t="s">
        <v>4303</v>
      </c>
      <c r="E581">
        <v>959</v>
      </c>
    </row>
    <row r="582" spans="1:5" x14ac:dyDescent="0.25">
      <c r="A582" s="199" t="s">
        <v>3800</v>
      </c>
      <c r="B582">
        <v>4</v>
      </c>
      <c r="C582">
        <v>4</v>
      </c>
      <c r="D582" t="s">
        <v>4302</v>
      </c>
      <c r="E582">
        <v>2031</v>
      </c>
    </row>
    <row r="583" spans="1:5" x14ac:dyDescent="0.25">
      <c r="A583" s="199" t="s">
        <v>6973</v>
      </c>
      <c r="B583">
        <v>4</v>
      </c>
      <c r="C583">
        <v>4</v>
      </c>
      <c r="D583" t="s">
        <v>4328</v>
      </c>
      <c r="E583">
        <v>949</v>
      </c>
    </row>
    <row r="584" spans="1:5" x14ac:dyDescent="0.25">
      <c r="A584" s="199" t="s">
        <v>5172</v>
      </c>
      <c r="B584">
        <v>4</v>
      </c>
      <c r="C584">
        <v>4</v>
      </c>
      <c r="D584" t="s">
        <v>4288</v>
      </c>
      <c r="E584">
        <v>17</v>
      </c>
    </row>
    <row r="585" spans="1:5" x14ac:dyDescent="0.25">
      <c r="A585" s="199" t="s">
        <v>6184</v>
      </c>
      <c r="B585">
        <v>4</v>
      </c>
      <c r="C585">
        <v>4</v>
      </c>
      <c r="D585" t="s">
        <v>4294</v>
      </c>
      <c r="E585">
        <v>2457</v>
      </c>
    </row>
    <row r="586" spans="1:5" x14ac:dyDescent="0.25">
      <c r="A586" s="199" t="s">
        <v>5365</v>
      </c>
      <c r="B586">
        <v>4</v>
      </c>
      <c r="C586">
        <v>3</v>
      </c>
      <c r="D586" t="s">
        <v>4195</v>
      </c>
      <c r="E586">
        <v>1671</v>
      </c>
    </row>
    <row r="587" spans="1:5" x14ac:dyDescent="0.25">
      <c r="A587" s="199" t="s">
        <v>4622</v>
      </c>
      <c r="B587">
        <v>4</v>
      </c>
      <c r="C587">
        <v>4</v>
      </c>
      <c r="D587" t="s">
        <v>4258</v>
      </c>
      <c r="E587">
        <v>2560</v>
      </c>
    </row>
    <row r="588" spans="1:5" x14ac:dyDescent="0.25">
      <c r="A588" s="199" t="s">
        <v>6465</v>
      </c>
      <c r="B588">
        <v>4</v>
      </c>
      <c r="C588">
        <v>4</v>
      </c>
      <c r="D588" t="s">
        <v>4336</v>
      </c>
      <c r="E588">
        <v>890</v>
      </c>
    </row>
    <row r="589" spans="1:5" x14ac:dyDescent="0.25">
      <c r="A589" s="199" t="s">
        <v>6989</v>
      </c>
      <c r="B589">
        <v>4</v>
      </c>
      <c r="C589">
        <v>4</v>
      </c>
      <c r="D589" t="s">
        <v>4306</v>
      </c>
      <c r="E589">
        <v>266</v>
      </c>
    </row>
    <row r="590" spans="1:5" x14ac:dyDescent="0.25">
      <c r="A590" s="199" t="s">
        <v>5294</v>
      </c>
      <c r="B590">
        <v>4</v>
      </c>
      <c r="C590">
        <v>4</v>
      </c>
      <c r="D590" t="s">
        <v>4314</v>
      </c>
      <c r="E590">
        <v>1057</v>
      </c>
    </row>
    <row r="591" spans="1:5" x14ac:dyDescent="0.25">
      <c r="A591" s="199" t="s">
        <v>4092</v>
      </c>
      <c r="B591">
        <v>4</v>
      </c>
      <c r="C591">
        <v>4</v>
      </c>
      <c r="D591" t="s">
        <v>4346</v>
      </c>
      <c r="E591">
        <v>2521</v>
      </c>
    </row>
    <row r="592" spans="1:5" x14ac:dyDescent="0.25">
      <c r="A592" s="199" t="s">
        <v>7001</v>
      </c>
      <c r="B592">
        <v>4</v>
      </c>
      <c r="C592">
        <v>4</v>
      </c>
      <c r="D592" t="s">
        <v>4258</v>
      </c>
      <c r="E592">
        <v>2559</v>
      </c>
    </row>
    <row r="593" spans="1:5" x14ac:dyDescent="0.25">
      <c r="A593" s="199" t="s">
        <v>3434</v>
      </c>
      <c r="B593">
        <v>4</v>
      </c>
      <c r="C593">
        <v>4</v>
      </c>
      <c r="D593" t="s">
        <v>4358</v>
      </c>
      <c r="E593">
        <v>82</v>
      </c>
    </row>
    <row r="594" spans="1:5" x14ac:dyDescent="0.25">
      <c r="A594" s="199" t="s">
        <v>3983</v>
      </c>
      <c r="B594">
        <v>4</v>
      </c>
      <c r="C594">
        <v>4</v>
      </c>
      <c r="D594" t="s">
        <v>4242</v>
      </c>
      <c r="E594">
        <v>347</v>
      </c>
    </row>
    <row r="595" spans="1:5" x14ac:dyDescent="0.25">
      <c r="A595" s="199" t="s">
        <v>4241</v>
      </c>
      <c r="B595">
        <v>4</v>
      </c>
      <c r="C595">
        <v>4</v>
      </c>
      <c r="D595" t="s">
        <v>4356</v>
      </c>
      <c r="E595">
        <v>1181</v>
      </c>
    </row>
    <row r="596" spans="1:5" x14ac:dyDescent="0.25">
      <c r="A596" s="199" t="s">
        <v>5026</v>
      </c>
      <c r="B596">
        <v>4</v>
      </c>
      <c r="C596">
        <v>4</v>
      </c>
      <c r="D596" t="s">
        <v>4353</v>
      </c>
      <c r="E596">
        <v>1167</v>
      </c>
    </row>
    <row r="597" spans="1:5" x14ac:dyDescent="0.25">
      <c r="A597" s="199" t="s">
        <v>3582</v>
      </c>
      <c r="B597">
        <v>4</v>
      </c>
      <c r="C597">
        <v>4</v>
      </c>
      <c r="D597" t="s">
        <v>4354</v>
      </c>
      <c r="E597">
        <v>1455</v>
      </c>
    </row>
    <row r="598" spans="1:5" x14ac:dyDescent="0.25">
      <c r="A598" s="199" t="s">
        <v>7016</v>
      </c>
      <c r="B598">
        <v>4</v>
      </c>
      <c r="C598">
        <v>4</v>
      </c>
      <c r="D598" t="s">
        <v>4276</v>
      </c>
      <c r="E598">
        <v>66</v>
      </c>
    </row>
    <row r="599" spans="1:5" x14ac:dyDescent="0.25">
      <c r="A599" s="199" t="s">
        <v>184</v>
      </c>
      <c r="B599">
        <v>4</v>
      </c>
      <c r="C599">
        <v>4</v>
      </c>
      <c r="D599" t="s">
        <v>4243</v>
      </c>
      <c r="E599">
        <v>344</v>
      </c>
    </row>
    <row r="600" spans="1:5" x14ac:dyDescent="0.25">
      <c r="A600" s="199" t="s">
        <v>5464</v>
      </c>
      <c r="B600">
        <v>4</v>
      </c>
      <c r="C600">
        <v>4</v>
      </c>
      <c r="D600" t="s">
        <v>4298</v>
      </c>
      <c r="E600">
        <v>634</v>
      </c>
    </row>
    <row r="601" spans="1:5" x14ac:dyDescent="0.25">
      <c r="A601" s="199" t="s">
        <v>3724</v>
      </c>
      <c r="B601">
        <v>3</v>
      </c>
      <c r="C601">
        <v>3</v>
      </c>
      <c r="D601" t="s">
        <v>4630</v>
      </c>
      <c r="E601">
        <v>213</v>
      </c>
    </row>
    <row r="602" spans="1:5" x14ac:dyDescent="0.25">
      <c r="A602" s="199" t="s">
        <v>6627</v>
      </c>
      <c r="B602">
        <v>3</v>
      </c>
      <c r="C602">
        <v>3</v>
      </c>
      <c r="D602" t="s">
        <v>4466</v>
      </c>
      <c r="E602">
        <v>602</v>
      </c>
    </row>
    <row r="603" spans="1:5" x14ac:dyDescent="0.25">
      <c r="A603" s="199" t="s">
        <v>3730</v>
      </c>
      <c r="B603">
        <v>3</v>
      </c>
      <c r="C603">
        <v>3</v>
      </c>
      <c r="D603" t="s">
        <v>4533</v>
      </c>
      <c r="E603">
        <v>329</v>
      </c>
    </row>
    <row r="604" spans="1:5" x14ac:dyDescent="0.25">
      <c r="A604" s="199" t="s">
        <v>4482</v>
      </c>
      <c r="B604">
        <v>3</v>
      </c>
      <c r="C604">
        <v>3</v>
      </c>
      <c r="D604" t="s">
        <v>4483</v>
      </c>
      <c r="E604">
        <v>271</v>
      </c>
    </row>
    <row r="605" spans="1:5" x14ac:dyDescent="0.25">
      <c r="A605" s="199" t="s">
        <v>4409</v>
      </c>
      <c r="B605">
        <v>3</v>
      </c>
      <c r="C605">
        <v>3</v>
      </c>
      <c r="D605" t="s">
        <v>4410</v>
      </c>
      <c r="E605">
        <v>1423</v>
      </c>
    </row>
    <row r="606" spans="1:5" x14ac:dyDescent="0.25">
      <c r="A606" s="199" t="s">
        <v>4547</v>
      </c>
      <c r="B606">
        <v>3</v>
      </c>
      <c r="C606">
        <v>3</v>
      </c>
      <c r="D606" t="s">
        <v>4548</v>
      </c>
      <c r="E606">
        <v>465</v>
      </c>
    </row>
    <row r="607" spans="1:5" x14ac:dyDescent="0.25">
      <c r="A607" s="199" t="s">
        <v>4561</v>
      </c>
      <c r="B607">
        <v>3</v>
      </c>
      <c r="C607">
        <v>3</v>
      </c>
      <c r="D607" t="s">
        <v>4562</v>
      </c>
      <c r="E607">
        <v>823</v>
      </c>
    </row>
    <row r="608" spans="1:5" x14ac:dyDescent="0.25">
      <c r="A608" s="199" t="s">
        <v>4420</v>
      </c>
      <c r="B608">
        <v>3</v>
      </c>
      <c r="C608">
        <v>3</v>
      </c>
      <c r="D608" t="s">
        <v>4421</v>
      </c>
      <c r="E608">
        <v>519</v>
      </c>
    </row>
    <row r="609" spans="1:5" x14ac:dyDescent="0.25">
      <c r="A609" s="199" t="s">
        <v>4462</v>
      </c>
      <c r="B609">
        <v>3</v>
      </c>
      <c r="C609">
        <v>3</v>
      </c>
      <c r="D609" t="s">
        <v>4463</v>
      </c>
      <c r="E609">
        <v>507</v>
      </c>
    </row>
    <row r="610" spans="1:5" x14ac:dyDescent="0.25">
      <c r="A610" s="199" t="s">
        <v>4609</v>
      </c>
      <c r="B610">
        <v>3</v>
      </c>
      <c r="C610">
        <v>3</v>
      </c>
      <c r="D610" t="s">
        <v>4610</v>
      </c>
      <c r="E610">
        <v>2148</v>
      </c>
    </row>
    <row r="611" spans="1:5" x14ac:dyDescent="0.25">
      <c r="A611" s="199" t="s">
        <v>4376</v>
      </c>
      <c r="B611">
        <v>3</v>
      </c>
      <c r="C611">
        <v>3</v>
      </c>
      <c r="D611" t="s">
        <v>4377</v>
      </c>
      <c r="E611">
        <v>632</v>
      </c>
    </row>
    <row r="612" spans="1:5" x14ac:dyDescent="0.25">
      <c r="A612" s="199" t="s">
        <v>4376</v>
      </c>
      <c r="B612">
        <v>3</v>
      </c>
      <c r="C612">
        <v>3</v>
      </c>
      <c r="D612" t="s">
        <v>4378</v>
      </c>
      <c r="E612">
        <v>675</v>
      </c>
    </row>
    <row r="613" spans="1:5" x14ac:dyDescent="0.25">
      <c r="A613" s="199" t="s">
        <v>4607</v>
      </c>
      <c r="B613">
        <v>3</v>
      </c>
      <c r="C613">
        <v>2</v>
      </c>
      <c r="D613" t="s">
        <v>4608</v>
      </c>
      <c r="E613">
        <v>1051</v>
      </c>
    </row>
    <row r="614" spans="1:5" x14ac:dyDescent="0.25">
      <c r="A614" s="199" t="s">
        <v>4469</v>
      </c>
      <c r="B614">
        <v>3</v>
      </c>
      <c r="C614">
        <v>3</v>
      </c>
      <c r="D614" t="s">
        <v>4470</v>
      </c>
      <c r="E614">
        <v>1518</v>
      </c>
    </row>
    <row r="615" spans="1:5" x14ac:dyDescent="0.25">
      <c r="A615" s="199" t="s">
        <v>4879</v>
      </c>
      <c r="B615">
        <v>3</v>
      </c>
      <c r="C615">
        <v>3</v>
      </c>
      <c r="D615" t="s">
        <v>4427</v>
      </c>
      <c r="E615">
        <v>728</v>
      </c>
    </row>
    <row r="616" spans="1:5" x14ac:dyDescent="0.25">
      <c r="A616" s="199" t="s">
        <v>4642</v>
      </c>
      <c r="B616">
        <v>3</v>
      </c>
      <c r="C616">
        <v>3</v>
      </c>
      <c r="D616" t="s">
        <v>4643</v>
      </c>
      <c r="E616">
        <v>1886</v>
      </c>
    </row>
    <row r="617" spans="1:5" x14ac:dyDescent="0.25">
      <c r="A617" s="199" t="s">
        <v>4525</v>
      </c>
      <c r="B617">
        <v>3</v>
      </c>
      <c r="C617">
        <v>3</v>
      </c>
      <c r="D617" t="s">
        <v>4526</v>
      </c>
      <c r="E617">
        <v>69</v>
      </c>
    </row>
    <row r="618" spans="1:5" x14ac:dyDescent="0.25">
      <c r="A618" s="199" t="s">
        <v>4542</v>
      </c>
      <c r="B618">
        <v>3</v>
      </c>
      <c r="C618">
        <v>3</v>
      </c>
      <c r="D618" t="s">
        <v>4543</v>
      </c>
      <c r="E618">
        <v>1039</v>
      </c>
    </row>
    <row r="619" spans="1:5" x14ac:dyDescent="0.25">
      <c r="A619" s="199" t="s">
        <v>4596</v>
      </c>
      <c r="B619">
        <v>3</v>
      </c>
      <c r="C619">
        <v>3</v>
      </c>
      <c r="D619" t="s">
        <v>4597</v>
      </c>
      <c r="E619">
        <v>1760</v>
      </c>
    </row>
    <row r="620" spans="1:5" x14ac:dyDescent="0.25">
      <c r="A620" s="199" t="s">
        <v>4063</v>
      </c>
      <c r="B620">
        <v>3</v>
      </c>
      <c r="C620">
        <v>3</v>
      </c>
      <c r="D620" t="s">
        <v>4540</v>
      </c>
      <c r="E620">
        <v>810</v>
      </c>
    </row>
    <row r="621" spans="1:5" x14ac:dyDescent="0.25">
      <c r="A621" s="199" t="s">
        <v>4588</v>
      </c>
      <c r="B621">
        <v>3</v>
      </c>
      <c r="C621">
        <v>2</v>
      </c>
      <c r="D621" t="s">
        <v>4589</v>
      </c>
      <c r="E621">
        <v>2069</v>
      </c>
    </row>
    <row r="622" spans="1:5" x14ac:dyDescent="0.25">
      <c r="A622" s="199" t="s">
        <v>4603</v>
      </c>
      <c r="B622">
        <v>3</v>
      </c>
      <c r="C622">
        <v>3</v>
      </c>
      <c r="D622" t="s">
        <v>4604</v>
      </c>
      <c r="E622">
        <v>426</v>
      </c>
    </row>
    <row r="623" spans="1:5" x14ac:dyDescent="0.25">
      <c r="A623" s="199" t="s">
        <v>4476</v>
      </c>
      <c r="B623">
        <v>3</v>
      </c>
      <c r="C623">
        <v>3</v>
      </c>
      <c r="D623" t="s">
        <v>4477</v>
      </c>
      <c r="E623">
        <v>227</v>
      </c>
    </row>
    <row r="624" spans="1:5" x14ac:dyDescent="0.25">
      <c r="A624" s="199" t="s">
        <v>4432</v>
      </c>
      <c r="B624">
        <v>3</v>
      </c>
      <c r="C624">
        <v>3</v>
      </c>
      <c r="D624" t="s">
        <v>4433</v>
      </c>
      <c r="E624">
        <v>1397</v>
      </c>
    </row>
    <row r="625" spans="1:5" x14ac:dyDescent="0.25">
      <c r="A625" s="199" t="s">
        <v>6669</v>
      </c>
      <c r="B625">
        <v>3</v>
      </c>
      <c r="C625">
        <v>3</v>
      </c>
      <c r="D625" t="s">
        <v>4505</v>
      </c>
      <c r="E625">
        <v>203</v>
      </c>
    </row>
    <row r="626" spans="1:5" x14ac:dyDescent="0.25">
      <c r="A626" s="199" t="s">
        <v>4648</v>
      </c>
      <c r="B626">
        <v>3</v>
      </c>
      <c r="C626">
        <v>3</v>
      </c>
      <c r="D626" t="s">
        <v>4649</v>
      </c>
      <c r="E626">
        <v>924</v>
      </c>
    </row>
    <row r="627" spans="1:5" x14ac:dyDescent="0.25">
      <c r="A627" s="199" t="s">
        <v>3660</v>
      </c>
      <c r="B627">
        <v>3</v>
      </c>
      <c r="C627">
        <v>3</v>
      </c>
      <c r="D627" t="s">
        <v>4617</v>
      </c>
      <c r="E627">
        <v>914</v>
      </c>
    </row>
    <row r="628" spans="1:5" x14ac:dyDescent="0.25">
      <c r="A628" s="199" t="s">
        <v>4467</v>
      </c>
      <c r="B628">
        <v>3</v>
      </c>
      <c r="C628">
        <v>3</v>
      </c>
      <c r="D628" t="s">
        <v>4468</v>
      </c>
      <c r="E628">
        <v>759</v>
      </c>
    </row>
    <row r="629" spans="1:5" x14ac:dyDescent="0.25">
      <c r="A629" s="199" t="s">
        <v>4919</v>
      </c>
      <c r="B629">
        <v>3</v>
      </c>
      <c r="C629">
        <v>3</v>
      </c>
      <c r="D629" t="s">
        <v>4575</v>
      </c>
      <c r="E629">
        <v>834</v>
      </c>
    </row>
    <row r="630" spans="1:5" x14ac:dyDescent="0.25">
      <c r="A630" s="199" t="s">
        <v>3939</v>
      </c>
      <c r="B630">
        <v>3</v>
      </c>
      <c r="C630">
        <v>3</v>
      </c>
      <c r="D630" t="s">
        <v>4657</v>
      </c>
      <c r="E630">
        <v>923</v>
      </c>
    </row>
    <row r="631" spans="1:5" x14ac:dyDescent="0.25">
      <c r="A631" s="199" t="s">
        <v>4618</v>
      </c>
      <c r="B631">
        <v>3</v>
      </c>
      <c r="C631">
        <v>3</v>
      </c>
      <c r="D631" t="s">
        <v>4619</v>
      </c>
      <c r="E631">
        <v>964</v>
      </c>
    </row>
    <row r="632" spans="1:5" x14ac:dyDescent="0.25">
      <c r="A632" s="199" t="s">
        <v>4393</v>
      </c>
      <c r="B632">
        <v>3</v>
      </c>
      <c r="C632">
        <v>3</v>
      </c>
      <c r="D632" t="s">
        <v>4394</v>
      </c>
      <c r="E632">
        <v>109</v>
      </c>
    </row>
    <row r="633" spans="1:5" x14ac:dyDescent="0.25">
      <c r="A633" s="199" t="s">
        <v>4620</v>
      </c>
      <c r="B633">
        <v>3</v>
      </c>
      <c r="C633">
        <v>3</v>
      </c>
      <c r="D633" t="s">
        <v>4621</v>
      </c>
      <c r="E633">
        <v>1053</v>
      </c>
    </row>
    <row r="634" spans="1:5" x14ac:dyDescent="0.25">
      <c r="A634" s="199" t="s">
        <v>4633</v>
      </c>
      <c r="B634">
        <v>3</v>
      </c>
      <c r="C634">
        <v>3</v>
      </c>
      <c r="D634" t="s">
        <v>4634</v>
      </c>
      <c r="E634">
        <v>167</v>
      </c>
    </row>
    <row r="635" spans="1:5" x14ac:dyDescent="0.25">
      <c r="A635" s="199" t="s">
        <v>4484</v>
      </c>
      <c r="B635">
        <v>3</v>
      </c>
      <c r="C635">
        <v>3</v>
      </c>
      <c r="D635" t="s">
        <v>4485</v>
      </c>
      <c r="E635">
        <v>1132</v>
      </c>
    </row>
    <row r="636" spans="1:5" x14ac:dyDescent="0.25">
      <c r="A636" s="199" t="s">
        <v>4386</v>
      </c>
      <c r="B636">
        <v>3</v>
      </c>
      <c r="C636">
        <v>3</v>
      </c>
      <c r="D636" t="s">
        <v>4387</v>
      </c>
      <c r="E636">
        <v>1482</v>
      </c>
    </row>
    <row r="637" spans="1:5" x14ac:dyDescent="0.25">
      <c r="A637" s="199" t="s">
        <v>4269</v>
      </c>
      <c r="B637">
        <v>3</v>
      </c>
      <c r="C637">
        <v>3</v>
      </c>
      <c r="D637" t="s">
        <v>4431</v>
      </c>
      <c r="E637">
        <v>732</v>
      </c>
    </row>
    <row r="638" spans="1:5" x14ac:dyDescent="0.25">
      <c r="A638" s="199" t="s">
        <v>6682</v>
      </c>
      <c r="B638">
        <v>3</v>
      </c>
      <c r="C638">
        <v>3</v>
      </c>
      <c r="D638" t="s">
        <v>4595</v>
      </c>
      <c r="E638">
        <v>1105</v>
      </c>
    </row>
    <row r="639" spans="1:5" x14ac:dyDescent="0.25">
      <c r="A639" s="199" t="s">
        <v>4659</v>
      </c>
      <c r="B639">
        <v>3</v>
      </c>
      <c r="C639">
        <v>3</v>
      </c>
      <c r="D639" t="s">
        <v>4660</v>
      </c>
      <c r="E639">
        <v>975</v>
      </c>
    </row>
    <row r="640" spans="1:5" x14ac:dyDescent="0.25">
      <c r="A640" s="199" t="s">
        <v>5868</v>
      </c>
      <c r="B640">
        <v>3</v>
      </c>
      <c r="C640">
        <v>3</v>
      </c>
      <c r="D640" t="s">
        <v>4535</v>
      </c>
      <c r="E640">
        <v>1129</v>
      </c>
    </row>
    <row r="641" spans="1:5" x14ac:dyDescent="0.25">
      <c r="A641" s="199" t="s">
        <v>4488</v>
      </c>
      <c r="B641">
        <v>3</v>
      </c>
      <c r="C641">
        <v>3</v>
      </c>
      <c r="D641" t="s">
        <v>4489</v>
      </c>
      <c r="E641">
        <v>1360</v>
      </c>
    </row>
    <row r="642" spans="1:5" x14ac:dyDescent="0.25">
      <c r="A642" s="199" t="s">
        <v>4650</v>
      </c>
      <c r="B642">
        <v>3</v>
      </c>
      <c r="C642">
        <v>3</v>
      </c>
      <c r="D642" t="s">
        <v>4651</v>
      </c>
      <c r="E642">
        <v>339</v>
      </c>
    </row>
    <row r="643" spans="1:5" x14ac:dyDescent="0.25">
      <c r="A643" s="199" t="s">
        <v>4655</v>
      </c>
      <c r="B643">
        <v>3</v>
      </c>
      <c r="C643">
        <v>3</v>
      </c>
      <c r="D643" t="s">
        <v>4656</v>
      </c>
      <c r="E643">
        <v>1081</v>
      </c>
    </row>
    <row r="644" spans="1:5" x14ac:dyDescent="0.25">
      <c r="A644" s="199" t="s">
        <v>6690</v>
      </c>
      <c r="B644">
        <v>3</v>
      </c>
      <c r="C644">
        <v>3</v>
      </c>
      <c r="D644" t="s">
        <v>4600</v>
      </c>
      <c r="E644">
        <v>2059</v>
      </c>
    </row>
    <row r="645" spans="1:5" x14ac:dyDescent="0.25">
      <c r="A645" s="199" t="s">
        <v>6691</v>
      </c>
      <c r="B645">
        <v>3</v>
      </c>
      <c r="C645">
        <v>3</v>
      </c>
      <c r="D645" t="s">
        <v>4458</v>
      </c>
      <c r="E645">
        <v>753</v>
      </c>
    </row>
    <row r="646" spans="1:5" x14ac:dyDescent="0.25">
      <c r="A646" s="199" t="s">
        <v>4412</v>
      </c>
      <c r="B646">
        <v>3</v>
      </c>
      <c r="C646">
        <v>3</v>
      </c>
      <c r="D646" t="s">
        <v>4413</v>
      </c>
      <c r="E646">
        <v>1497</v>
      </c>
    </row>
    <row r="647" spans="1:5" x14ac:dyDescent="0.25">
      <c r="A647" s="199" t="s">
        <v>4646</v>
      </c>
      <c r="B647">
        <v>3</v>
      </c>
      <c r="C647">
        <v>3</v>
      </c>
      <c r="D647" t="s">
        <v>4647</v>
      </c>
      <c r="E647">
        <v>932</v>
      </c>
    </row>
    <row r="648" spans="1:5" x14ac:dyDescent="0.25">
      <c r="A648" s="199" t="s">
        <v>5097</v>
      </c>
      <c r="B648">
        <v>3</v>
      </c>
      <c r="C648">
        <v>3</v>
      </c>
      <c r="D648" t="s">
        <v>4587</v>
      </c>
      <c r="E648">
        <v>1235</v>
      </c>
    </row>
    <row r="649" spans="1:5" x14ac:dyDescent="0.25">
      <c r="A649" s="199" t="s">
        <v>4508</v>
      </c>
      <c r="B649">
        <v>3</v>
      </c>
      <c r="C649">
        <v>3</v>
      </c>
      <c r="D649" t="s">
        <v>4440</v>
      </c>
      <c r="E649">
        <v>1605</v>
      </c>
    </row>
    <row r="650" spans="1:5" x14ac:dyDescent="0.25">
      <c r="A650" s="199" t="s">
        <v>4508</v>
      </c>
      <c r="B650">
        <v>3</v>
      </c>
      <c r="C650">
        <v>3</v>
      </c>
      <c r="D650" t="s">
        <v>4509</v>
      </c>
      <c r="E650">
        <v>73</v>
      </c>
    </row>
    <row r="651" spans="1:5" x14ac:dyDescent="0.25">
      <c r="A651" s="199" t="s">
        <v>3697</v>
      </c>
      <c r="B651">
        <v>3</v>
      </c>
      <c r="C651">
        <v>3</v>
      </c>
      <c r="D651" t="s">
        <v>1117</v>
      </c>
      <c r="E651">
        <v>1257</v>
      </c>
    </row>
    <row r="652" spans="1:5" x14ac:dyDescent="0.25">
      <c r="A652" s="199" t="s">
        <v>3837</v>
      </c>
      <c r="B652">
        <v>3</v>
      </c>
      <c r="C652">
        <v>3</v>
      </c>
      <c r="D652" t="s">
        <v>4571</v>
      </c>
      <c r="E652">
        <v>1260</v>
      </c>
    </row>
    <row r="653" spans="1:5" x14ac:dyDescent="0.25">
      <c r="A653" s="199" t="s">
        <v>4553</v>
      </c>
      <c r="B653">
        <v>3</v>
      </c>
      <c r="C653">
        <v>3</v>
      </c>
      <c r="D653" t="s">
        <v>4554</v>
      </c>
      <c r="E653">
        <v>1926</v>
      </c>
    </row>
    <row r="654" spans="1:5" x14ac:dyDescent="0.25">
      <c r="A654" s="199" t="s">
        <v>5010</v>
      </c>
      <c r="B654">
        <v>3</v>
      </c>
      <c r="C654">
        <v>3</v>
      </c>
      <c r="D654" t="s">
        <v>4564</v>
      </c>
      <c r="E654">
        <v>1280</v>
      </c>
    </row>
    <row r="655" spans="1:5" x14ac:dyDescent="0.25">
      <c r="A655" s="199" t="s">
        <v>4528</v>
      </c>
      <c r="B655">
        <v>3</v>
      </c>
      <c r="C655">
        <v>3</v>
      </c>
      <c r="D655" t="s">
        <v>4529</v>
      </c>
      <c r="E655">
        <v>288</v>
      </c>
    </row>
    <row r="656" spans="1:5" x14ac:dyDescent="0.25">
      <c r="A656" s="199" t="s">
        <v>4010</v>
      </c>
      <c r="B656">
        <v>3</v>
      </c>
      <c r="C656">
        <v>3</v>
      </c>
      <c r="D656" t="s">
        <v>4531</v>
      </c>
      <c r="E656">
        <v>1312</v>
      </c>
    </row>
    <row r="657" spans="1:5" x14ac:dyDescent="0.25">
      <c r="A657" s="199" t="s">
        <v>4403</v>
      </c>
      <c r="B657">
        <v>3</v>
      </c>
      <c r="C657">
        <v>3</v>
      </c>
      <c r="D657" t="s">
        <v>4404</v>
      </c>
      <c r="E657">
        <v>1599</v>
      </c>
    </row>
    <row r="658" spans="1:5" x14ac:dyDescent="0.25">
      <c r="A658" s="199" t="s">
        <v>4555</v>
      </c>
      <c r="B658">
        <v>3</v>
      </c>
      <c r="C658">
        <v>3</v>
      </c>
      <c r="D658" t="s">
        <v>4556</v>
      </c>
      <c r="E658">
        <v>819</v>
      </c>
    </row>
    <row r="659" spans="1:5" x14ac:dyDescent="0.25">
      <c r="A659" s="199" t="s">
        <v>4512</v>
      </c>
      <c r="B659">
        <v>3</v>
      </c>
      <c r="C659">
        <v>3</v>
      </c>
      <c r="D659" t="s">
        <v>4513</v>
      </c>
      <c r="E659">
        <v>1028</v>
      </c>
    </row>
    <row r="660" spans="1:5" x14ac:dyDescent="0.25">
      <c r="A660" s="199" t="s">
        <v>4503</v>
      </c>
      <c r="B660">
        <v>3</v>
      </c>
      <c r="C660">
        <v>3</v>
      </c>
      <c r="D660" t="s">
        <v>4504</v>
      </c>
      <c r="E660">
        <v>1351</v>
      </c>
    </row>
    <row r="661" spans="1:5" x14ac:dyDescent="0.25">
      <c r="A661" s="199" t="s">
        <v>6719</v>
      </c>
      <c r="B661">
        <v>3</v>
      </c>
      <c r="C661">
        <v>3</v>
      </c>
      <c r="D661" t="s">
        <v>4527</v>
      </c>
      <c r="E661">
        <v>1371</v>
      </c>
    </row>
    <row r="662" spans="1:5" x14ac:dyDescent="0.25">
      <c r="A662" s="199" t="s">
        <v>4559</v>
      </c>
      <c r="B662">
        <v>3</v>
      </c>
      <c r="C662">
        <v>3</v>
      </c>
      <c r="D662" t="s">
        <v>4560</v>
      </c>
      <c r="E662">
        <v>898</v>
      </c>
    </row>
    <row r="663" spans="1:5" x14ac:dyDescent="0.25">
      <c r="A663" s="199" t="s">
        <v>4536</v>
      </c>
      <c r="B663">
        <v>3</v>
      </c>
      <c r="C663">
        <v>3</v>
      </c>
      <c r="D663" t="s">
        <v>4537</v>
      </c>
      <c r="E663">
        <v>238</v>
      </c>
    </row>
    <row r="664" spans="1:5" x14ac:dyDescent="0.25">
      <c r="A664" s="199" t="s">
        <v>6725</v>
      </c>
      <c r="B664">
        <v>3</v>
      </c>
      <c r="C664">
        <v>3</v>
      </c>
      <c r="D664" t="s">
        <v>4417</v>
      </c>
      <c r="E664">
        <v>2436</v>
      </c>
    </row>
    <row r="665" spans="1:5" x14ac:dyDescent="0.25">
      <c r="A665" s="199" t="s">
        <v>6726</v>
      </c>
      <c r="B665">
        <v>3</v>
      </c>
      <c r="C665">
        <v>3</v>
      </c>
      <c r="D665" t="s">
        <v>4541</v>
      </c>
      <c r="E665">
        <v>143</v>
      </c>
    </row>
    <row r="666" spans="1:5" x14ac:dyDescent="0.25">
      <c r="A666" s="199" t="s">
        <v>4418</v>
      </c>
      <c r="B666">
        <v>3</v>
      </c>
      <c r="C666">
        <v>3</v>
      </c>
      <c r="D666" t="s">
        <v>4419</v>
      </c>
      <c r="E666">
        <v>1494</v>
      </c>
    </row>
    <row r="667" spans="1:5" x14ac:dyDescent="0.25">
      <c r="A667" s="199" t="s">
        <v>6500</v>
      </c>
      <c r="B667">
        <v>3</v>
      </c>
      <c r="C667">
        <v>3</v>
      </c>
      <c r="D667" t="s">
        <v>4492</v>
      </c>
      <c r="E667">
        <v>402</v>
      </c>
    </row>
    <row r="668" spans="1:5" x14ac:dyDescent="0.25">
      <c r="A668" s="199" t="s">
        <v>4545</v>
      </c>
      <c r="B668">
        <v>3</v>
      </c>
      <c r="C668">
        <v>3</v>
      </c>
      <c r="D668" t="s">
        <v>4546</v>
      </c>
      <c r="E668">
        <v>2036</v>
      </c>
    </row>
    <row r="669" spans="1:5" x14ac:dyDescent="0.25">
      <c r="A669" s="199" t="s">
        <v>6741</v>
      </c>
      <c r="B669">
        <v>3</v>
      </c>
      <c r="C669">
        <v>3</v>
      </c>
      <c r="D669" t="s">
        <v>4493</v>
      </c>
      <c r="E669">
        <v>1359</v>
      </c>
    </row>
    <row r="670" spans="1:5" x14ac:dyDescent="0.25">
      <c r="A670" s="199" t="s">
        <v>4398</v>
      </c>
      <c r="B670">
        <v>3</v>
      </c>
      <c r="C670">
        <v>3</v>
      </c>
      <c r="D670" t="s">
        <v>4399</v>
      </c>
      <c r="E670">
        <v>1453</v>
      </c>
    </row>
    <row r="671" spans="1:5" x14ac:dyDescent="0.25">
      <c r="A671" s="199" t="s">
        <v>6743</v>
      </c>
      <c r="B671">
        <v>3</v>
      </c>
      <c r="C671">
        <v>3</v>
      </c>
      <c r="D671" t="s">
        <v>4395</v>
      </c>
      <c r="E671">
        <v>1458</v>
      </c>
    </row>
    <row r="672" spans="1:5" x14ac:dyDescent="0.25">
      <c r="A672" s="199" t="s">
        <v>4438</v>
      </c>
      <c r="B672">
        <v>3</v>
      </c>
      <c r="C672">
        <v>3</v>
      </c>
      <c r="D672" t="s">
        <v>4439</v>
      </c>
      <c r="E672">
        <v>1390</v>
      </c>
    </row>
    <row r="673" spans="1:5" x14ac:dyDescent="0.25">
      <c r="A673" s="199" t="s">
        <v>6749</v>
      </c>
      <c r="B673">
        <v>3</v>
      </c>
      <c r="C673">
        <v>3</v>
      </c>
      <c r="D673" t="s">
        <v>4579</v>
      </c>
      <c r="E673">
        <v>1726</v>
      </c>
    </row>
    <row r="674" spans="1:5" x14ac:dyDescent="0.25">
      <c r="A674" s="199" t="s">
        <v>4644</v>
      </c>
      <c r="B674">
        <v>3</v>
      </c>
      <c r="C674">
        <v>3</v>
      </c>
      <c r="D674" t="s">
        <v>4645</v>
      </c>
      <c r="E674">
        <v>171</v>
      </c>
    </row>
    <row r="675" spans="1:5" x14ac:dyDescent="0.25">
      <c r="A675" s="199" t="s">
        <v>3953</v>
      </c>
      <c r="B675">
        <v>3</v>
      </c>
      <c r="C675">
        <v>3</v>
      </c>
      <c r="D675" t="s">
        <v>4636</v>
      </c>
      <c r="E675">
        <v>49</v>
      </c>
    </row>
    <row r="676" spans="1:5" x14ac:dyDescent="0.25">
      <c r="A676" s="199" t="s">
        <v>6431</v>
      </c>
      <c r="B676">
        <v>3</v>
      </c>
      <c r="C676">
        <v>3</v>
      </c>
      <c r="D676" t="s">
        <v>4442</v>
      </c>
      <c r="E676">
        <v>1442</v>
      </c>
    </row>
    <row r="677" spans="1:5" x14ac:dyDescent="0.25">
      <c r="A677" s="199" t="s">
        <v>4434</v>
      </c>
      <c r="B677">
        <v>3</v>
      </c>
      <c r="C677">
        <v>3</v>
      </c>
      <c r="D677" t="s">
        <v>4435</v>
      </c>
      <c r="E677">
        <v>1393</v>
      </c>
    </row>
    <row r="678" spans="1:5" x14ac:dyDescent="0.25">
      <c r="A678" s="199" t="s">
        <v>4454</v>
      </c>
      <c r="B678">
        <v>3</v>
      </c>
      <c r="C678">
        <v>3</v>
      </c>
      <c r="D678" t="s">
        <v>4449</v>
      </c>
      <c r="E678">
        <v>621</v>
      </c>
    </row>
    <row r="679" spans="1:5" x14ac:dyDescent="0.25">
      <c r="A679" s="199" t="s">
        <v>4565</v>
      </c>
      <c r="B679">
        <v>3</v>
      </c>
      <c r="C679">
        <v>3</v>
      </c>
      <c r="D679" t="s">
        <v>4566</v>
      </c>
      <c r="E679">
        <v>393</v>
      </c>
    </row>
    <row r="680" spans="1:5" x14ac:dyDescent="0.25">
      <c r="A680" s="199" t="s">
        <v>4995</v>
      </c>
      <c r="B680">
        <v>3</v>
      </c>
      <c r="C680">
        <v>3</v>
      </c>
      <c r="D680" t="s">
        <v>4414</v>
      </c>
      <c r="E680">
        <v>1590</v>
      </c>
    </row>
    <row r="681" spans="1:5" x14ac:dyDescent="0.25">
      <c r="A681" s="199" t="s">
        <v>6777</v>
      </c>
      <c r="B681">
        <v>3</v>
      </c>
      <c r="C681">
        <v>3</v>
      </c>
      <c r="D681" t="s">
        <v>4532</v>
      </c>
      <c r="E681">
        <v>1667</v>
      </c>
    </row>
    <row r="682" spans="1:5" x14ac:dyDescent="0.25">
      <c r="A682" s="199" t="s">
        <v>6784</v>
      </c>
      <c r="B682">
        <v>3</v>
      </c>
      <c r="C682">
        <v>3</v>
      </c>
      <c r="D682" t="s">
        <v>4455</v>
      </c>
      <c r="E682">
        <v>1376</v>
      </c>
    </row>
    <row r="683" spans="1:5" x14ac:dyDescent="0.25">
      <c r="A683" s="199" t="s">
        <v>6786</v>
      </c>
      <c r="B683">
        <v>3</v>
      </c>
      <c r="C683">
        <v>3</v>
      </c>
      <c r="D683" t="s">
        <v>4471</v>
      </c>
      <c r="E683">
        <v>497</v>
      </c>
    </row>
    <row r="684" spans="1:5" x14ac:dyDescent="0.25">
      <c r="A684" s="199" t="s">
        <v>4359</v>
      </c>
      <c r="B684">
        <v>3</v>
      </c>
      <c r="C684">
        <v>3</v>
      </c>
      <c r="D684" t="s">
        <v>4448</v>
      </c>
      <c r="E684">
        <v>1527</v>
      </c>
    </row>
    <row r="685" spans="1:5" x14ac:dyDescent="0.25">
      <c r="A685" s="199" t="s">
        <v>4615</v>
      </c>
      <c r="B685">
        <v>3</v>
      </c>
      <c r="C685">
        <v>3</v>
      </c>
      <c r="D685" t="s">
        <v>4616</v>
      </c>
      <c r="E685">
        <v>1048</v>
      </c>
    </row>
    <row r="686" spans="1:5" x14ac:dyDescent="0.25">
      <c r="A686" s="199" t="s">
        <v>4637</v>
      </c>
      <c r="B686">
        <v>3</v>
      </c>
      <c r="C686">
        <v>3</v>
      </c>
      <c r="D686" t="s">
        <v>4638</v>
      </c>
      <c r="E686">
        <v>951</v>
      </c>
    </row>
    <row r="687" spans="1:5" x14ac:dyDescent="0.25">
      <c r="A687" s="199" t="s">
        <v>4423</v>
      </c>
      <c r="B687">
        <v>3</v>
      </c>
      <c r="C687">
        <v>3</v>
      </c>
      <c r="D687" t="s">
        <v>4424</v>
      </c>
      <c r="E687">
        <v>724</v>
      </c>
    </row>
    <row r="688" spans="1:5" x14ac:dyDescent="0.25">
      <c r="A688" s="199" t="s">
        <v>6797</v>
      </c>
      <c r="B688">
        <v>3</v>
      </c>
      <c r="C688">
        <v>3</v>
      </c>
      <c r="D688" t="s">
        <v>4666</v>
      </c>
      <c r="E688">
        <v>1843</v>
      </c>
    </row>
    <row r="689" spans="1:5" x14ac:dyDescent="0.25">
      <c r="A689" s="199" t="s">
        <v>3553</v>
      </c>
      <c r="B689">
        <v>3</v>
      </c>
      <c r="C689">
        <v>3</v>
      </c>
      <c r="D689" t="s">
        <v>4473</v>
      </c>
      <c r="E689">
        <v>1311</v>
      </c>
    </row>
    <row r="690" spans="1:5" x14ac:dyDescent="0.25">
      <c r="A690" s="199" t="s">
        <v>6498</v>
      </c>
      <c r="B690">
        <v>3</v>
      </c>
      <c r="C690">
        <v>3</v>
      </c>
      <c r="D690" t="s">
        <v>4406</v>
      </c>
      <c r="E690">
        <v>529</v>
      </c>
    </row>
    <row r="691" spans="1:5" x14ac:dyDescent="0.25">
      <c r="A691" s="199" t="s">
        <v>6806</v>
      </c>
      <c r="B691">
        <v>3</v>
      </c>
      <c r="C691">
        <v>3</v>
      </c>
      <c r="D691" t="s">
        <v>4397</v>
      </c>
      <c r="E691">
        <v>1439</v>
      </c>
    </row>
    <row r="692" spans="1:5" x14ac:dyDescent="0.25">
      <c r="A692" s="199" t="s">
        <v>6818</v>
      </c>
      <c r="B692">
        <v>3</v>
      </c>
      <c r="C692">
        <v>3</v>
      </c>
      <c r="D692" t="s">
        <v>4430</v>
      </c>
      <c r="E692">
        <v>1572</v>
      </c>
    </row>
    <row r="693" spans="1:5" x14ac:dyDescent="0.25">
      <c r="A693" s="199" t="s">
        <v>4521</v>
      </c>
      <c r="B693">
        <v>3</v>
      </c>
      <c r="C693">
        <v>3</v>
      </c>
      <c r="D693" t="s">
        <v>4522</v>
      </c>
      <c r="E693">
        <v>306</v>
      </c>
    </row>
    <row r="694" spans="1:5" x14ac:dyDescent="0.25">
      <c r="A694" s="199" t="s">
        <v>6827</v>
      </c>
      <c r="B694">
        <v>3</v>
      </c>
      <c r="C694">
        <v>3</v>
      </c>
      <c r="D694" t="s">
        <v>4567</v>
      </c>
      <c r="E694">
        <v>1720</v>
      </c>
    </row>
    <row r="695" spans="1:5" x14ac:dyDescent="0.25">
      <c r="A695" s="199" t="s">
        <v>4384</v>
      </c>
      <c r="B695">
        <v>3</v>
      </c>
      <c r="C695">
        <v>3</v>
      </c>
      <c r="D695" t="s">
        <v>4385</v>
      </c>
      <c r="E695">
        <v>2009</v>
      </c>
    </row>
    <row r="696" spans="1:5" x14ac:dyDescent="0.25">
      <c r="A696" s="199" t="s">
        <v>4416</v>
      </c>
      <c r="B696">
        <v>3</v>
      </c>
      <c r="C696">
        <v>3</v>
      </c>
      <c r="D696" t="s">
        <v>4406</v>
      </c>
      <c r="E696">
        <v>523</v>
      </c>
    </row>
    <row r="697" spans="1:5" x14ac:dyDescent="0.25">
      <c r="A697" s="199" t="s">
        <v>3514</v>
      </c>
      <c r="B697">
        <v>3</v>
      </c>
      <c r="C697">
        <v>3</v>
      </c>
      <c r="D697" t="s">
        <v>4574</v>
      </c>
      <c r="E697">
        <v>1259</v>
      </c>
    </row>
    <row r="698" spans="1:5" x14ac:dyDescent="0.25">
      <c r="A698" s="199" t="s">
        <v>6502</v>
      </c>
      <c r="B698">
        <v>3</v>
      </c>
      <c r="C698">
        <v>3</v>
      </c>
      <c r="D698" t="s">
        <v>4669</v>
      </c>
      <c r="E698">
        <v>2561</v>
      </c>
    </row>
    <row r="699" spans="1:5" x14ac:dyDescent="0.25">
      <c r="A699" s="199" t="s">
        <v>5907</v>
      </c>
      <c r="B699">
        <v>3</v>
      </c>
      <c r="C699">
        <v>3</v>
      </c>
      <c r="D699" t="s">
        <v>4578</v>
      </c>
      <c r="E699">
        <v>1725</v>
      </c>
    </row>
    <row r="700" spans="1:5" x14ac:dyDescent="0.25">
      <c r="A700" s="199" t="s">
        <v>4661</v>
      </c>
      <c r="B700">
        <v>3</v>
      </c>
      <c r="C700">
        <v>3</v>
      </c>
      <c r="D700" t="s">
        <v>4662</v>
      </c>
      <c r="E700">
        <v>1069</v>
      </c>
    </row>
    <row r="701" spans="1:5" x14ac:dyDescent="0.25">
      <c r="A701" s="199" t="s">
        <v>5970</v>
      </c>
      <c r="B701">
        <v>3</v>
      </c>
      <c r="C701">
        <v>3</v>
      </c>
      <c r="D701" t="s">
        <v>4584</v>
      </c>
      <c r="E701">
        <v>1733</v>
      </c>
    </row>
    <row r="702" spans="1:5" x14ac:dyDescent="0.25">
      <c r="A702" s="199" t="s">
        <v>6838</v>
      </c>
      <c r="B702">
        <v>3</v>
      </c>
      <c r="C702">
        <v>3</v>
      </c>
      <c r="D702" t="s">
        <v>4635</v>
      </c>
      <c r="E702">
        <v>1152</v>
      </c>
    </row>
    <row r="703" spans="1:5" x14ac:dyDescent="0.25">
      <c r="A703" s="199" t="s">
        <v>4631</v>
      </c>
      <c r="B703">
        <v>3</v>
      </c>
      <c r="C703">
        <v>3</v>
      </c>
      <c r="D703" t="s">
        <v>4632</v>
      </c>
      <c r="E703">
        <v>166</v>
      </c>
    </row>
    <row r="704" spans="1:5" x14ac:dyDescent="0.25">
      <c r="A704" s="199" t="s">
        <v>3734</v>
      </c>
      <c r="B704">
        <v>3</v>
      </c>
      <c r="C704">
        <v>3</v>
      </c>
      <c r="D704" t="s">
        <v>4592</v>
      </c>
      <c r="E704">
        <v>1750</v>
      </c>
    </row>
    <row r="705" spans="1:5" x14ac:dyDescent="0.25">
      <c r="A705" s="199" t="s">
        <v>4379</v>
      </c>
      <c r="B705">
        <v>3</v>
      </c>
      <c r="C705">
        <v>2</v>
      </c>
      <c r="D705" t="s">
        <v>4380</v>
      </c>
      <c r="E705">
        <v>1505</v>
      </c>
    </row>
    <row r="706" spans="1:5" x14ac:dyDescent="0.25">
      <c r="A706" s="199" t="s">
        <v>3880</v>
      </c>
      <c r="B706">
        <v>3</v>
      </c>
      <c r="C706">
        <v>3</v>
      </c>
      <c r="D706" t="s">
        <v>4601</v>
      </c>
      <c r="E706">
        <v>1776</v>
      </c>
    </row>
    <row r="707" spans="1:5" x14ac:dyDescent="0.25">
      <c r="A707" s="199" t="s">
        <v>6852</v>
      </c>
      <c r="B707">
        <v>3</v>
      </c>
      <c r="C707">
        <v>3</v>
      </c>
      <c r="D707" t="s">
        <v>4665</v>
      </c>
      <c r="E707">
        <v>1833</v>
      </c>
    </row>
    <row r="708" spans="1:5" x14ac:dyDescent="0.25">
      <c r="A708" s="199" t="s">
        <v>4590</v>
      </c>
      <c r="B708">
        <v>3</v>
      </c>
      <c r="C708">
        <v>3</v>
      </c>
      <c r="D708" t="s">
        <v>4591</v>
      </c>
      <c r="E708">
        <v>235</v>
      </c>
    </row>
    <row r="709" spans="1:5" x14ac:dyDescent="0.25">
      <c r="A709" s="199" t="s">
        <v>4382</v>
      </c>
      <c r="B709">
        <v>3</v>
      </c>
      <c r="C709">
        <v>3</v>
      </c>
      <c r="D709" t="s">
        <v>4383</v>
      </c>
      <c r="E709">
        <v>90</v>
      </c>
    </row>
    <row r="710" spans="1:5" x14ac:dyDescent="0.25">
      <c r="A710" s="200" t="s">
        <v>3530</v>
      </c>
      <c r="B710">
        <v>3</v>
      </c>
      <c r="C710">
        <v>3</v>
      </c>
      <c r="D710" t="s">
        <v>4451</v>
      </c>
      <c r="E710">
        <v>1381</v>
      </c>
    </row>
    <row r="711" spans="1:5" x14ac:dyDescent="0.25">
      <c r="A711" s="199" t="s">
        <v>6859</v>
      </c>
      <c r="B711">
        <v>3</v>
      </c>
      <c r="C711">
        <v>2</v>
      </c>
      <c r="D711" t="s">
        <v>4491</v>
      </c>
      <c r="E711">
        <v>775</v>
      </c>
    </row>
    <row r="712" spans="1:5" x14ac:dyDescent="0.25">
      <c r="A712" s="199" t="s">
        <v>6594</v>
      </c>
      <c r="B712">
        <v>3</v>
      </c>
      <c r="C712">
        <v>3</v>
      </c>
      <c r="D712" t="s">
        <v>4668</v>
      </c>
      <c r="E712">
        <v>354</v>
      </c>
    </row>
    <row r="713" spans="1:5" x14ac:dyDescent="0.25">
      <c r="A713" s="199" t="s">
        <v>4515</v>
      </c>
      <c r="B713">
        <v>3</v>
      </c>
      <c r="C713">
        <v>3</v>
      </c>
      <c r="D713" t="s">
        <v>4516</v>
      </c>
      <c r="E713">
        <v>792</v>
      </c>
    </row>
    <row r="714" spans="1:5" x14ac:dyDescent="0.25">
      <c r="A714" s="199" t="s">
        <v>6862</v>
      </c>
      <c r="B714">
        <v>3</v>
      </c>
      <c r="C714">
        <v>3</v>
      </c>
      <c r="D714" t="s">
        <v>4392</v>
      </c>
      <c r="E714">
        <v>2322</v>
      </c>
    </row>
    <row r="715" spans="1:5" x14ac:dyDescent="0.25">
      <c r="A715" s="199" t="s">
        <v>3449</v>
      </c>
      <c r="B715">
        <v>3</v>
      </c>
      <c r="C715">
        <v>3</v>
      </c>
      <c r="D715" t="s">
        <v>4602</v>
      </c>
      <c r="E715">
        <v>1047</v>
      </c>
    </row>
    <row r="716" spans="1:5" x14ac:dyDescent="0.25">
      <c r="A716" s="199" t="s">
        <v>5356</v>
      </c>
      <c r="B716">
        <v>3</v>
      </c>
      <c r="C716">
        <v>3</v>
      </c>
      <c r="D716" t="s">
        <v>4614</v>
      </c>
      <c r="E716">
        <v>2038</v>
      </c>
    </row>
    <row r="717" spans="1:5" x14ac:dyDescent="0.25">
      <c r="A717" s="199" t="s">
        <v>6589</v>
      </c>
      <c r="B717">
        <v>3</v>
      </c>
      <c r="C717">
        <v>2</v>
      </c>
      <c r="D717" t="s">
        <v>4628</v>
      </c>
      <c r="E717">
        <v>870</v>
      </c>
    </row>
    <row r="718" spans="1:5" x14ac:dyDescent="0.25">
      <c r="A718" s="199" t="s">
        <v>5407</v>
      </c>
      <c r="B718">
        <v>3</v>
      </c>
      <c r="C718">
        <v>3</v>
      </c>
      <c r="D718" t="s">
        <v>4429</v>
      </c>
      <c r="E718">
        <v>653</v>
      </c>
    </row>
    <row r="719" spans="1:5" x14ac:dyDescent="0.25">
      <c r="A719" s="199" t="s">
        <v>3521</v>
      </c>
      <c r="B719">
        <v>3</v>
      </c>
      <c r="C719">
        <v>3</v>
      </c>
      <c r="D719" t="s">
        <v>4426</v>
      </c>
      <c r="E719">
        <v>1398</v>
      </c>
    </row>
    <row r="720" spans="1:5" x14ac:dyDescent="0.25">
      <c r="A720" s="199" t="s">
        <v>4425</v>
      </c>
      <c r="B720">
        <v>3</v>
      </c>
      <c r="C720">
        <v>3</v>
      </c>
      <c r="D720" t="s">
        <v>4461</v>
      </c>
      <c r="E720">
        <v>1506</v>
      </c>
    </row>
    <row r="721" spans="1:5" x14ac:dyDescent="0.25">
      <c r="A721" s="199" t="s">
        <v>3987</v>
      </c>
      <c r="B721">
        <v>3</v>
      </c>
      <c r="C721">
        <v>3</v>
      </c>
      <c r="D721" t="s">
        <v>4654</v>
      </c>
      <c r="E721">
        <v>1969</v>
      </c>
    </row>
    <row r="722" spans="1:5" x14ac:dyDescent="0.25">
      <c r="A722" s="199" t="s">
        <v>4811</v>
      </c>
      <c r="B722">
        <v>3</v>
      </c>
      <c r="C722">
        <v>3</v>
      </c>
      <c r="D722" t="s">
        <v>4517</v>
      </c>
      <c r="E722">
        <v>1970</v>
      </c>
    </row>
    <row r="723" spans="1:5" x14ac:dyDescent="0.25">
      <c r="A723" s="199" t="s">
        <v>6885</v>
      </c>
      <c r="B723">
        <v>3</v>
      </c>
      <c r="C723">
        <v>2</v>
      </c>
      <c r="D723" t="s">
        <v>4563</v>
      </c>
      <c r="E723">
        <v>824</v>
      </c>
    </row>
    <row r="724" spans="1:5" x14ac:dyDescent="0.25">
      <c r="A724" s="199" t="s">
        <v>3794</v>
      </c>
      <c r="B724">
        <v>3</v>
      </c>
      <c r="C724">
        <v>3</v>
      </c>
      <c r="D724" t="s">
        <v>4417</v>
      </c>
      <c r="E724">
        <v>2437</v>
      </c>
    </row>
    <row r="725" spans="1:5" x14ac:dyDescent="0.25">
      <c r="A725" s="199" t="s">
        <v>6179</v>
      </c>
      <c r="B725">
        <v>3</v>
      </c>
      <c r="C725">
        <v>2</v>
      </c>
      <c r="D725" t="s">
        <v>4457</v>
      </c>
      <c r="E725">
        <v>1507</v>
      </c>
    </row>
    <row r="726" spans="1:5" x14ac:dyDescent="0.25">
      <c r="A726" s="199" t="s">
        <v>6887</v>
      </c>
      <c r="B726">
        <v>3</v>
      </c>
      <c r="C726">
        <v>3</v>
      </c>
      <c r="D726" t="s">
        <v>4453</v>
      </c>
      <c r="E726">
        <v>2070</v>
      </c>
    </row>
    <row r="727" spans="1:5" x14ac:dyDescent="0.25">
      <c r="A727" s="199" t="s">
        <v>5385</v>
      </c>
      <c r="B727">
        <v>3</v>
      </c>
      <c r="C727">
        <v>3</v>
      </c>
      <c r="D727" t="s">
        <v>4406</v>
      </c>
      <c r="E727">
        <v>526</v>
      </c>
    </row>
    <row r="728" spans="1:5" x14ac:dyDescent="0.25">
      <c r="A728" s="199" t="s">
        <v>4816</v>
      </c>
      <c r="B728">
        <v>3</v>
      </c>
      <c r="C728">
        <v>3</v>
      </c>
      <c r="D728" t="s">
        <v>4550</v>
      </c>
      <c r="E728">
        <v>144</v>
      </c>
    </row>
    <row r="729" spans="1:5" x14ac:dyDescent="0.25">
      <c r="A729" s="199" t="s">
        <v>6895</v>
      </c>
      <c r="B729">
        <v>3</v>
      </c>
      <c r="C729">
        <v>3</v>
      </c>
      <c r="D729" t="s">
        <v>4573</v>
      </c>
      <c r="E729">
        <v>451</v>
      </c>
    </row>
    <row r="730" spans="1:5" x14ac:dyDescent="0.25">
      <c r="A730" s="199" t="s">
        <v>5201</v>
      </c>
      <c r="B730">
        <v>3</v>
      </c>
      <c r="C730">
        <v>3</v>
      </c>
      <c r="D730" t="s">
        <v>4444</v>
      </c>
      <c r="E730">
        <v>1491</v>
      </c>
    </row>
    <row r="731" spans="1:5" x14ac:dyDescent="0.25">
      <c r="A731" s="199" t="s">
        <v>4148</v>
      </c>
      <c r="B731">
        <v>3</v>
      </c>
      <c r="C731">
        <v>3</v>
      </c>
      <c r="D731" t="s">
        <v>4499</v>
      </c>
      <c r="E731">
        <v>134</v>
      </c>
    </row>
    <row r="732" spans="1:5" x14ac:dyDescent="0.25">
      <c r="A732" s="199" t="s">
        <v>4624</v>
      </c>
      <c r="B732">
        <v>3</v>
      </c>
      <c r="C732">
        <v>3</v>
      </c>
      <c r="D732" t="s">
        <v>4625</v>
      </c>
      <c r="E732">
        <v>1172</v>
      </c>
    </row>
    <row r="733" spans="1:5" x14ac:dyDescent="0.25">
      <c r="A733" s="199" t="s">
        <v>5512</v>
      </c>
      <c r="B733">
        <v>3</v>
      </c>
      <c r="C733">
        <v>3</v>
      </c>
      <c r="D733" t="s">
        <v>4571</v>
      </c>
      <c r="E733">
        <v>1261</v>
      </c>
    </row>
    <row r="734" spans="1:5" x14ac:dyDescent="0.25">
      <c r="A734" s="199" t="s">
        <v>3846</v>
      </c>
      <c r="B734">
        <v>3</v>
      </c>
      <c r="C734">
        <v>3</v>
      </c>
      <c r="D734" t="s">
        <v>4437</v>
      </c>
      <c r="E734">
        <v>2243</v>
      </c>
    </row>
    <row r="735" spans="1:5" x14ac:dyDescent="0.25">
      <c r="A735" s="199" t="s">
        <v>4400</v>
      </c>
      <c r="B735">
        <v>3</v>
      </c>
      <c r="C735">
        <v>3</v>
      </c>
      <c r="D735" t="s">
        <v>4401</v>
      </c>
      <c r="E735">
        <v>638</v>
      </c>
    </row>
    <row r="736" spans="1:5" x14ac:dyDescent="0.25">
      <c r="A736" s="199" t="s">
        <v>3530</v>
      </c>
      <c r="B736">
        <v>3</v>
      </c>
      <c r="C736">
        <v>3</v>
      </c>
      <c r="D736" t="s">
        <v>4658</v>
      </c>
      <c r="E736">
        <v>2143</v>
      </c>
    </row>
    <row r="737" spans="1:5" x14ac:dyDescent="0.25">
      <c r="A737" s="199" t="s">
        <v>6903</v>
      </c>
      <c r="B737">
        <v>3</v>
      </c>
      <c r="C737">
        <v>3</v>
      </c>
      <c r="D737" t="s">
        <v>4408</v>
      </c>
      <c r="E737">
        <v>1474</v>
      </c>
    </row>
    <row r="738" spans="1:5" x14ac:dyDescent="0.25">
      <c r="A738" s="199" t="s">
        <v>3871</v>
      </c>
      <c r="B738">
        <v>3</v>
      </c>
      <c r="C738">
        <v>3</v>
      </c>
      <c r="D738" t="s">
        <v>4520</v>
      </c>
      <c r="E738">
        <v>2172</v>
      </c>
    </row>
    <row r="739" spans="1:5" x14ac:dyDescent="0.25">
      <c r="A739" s="199" t="s">
        <v>3882</v>
      </c>
      <c r="B739">
        <v>3</v>
      </c>
      <c r="C739">
        <v>3</v>
      </c>
      <c r="D739" t="s">
        <v>4381</v>
      </c>
      <c r="E739">
        <v>558</v>
      </c>
    </row>
    <row r="740" spans="1:5" x14ac:dyDescent="0.25">
      <c r="A740" s="199" t="s">
        <v>5266</v>
      </c>
      <c r="B740">
        <v>3</v>
      </c>
      <c r="C740">
        <v>3</v>
      </c>
      <c r="D740" t="s">
        <v>4612</v>
      </c>
      <c r="E740">
        <v>1193</v>
      </c>
    </row>
    <row r="741" spans="1:5" x14ac:dyDescent="0.25">
      <c r="A741" s="199" t="s">
        <v>5631</v>
      </c>
      <c r="B741">
        <v>3</v>
      </c>
      <c r="C741">
        <v>3</v>
      </c>
      <c r="D741" t="s">
        <v>4664</v>
      </c>
      <c r="E741">
        <v>933</v>
      </c>
    </row>
    <row r="742" spans="1:5" x14ac:dyDescent="0.25">
      <c r="A742" s="199" t="s">
        <v>4121</v>
      </c>
      <c r="B742">
        <v>3</v>
      </c>
      <c r="C742">
        <v>3</v>
      </c>
      <c r="D742" t="s">
        <v>4445</v>
      </c>
      <c r="E742">
        <v>2248</v>
      </c>
    </row>
    <row r="743" spans="1:5" x14ac:dyDescent="0.25">
      <c r="A743" s="199" t="s">
        <v>5374</v>
      </c>
      <c r="B743">
        <v>3</v>
      </c>
      <c r="C743">
        <v>3</v>
      </c>
      <c r="D743" t="s">
        <v>4507</v>
      </c>
      <c r="E743">
        <v>1369</v>
      </c>
    </row>
    <row r="744" spans="1:5" x14ac:dyDescent="0.25">
      <c r="A744" s="199" t="s">
        <v>6052</v>
      </c>
      <c r="B744">
        <v>3</v>
      </c>
      <c r="C744">
        <v>3</v>
      </c>
      <c r="D744" t="s">
        <v>4465</v>
      </c>
      <c r="E744">
        <v>600</v>
      </c>
    </row>
    <row r="745" spans="1:5" x14ac:dyDescent="0.25">
      <c r="A745" s="199" t="s">
        <v>6923</v>
      </c>
      <c r="B745">
        <v>3</v>
      </c>
      <c r="C745">
        <v>3</v>
      </c>
      <c r="D745" t="s">
        <v>4629</v>
      </c>
      <c r="E745">
        <v>1979</v>
      </c>
    </row>
    <row r="746" spans="1:5" x14ac:dyDescent="0.25">
      <c r="A746" s="199" t="s">
        <v>4319</v>
      </c>
      <c r="B746">
        <v>3</v>
      </c>
      <c r="C746">
        <v>3</v>
      </c>
      <c r="D746" t="s">
        <v>4472</v>
      </c>
      <c r="E746">
        <v>1372</v>
      </c>
    </row>
    <row r="747" spans="1:5" x14ac:dyDescent="0.25">
      <c r="A747" s="199" t="s">
        <v>3490</v>
      </c>
      <c r="B747">
        <v>3</v>
      </c>
      <c r="C747">
        <v>3</v>
      </c>
      <c r="D747" t="s">
        <v>4388</v>
      </c>
      <c r="E747">
        <v>2298</v>
      </c>
    </row>
    <row r="748" spans="1:5" x14ac:dyDescent="0.25">
      <c r="A748" s="199" t="s">
        <v>4983</v>
      </c>
      <c r="B748">
        <v>3</v>
      </c>
      <c r="C748">
        <v>3</v>
      </c>
      <c r="D748" t="s">
        <v>4641</v>
      </c>
      <c r="E748">
        <v>1853</v>
      </c>
    </row>
    <row r="749" spans="1:5" x14ac:dyDescent="0.25">
      <c r="A749" s="199" t="s">
        <v>4951</v>
      </c>
      <c r="B749">
        <v>3</v>
      </c>
      <c r="C749">
        <v>2</v>
      </c>
      <c r="D749" t="s">
        <v>4497</v>
      </c>
      <c r="E749">
        <v>780</v>
      </c>
    </row>
    <row r="750" spans="1:5" x14ac:dyDescent="0.25">
      <c r="A750" s="199" t="s">
        <v>5546</v>
      </c>
      <c r="B750">
        <v>3</v>
      </c>
      <c r="C750">
        <v>3</v>
      </c>
      <c r="D750" t="s">
        <v>4626</v>
      </c>
      <c r="E750">
        <v>157</v>
      </c>
    </row>
    <row r="751" spans="1:5" x14ac:dyDescent="0.25">
      <c r="A751" s="199" t="s">
        <v>6601</v>
      </c>
      <c r="B751">
        <v>3</v>
      </c>
      <c r="C751">
        <v>3</v>
      </c>
      <c r="D751" t="s">
        <v>4606</v>
      </c>
      <c r="E751">
        <v>1897</v>
      </c>
    </row>
    <row r="752" spans="1:5" x14ac:dyDescent="0.25">
      <c r="A752" s="199" t="s">
        <v>3778</v>
      </c>
      <c r="B752">
        <v>3</v>
      </c>
      <c r="C752">
        <v>3</v>
      </c>
      <c r="D752" t="s">
        <v>4402</v>
      </c>
      <c r="E752">
        <v>669</v>
      </c>
    </row>
    <row r="753" spans="1:5" x14ac:dyDescent="0.25">
      <c r="A753" s="199" t="s">
        <v>3778</v>
      </c>
      <c r="B753">
        <v>3</v>
      </c>
      <c r="C753">
        <v>3</v>
      </c>
      <c r="D753" t="s">
        <v>4460</v>
      </c>
      <c r="E753">
        <v>754</v>
      </c>
    </row>
    <row r="754" spans="1:5" x14ac:dyDescent="0.25">
      <c r="A754" s="199" t="s">
        <v>5528</v>
      </c>
      <c r="B754">
        <v>3</v>
      </c>
      <c r="C754">
        <v>3</v>
      </c>
      <c r="D754" t="s">
        <v>4594</v>
      </c>
      <c r="E754">
        <v>54</v>
      </c>
    </row>
    <row r="755" spans="1:5" x14ac:dyDescent="0.25">
      <c r="A755" s="199" t="s">
        <v>6580</v>
      </c>
      <c r="B755">
        <v>3</v>
      </c>
      <c r="C755">
        <v>3</v>
      </c>
      <c r="D755" t="s">
        <v>4511</v>
      </c>
      <c r="E755">
        <v>2112</v>
      </c>
    </row>
    <row r="756" spans="1:5" x14ac:dyDescent="0.25">
      <c r="A756" s="199" t="s">
        <v>3955</v>
      </c>
      <c r="B756">
        <v>3</v>
      </c>
      <c r="C756">
        <v>3</v>
      </c>
      <c r="D756" t="s">
        <v>4481</v>
      </c>
      <c r="E756">
        <v>2461</v>
      </c>
    </row>
    <row r="757" spans="1:5" x14ac:dyDescent="0.25">
      <c r="A757" s="199" t="s">
        <v>4261</v>
      </c>
      <c r="B757">
        <v>3</v>
      </c>
      <c r="C757">
        <v>3</v>
      </c>
      <c r="D757" t="s">
        <v>4397</v>
      </c>
      <c r="E757">
        <v>1437</v>
      </c>
    </row>
    <row r="758" spans="1:5" x14ac:dyDescent="0.25">
      <c r="A758" s="199" t="s">
        <v>6514</v>
      </c>
      <c r="B758">
        <v>3</v>
      </c>
      <c r="C758">
        <v>3</v>
      </c>
      <c r="D758" t="s">
        <v>4447</v>
      </c>
      <c r="E758">
        <v>2374</v>
      </c>
    </row>
    <row r="759" spans="1:5" x14ac:dyDescent="0.25">
      <c r="A759" s="199" t="s">
        <v>4582</v>
      </c>
      <c r="B759">
        <v>3</v>
      </c>
      <c r="C759">
        <v>3</v>
      </c>
      <c r="D759" t="s">
        <v>4583</v>
      </c>
      <c r="E759">
        <v>1916</v>
      </c>
    </row>
    <row r="760" spans="1:5" x14ac:dyDescent="0.25">
      <c r="A760" s="199" t="s">
        <v>4809</v>
      </c>
      <c r="B760">
        <v>3</v>
      </c>
      <c r="C760">
        <v>3</v>
      </c>
      <c r="D760" t="s">
        <v>4405</v>
      </c>
      <c r="E760">
        <v>2366</v>
      </c>
    </row>
    <row r="761" spans="1:5" x14ac:dyDescent="0.25">
      <c r="A761" s="199" t="s">
        <v>6116</v>
      </c>
      <c r="B761">
        <v>3</v>
      </c>
      <c r="C761">
        <v>3</v>
      </c>
      <c r="D761" t="s">
        <v>4406</v>
      </c>
      <c r="E761">
        <v>528</v>
      </c>
    </row>
    <row r="762" spans="1:5" x14ac:dyDescent="0.25">
      <c r="A762" s="199" t="s">
        <v>1378</v>
      </c>
      <c r="B762">
        <v>3</v>
      </c>
      <c r="C762">
        <v>3</v>
      </c>
      <c r="D762" t="s">
        <v>4475</v>
      </c>
      <c r="E762">
        <v>1552</v>
      </c>
    </row>
    <row r="763" spans="1:5" x14ac:dyDescent="0.25">
      <c r="A763" s="199" t="s">
        <v>3978</v>
      </c>
      <c r="B763">
        <v>3</v>
      </c>
      <c r="C763">
        <v>3</v>
      </c>
      <c r="D763" t="s">
        <v>4581</v>
      </c>
      <c r="E763">
        <v>210</v>
      </c>
    </row>
    <row r="764" spans="1:5" x14ac:dyDescent="0.25">
      <c r="A764" s="199" t="s">
        <v>6028</v>
      </c>
      <c r="B764">
        <v>3</v>
      </c>
      <c r="C764">
        <v>3</v>
      </c>
      <c r="D764" t="s">
        <v>4558</v>
      </c>
      <c r="E764">
        <v>1716</v>
      </c>
    </row>
    <row r="765" spans="1:5" x14ac:dyDescent="0.25">
      <c r="A765" s="199" t="s">
        <v>3802</v>
      </c>
      <c r="B765">
        <v>3</v>
      </c>
      <c r="C765">
        <v>3</v>
      </c>
      <c r="D765" t="s">
        <v>4443</v>
      </c>
      <c r="E765">
        <v>2408</v>
      </c>
    </row>
    <row r="766" spans="1:5" x14ac:dyDescent="0.25">
      <c r="A766" s="199" t="s">
        <v>6958</v>
      </c>
      <c r="B766">
        <v>3</v>
      </c>
      <c r="C766">
        <v>3</v>
      </c>
      <c r="D766" t="s">
        <v>4514</v>
      </c>
      <c r="E766">
        <v>322</v>
      </c>
    </row>
    <row r="767" spans="1:5" x14ac:dyDescent="0.25">
      <c r="A767" s="199" t="s">
        <v>3439</v>
      </c>
      <c r="B767">
        <v>3</v>
      </c>
      <c r="C767">
        <v>3</v>
      </c>
      <c r="D767" t="s">
        <v>4441</v>
      </c>
      <c r="E767">
        <v>2431</v>
      </c>
    </row>
    <row r="768" spans="1:5" x14ac:dyDescent="0.25">
      <c r="A768" s="199" t="s">
        <v>3700</v>
      </c>
      <c r="B768">
        <v>3</v>
      </c>
      <c r="C768">
        <v>3</v>
      </c>
      <c r="D768" t="s">
        <v>4539</v>
      </c>
      <c r="E768">
        <v>301</v>
      </c>
    </row>
    <row r="769" spans="1:5" x14ac:dyDescent="0.25">
      <c r="A769" s="199" t="s">
        <v>3728</v>
      </c>
      <c r="B769">
        <v>3</v>
      </c>
      <c r="C769">
        <v>3</v>
      </c>
      <c r="D769" t="s">
        <v>4577</v>
      </c>
      <c r="E769">
        <v>835</v>
      </c>
    </row>
    <row r="770" spans="1:5" x14ac:dyDescent="0.25">
      <c r="A770" s="199" t="s">
        <v>4576</v>
      </c>
      <c r="B770">
        <v>3</v>
      </c>
      <c r="C770">
        <v>3</v>
      </c>
      <c r="D770" t="s">
        <v>4427</v>
      </c>
      <c r="E770">
        <v>729</v>
      </c>
    </row>
    <row r="771" spans="1:5" x14ac:dyDescent="0.25">
      <c r="A771" s="199" t="s">
        <v>6962</v>
      </c>
      <c r="B771">
        <v>3</v>
      </c>
      <c r="C771">
        <v>3</v>
      </c>
      <c r="D771" t="s">
        <v>4487</v>
      </c>
      <c r="E771">
        <v>1017</v>
      </c>
    </row>
    <row r="772" spans="1:5" x14ac:dyDescent="0.25">
      <c r="A772" s="199" t="s">
        <v>5404</v>
      </c>
      <c r="B772">
        <v>3</v>
      </c>
      <c r="C772">
        <v>3</v>
      </c>
      <c r="D772" t="s">
        <v>4640</v>
      </c>
      <c r="E772">
        <v>881</v>
      </c>
    </row>
    <row r="773" spans="1:5" x14ac:dyDescent="0.25">
      <c r="A773" s="199" t="s">
        <v>4735</v>
      </c>
      <c r="B773">
        <v>3</v>
      </c>
      <c r="C773">
        <v>3</v>
      </c>
      <c r="D773" t="s">
        <v>4495</v>
      </c>
      <c r="E773">
        <v>310</v>
      </c>
    </row>
    <row r="774" spans="1:5" x14ac:dyDescent="0.25">
      <c r="A774" s="199" t="s">
        <v>3800</v>
      </c>
      <c r="B774">
        <v>3</v>
      </c>
      <c r="C774">
        <v>3</v>
      </c>
      <c r="D774" t="s">
        <v>4422</v>
      </c>
      <c r="E774">
        <v>567</v>
      </c>
    </row>
    <row r="775" spans="1:5" x14ac:dyDescent="0.25">
      <c r="A775" s="199" t="s">
        <v>5402</v>
      </c>
      <c r="B775">
        <v>3</v>
      </c>
      <c r="C775">
        <v>3</v>
      </c>
      <c r="D775" t="s">
        <v>4519</v>
      </c>
      <c r="E775">
        <v>2604</v>
      </c>
    </row>
    <row r="776" spans="1:5" x14ac:dyDescent="0.25">
      <c r="A776" s="199" t="s">
        <v>6969</v>
      </c>
      <c r="B776">
        <v>3</v>
      </c>
      <c r="C776">
        <v>3</v>
      </c>
      <c r="D776" t="s">
        <v>4599</v>
      </c>
      <c r="E776">
        <v>971</v>
      </c>
    </row>
    <row r="777" spans="1:5" x14ac:dyDescent="0.25">
      <c r="A777" s="199" t="s">
        <v>3969</v>
      </c>
      <c r="B777">
        <v>3</v>
      </c>
      <c r="C777">
        <v>3</v>
      </c>
      <c r="D777" t="s">
        <v>4534</v>
      </c>
      <c r="E777">
        <v>1972</v>
      </c>
    </row>
    <row r="778" spans="1:5" x14ac:dyDescent="0.25">
      <c r="A778" s="199" t="s">
        <v>4568</v>
      </c>
      <c r="B778">
        <v>3</v>
      </c>
      <c r="C778">
        <v>3</v>
      </c>
      <c r="D778" t="s">
        <v>4569</v>
      </c>
      <c r="E778">
        <v>1264</v>
      </c>
    </row>
    <row r="779" spans="1:5" x14ac:dyDescent="0.25">
      <c r="A779" s="199" t="s">
        <v>3722</v>
      </c>
      <c r="B779">
        <v>3</v>
      </c>
      <c r="C779">
        <v>3</v>
      </c>
      <c r="D779" t="s">
        <v>4586</v>
      </c>
      <c r="E779">
        <v>2465</v>
      </c>
    </row>
    <row r="780" spans="1:5" x14ac:dyDescent="0.25">
      <c r="A780" s="199" t="s">
        <v>6277</v>
      </c>
      <c r="B780">
        <v>3</v>
      </c>
      <c r="C780">
        <v>3</v>
      </c>
      <c r="D780" t="s">
        <v>4653</v>
      </c>
      <c r="E780">
        <v>1869</v>
      </c>
    </row>
    <row r="781" spans="1:5" x14ac:dyDescent="0.25">
      <c r="A781" s="199" t="s">
        <v>3896</v>
      </c>
      <c r="B781">
        <v>3</v>
      </c>
      <c r="C781">
        <v>3</v>
      </c>
      <c r="D781" t="s">
        <v>4538</v>
      </c>
      <c r="E781">
        <v>208</v>
      </c>
    </row>
    <row r="782" spans="1:5" x14ac:dyDescent="0.25">
      <c r="A782" s="199" t="s">
        <v>6987</v>
      </c>
      <c r="B782">
        <v>3</v>
      </c>
      <c r="C782">
        <v>3</v>
      </c>
      <c r="D782" t="s">
        <v>4623</v>
      </c>
      <c r="E782">
        <v>1173</v>
      </c>
    </row>
    <row r="783" spans="1:5" x14ac:dyDescent="0.25">
      <c r="A783" s="199" t="s">
        <v>4478</v>
      </c>
      <c r="B783">
        <v>3</v>
      </c>
      <c r="C783">
        <v>3</v>
      </c>
      <c r="D783" t="s">
        <v>4479</v>
      </c>
      <c r="E783">
        <v>685</v>
      </c>
    </row>
    <row r="784" spans="1:5" x14ac:dyDescent="0.25">
      <c r="A784" s="199" t="s">
        <v>4523</v>
      </c>
      <c r="B784">
        <v>3</v>
      </c>
      <c r="C784">
        <v>3</v>
      </c>
      <c r="D784" t="s">
        <v>4524</v>
      </c>
      <c r="E784">
        <v>2170</v>
      </c>
    </row>
    <row r="785" spans="1:5" x14ac:dyDescent="0.25">
      <c r="A785" s="199" t="s">
        <v>5338</v>
      </c>
      <c r="B785">
        <v>3</v>
      </c>
      <c r="C785">
        <v>3</v>
      </c>
      <c r="D785" t="s">
        <v>4502</v>
      </c>
      <c r="E785">
        <v>2174</v>
      </c>
    </row>
    <row r="786" spans="1:5" x14ac:dyDescent="0.25">
      <c r="A786" s="199" t="s">
        <v>6998</v>
      </c>
      <c r="B786">
        <v>3</v>
      </c>
      <c r="C786">
        <v>3</v>
      </c>
      <c r="D786" t="s">
        <v>4390</v>
      </c>
      <c r="E786">
        <v>2362</v>
      </c>
    </row>
    <row r="787" spans="1:5" x14ac:dyDescent="0.25">
      <c r="A787" s="199" t="s">
        <v>4241</v>
      </c>
      <c r="B787">
        <v>3</v>
      </c>
      <c r="C787">
        <v>3</v>
      </c>
      <c r="D787" t="s">
        <v>4652</v>
      </c>
      <c r="E787">
        <v>182</v>
      </c>
    </row>
    <row r="788" spans="1:5" x14ac:dyDescent="0.25">
      <c r="A788" s="199" t="s">
        <v>4352</v>
      </c>
      <c r="B788">
        <v>3</v>
      </c>
      <c r="C788">
        <v>3</v>
      </c>
      <c r="D788" t="s">
        <v>4396</v>
      </c>
      <c r="E788">
        <v>556</v>
      </c>
    </row>
    <row r="789" spans="1:5" x14ac:dyDescent="0.25">
      <c r="A789" s="199" t="s">
        <v>7021</v>
      </c>
      <c r="B789">
        <v>3</v>
      </c>
      <c r="C789">
        <v>3</v>
      </c>
      <c r="D789" t="s">
        <v>4500</v>
      </c>
      <c r="E789">
        <v>2618</v>
      </c>
    </row>
    <row r="790" spans="1:5" x14ac:dyDescent="0.25">
      <c r="A790" s="199" t="s">
        <v>3736</v>
      </c>
      <c r="B790">
        <v>3</v>
      </c>
      <c r="C790">
        <v>3</v>
      </c>
      <c r="D790" t="s">
        <v>4544</v>
      </c>
      <c r="E790">
        <v>1301</v>
      </c>
    </row>
    <row r="791" spans="1:5" x14ac:dyDescent="0.25">
      <c r="A791" s="199" t="s">
        <v>5270</v>
      </c>
      <c r="B791">
        <v>3</v>
      </c>
      <c r="C791">
        <v>3</v>
      </c>
      <c r="D791" t="s">
        <v>4406</v>
      </c>
      <c r="E791">
        <v>517</v>
      </c>
    </row>
    <row r="792" spans="1:5" x14ac:dyDescent="0.25">
      <c r="A792" s="199" t="s">
        <v>4965</v>
      </c>
      <c r="B792">
        <v>3</v>
      </c>
      <c r="C792">
        <v>3</v>
      </c>
      <c r="D792" t="s">
        <v>4585</v>
      </c>
      <c r="E792">
        <v>841</v>
      </c>
    </row>
    <row r="793" spans="1:5" x14ac:dyDescent="0.25">
      <c r="A793" s="199" t="s">
        <v>7038</v>
      </c>
      <c r="B793">
        <v>3</v>
      </c>
      <c r="C793">
        <v>3</v>
      </c>
      <c r="D793" t="s">
        <v>4552</v>
      </c>
      <c r="E793">
        <v>1673</v>
      </c>
    </row>
    <row r="794" spans="1:5" x14ac:dyDescent="0.25">
      <c r="A794" s="199" t="s">
        <v>6574</v>
      </c>
      <c r="B794">
        <v>2</v>
      </c>
      <c r="C794">
        <v>2</v>
      </c>
      <c r="D794" t="s">
        <v>4771</v>
      </c>
      <c r="E794">
        <v>697</v>
      </c>
    </row>
    <row r="795" spans="1:5" x14ac:dyDescent="0.25">
      <c r="A795" s="199" t="s">
        <v>6623</v>
      </c>
      <c r="B795">
        <v>2</v>
      </c>
      <c r="C795">
        <v>2</v>
      </c>
      <c r="D795" t="s">
        <v>4772</v>
      </c>
      <c r="E795">
        <v>589</v>
      </c>
    </row>
    <row r="796" spans="1:5" x14ac:dyDescent="0.25">
      <c r="A796" s="199" t="s">
        <v>4701</v>
      </c>
      <c r="B796">
        <v>2</v>
      </c>
      <c r="C796">
        <v>2</v>
      </c>
      <c r="D796" t="s">
        <v>4702</v>
      </c>
      <c r="E796">
        <v>119</v>
      </c>
    </row>
    <row r="797" spans="1:5" x14ac:dyDescent="0.25">
      <c r="A797" s="199" t="s">
        <v>5144</v>
      </c>
      <c r="B797">
        <v>2</v>
      </c>
      <c r="C797">
        <v>2</v>
      </c>
      <c r="D797" t="s">
        <v>4851</v>
      </c>
      <c r="E797">
        <v>2391</v>
      </c>
    </row>
    <row r="798" spans="1:5" x14ac:dyDescent="0.25">
      <c r="A798" s="199" t="s">
        <v>4979</v>
      </c>
      <c r="B798">
        <v>2</v>
      </c>
      <c r="C798">
        <v>2</v>
      </c>
      <c r="D798" t="s">
        <v>4978</v>
      </c>
      <c r="E798">
        <v>1735</v>
      </c>
    </row>
    <row r="799" spans="1:5" x14ac:dyDescent="0.25">
      <c r="A799" s="199" t="s">
        <v>6631</v>
      </c>
      <c r="B799">
        <v>2</v>
      </c>
      <c r="C799">
        <v>2</v>
      </c>
      <c r="D799" t="s">
        <v>5158</v>
      </c>
      <c r="E799">
        <v>1272</v>
      </c>
    </row>
    <row r="800" spans="1:5" x14ac:dyDescent="0.25">
      <c r="A800" s="199" t="s">
        <v>6634</v>
      </c>
      <c r="B800">
        <v>2</v>
      </c>
      <c r="C800">
        <v>2</v>
      </c>
      <c r="D800" t="s">
        <v>4695</v>
      </c>
      <c r="E800">
        <v>187</v>
      </c>
    </row>
    <row r="801" spans="1:5" x14ac:dyDescent="0.25">
      <c r="A801" s="199" t="s">
        <v>5008</v>
      </c>
      <c r="B801">
        <v>2</v>
      </c>
      <c r="C801">
        <v>2</v>
      </c>
      <c r="D801" t="s">
        <v>5009</v>
      </c>
      <c r="E801">
        <v>2364</v>
      </c>
    </row>
    <row r="802" spans="1:5" x14ac:dyDescent="0.25">
      <c r="A802" s="199" t="s">
        <v>5161</v>
      </c>
      <c r="B802">
        <v>2</v>
      </c>
      <c r="C802">
        <v>2</v>
      </c>
      <c r="D802" t="s">
        <v>5162</v>
      </c>
      <c r="E802">
        <v>1274</v>
      </c>
    </row>
    <row r="803" spans="1:5" x14ac:dyDescent="0.25">
      <c r="A803" s="199" t="s">
        <v>4723</v>
      </c>
      <c r="B803">
        <v>2</v>
      </c>
      <c r="C803">
        <v>2</v>
      </c>
      <c r="D803" t="s">
        <v>4724</v>
      </c>
      <c r="E803">
        <v>666</v>
      </c>
    </row>
    <row r="804" spans="1:5" x14ac:dyDescent="0.25">
      <c r="A804" s="199" t="s">
        <v>4766</v>
      </c>
      <c r="B804">
        <v>2</v>
      </c>
      <c r="C804">
        <v>2</v>
      </c>
      <c r="D804" t="s">
        <v>4767</v>
      </c>
      <c r="E804">
        <v>338</v>
      </c>
    </row>
    <row r="805" spans="1:5" x14ac:dyDescent="0.25">
      <c r="A805" s="199" t="s">
        <v>5198</v>
      </c>
      <c r="B805">
        <v>2</v>
      </c>
      <c r="C805">
        <v>2</v>
      </c>
      <c r="D805" t="s">
        <v>5199</v>
      </c>
      <c r="E805">
        <v>2030</v>
      </c>
    </row>
    <row r="806" spans="1:5" x14ac:dyDescent="0.25">
      <c r="A806" s="199" t="s">
        <v>5905</v>
      </c>
      <c r="B806">
        <v>2</v>
      </c>
      <c r="C806">
        <v>2</v>
      </c>
      <c r="D806" t="s">
        <v>4730</v>
      </c>
      <c r="E806">
        <v>659</v>
      </c>
    </row>
    <row r="807" spans="1:5" x14ac:dyDescent="0.25">
      <c r="A807" s="199" t="s">
        <v>5156</v>
      </c>
      <c r="B807">
        <v>2</v>
      </c>
      <c r="C807">
        <v>2</v>
      </c>
      <c r="D807" t="s">
        <v>5157</v>
      </c>
      <c r="E807">
        <v>1270</v>
      </c>
    </row>
    <row r="808" spans="1:5" x14ac:dyDescent="0.25">
      <c r="A808" s="199" t="s">
        <v>6643</v>
      </c>
      <c r="B808">
        <v>2</v>
      </c>
      <c r="C808">
        <v>2</v>
      </c>
      <c r="D808" t="s">
        <v>5221</v>
      </c>
      <c r="E808">
        <v>1479</v>
      </c>
    </row>
    <row r="809" spans="1:5" x14ac:dyDescent="0.25">
      <c r="A809" s="199" t="s">
        <v>4678</v>
      </c>
      <c r="B809">
        <v>2</v>
      </c>
      <c r="C809">
        <v>2</v>
      </c>
      <c r="D809" t="s">
        <v>4679</v>
      </c>
      <c r="E809">
        <v>397</v>
      </c>
    </row>
    <row r="810" spans="1:5" x14ac:dyDescent="0.25">
      <c r="A810" s="199" t="s">
        <v>4903</v>
      </c>
      <c r="B810">
        <v>2</v>
      </c>
      <c r="C810">
        <v>2</v>
      </c>
      <c r="D810" t="s">
        <v>4904</v>
      </c>
      <c r="E810">
        <v>1984</v>
      </c>
    </row>
    <row r="811" spans="1:5" x14ac:dyDescent="0.25">
      <c r="A811" s="199" t="s">
        <v>5729</v>
      </c>
      <c r="B811">
        <v>2</v>
      </c>
      <c r="C811">
        <v>2</v>
      </c>
      <c r="D811" t="s">
        <v>4718</v>
      </c>
      <c r="E811">
        <v>671</v>
      </c>
    </row>
    <row r="812" spans="1:5" x14ac:dyDescent="0.25">
      <c r="A812" s="199" t="s">
        <v>4991</v>
      </c>
      <c r="B812">
        <v>2</v>
      </c>
      <c r="C812">
        <v>2</v>
      </c>
      <c r="D812" t="s">
        <v>4992</v>
      </c>
      <c r="E812">
        <v>2399</v>
      </c>
    </row>
    <row r="813" spans="1:5" x14ac:dyDescent="0.25">
      <c r="A813" s="199" t="s">
        <v>5230</v>
      </c>
      <c r="B813">
        <v>2</v>
      </c>
      <c r="C813">
        <v>2</v>
      </c>
      <c r="D813" t="s">
        <v>5231</v>
      </c>
      <c r="E813">
        <v>2080</v>
      </c>
    </row>
    <row r="814" spans="1:5" x14ac:dyDescent="0.25">
      <c r="A814" s="199" t="s">
        <v>6647</v>
      </c>
      <c r="B814">
        <v>2</v>
      </c>
      <c r="C814">
        <v>2</v>
      </c>
      <c r="D814" t="s">
        <v>5079</v>
      </c>
      <c r="E814">
        <v>1204</v>
      </c>
    </row>
    <row r="815" spans="1:5" x14ac:dyDescent="0.25">
      <c r="A815" s="199" t="s">
        <v>4879</v>
      </c>
      <c r="B815">
        <v>2</v>
      </c>
      <c r="C815">
        <v>2</v>
      </c>
      <c r="D815" t="s">
        <v>4880</v>
      </c>
      <c r="E815">
        <v>1056</v>
      </c>
    </row>
    <row r="816" spans="1:5" x14ac:dyDescent="0.25">
      <c r="A816" s="199" t="s">
        <v>3552</v>
      </c>
      <c r="B816">
        <v>2</v>
      </c>
      <c r="C816">
        <v>2</v>
      </c>
      <c r="D816" t="s">
        <v>4713</v>
      </c>
      <c r="E816">
        <v>731</v>
      </c>
    </row>
    <row r="817" spans="1:5" x14ac:dyDescent="0.25">
      <c r="A817" s="199" t="s">
        <v>5118</v>
      </c>
      <c r="B817">
        <v>2</v>
      </c>
      <c r="C817">
        <v>2</v>
      </c>
      <c r="D817" t="s">
        <v>5119</v>
      </c>
      <c r="E817">
        <v>1336</v>
      </c>
    </row>
    <row r="818" spans="1:5" x14ac:dyDescent="0.25">
      <c r="A818" s="199" t="s">
        <v>4739</v>
      </c>
      <c r="B818">
        <v>2</v>
      </c>
      <c r="C818">
        <v>2</v>
      </c>
      <c r="D818" t="s">
        <v>4740</v>
      </c>
      <c r="E818">
        <v>20</v>
      </c>
    </row>
    <row r="819" spans="1:5" x14ac:dyDescent="0.25">
      <c r="A819" s="199" t="s">
        <v>5095</v>
      </c>
      <c r="B819">
        <v>2</v>
      </c>
      <c r="C819">
        <v>2</v>
      </c>
      <c r="D819" t="s">
        <v>5096</v>
      </c>
      <c r="E819">
        <v>1865</v>
      </c>
    </row>
    <row r="820" spans="1:5" x14ac:dyDescent="0.25">
      <c r="A820" s="199" t="s">
        <v>4948</v>
      </c>
      <c r="B820">
        <v>2</v>
      </c>
      <c r="C820">
        <v>1</v>
      </c>
      <c r="D820" t="s">
        <v>4949</v>
      </c>
      <c r="E820">
        <v>2575</v>
      </c>
    </row>
    <row r="821" spans="1:5" x14ac:dyDescent="0.25">
      <c r="A821" s="199" t="s">
        <v>5006</v>
      </c>
      <c r="B821">
        <v>2</v>
      </c>
      <c r="C821">
        <v>2</v>
      </c>
      <c r="D821" t="s">
        <v>5007</v>
      </c>
      <c r="E821">
        <v>2352</v>
      </c>
    </row>
    <row r="822" spans="1:5" x14ac:dyDescent="0.25">
      <c r="A822" s="199" t="s">
        <v>5122</v>
      </c>
      <c r="B822">
        <v>2</v>
      </c>
      <c r="C822">
        <v>2</v>
      </c>
      <c r="D822" t="s">
        <v>5123</v>
      </c>
      <c r="E822">
        <v>1237</v>
      </c>
    </row>
    <row r="823" spans="1:5" x14ac:dyDescent="0.25">
      <c r="A823" s="199" t="s">
        <v>4818</v>
      </c>
      <c r="B823">
        <v>2</v>
      </c>
      <c r="C823">
        <v>2</v>
      </c>
      <c r="D823" t="s">
        <v>4716</v>
      </c>
      <c r="E823">
        <v>228</v>
      </c>
    </row>
    <row r="824" spans="1:5" x14ac:dyDescent="0.25">
      <c r="A824" s="199" t="s">
        <v>4877</v>
      </c>
      <c r="B824">
        <v>2</v>
      </c>
      <c r="C824">
        <v>2</v>
      </c>
      <c r="D824" t="s">
        <v>4878</v>
      </c>
      <c r="E824">
        <v>2253</v>
      </c>
    </row>
    <row r="825" spans="1:5" x14ac:dyDescent="0.25">
      <c r="A825" s="199" t="s">
        <v>4708</v>
      </c>
      <c r="B825">
        <v>2</v>
      </c>
      <c r="C825">
        <v>2</v>
      </c>
      <c r="D825" t="s">
        <v>4709</v>
      </c>
      <c r="E825">
        <v>278</v>
      </c>
    </row>
    <row r="826" spans="1:5" x14ac:dyDescent="0.25">
      <c r="A826" s="199" t="s">
        <v>5159</v>
      </c>
      <c r="B826">
        <v>2</v>
      </c>
      <c r="C826">
        <v>2</v>
      </c>
      <c r="D826" t="s">
        <v>5160</v>
      </c>
      <c r="E826">
        <v>827</v>
      </c>
    </row>
    <row r="827" spans="1:5" x14ac:dyDescent="0.25">
      <c r="A827" s="199" t="s">
        <v>5103</v>
      </c>
      <c r="B827">
        <v>2</v>
      </c>
      <c r="C827">
        <v>2</v>
      </c>
      <c r="D827" t="s">
        <v>5104</v>
      </c>
      <c r="E827">
        <v>2653</v>
      </c>
    </row>
    <row r="828" spans="1:5" x14ac:dyDescent="0.25">
      <c r="A828" s="199" t="s">
        <v>4905</v>
      </c>
      <c r="B828">
        <v>2</v>
      </c>
      <c r="C828">
        <v>2</v>
      </c>
      <c r="D828" t="s">
        <v>4906</v>
      </c>
      <c r="E828">
        <v>1077</v>
      </c>
    </row>
    <row r="829" spans="1:5" x14ac:dyDescent="0.25">
      <c r="A829" s="199" t="s">
        <v>3726</v>
      </c>
      <c r="B829">
        <v>2</v>
      </c>
      <c r="C829">
        <v>1</v>
      </c>
      <c r="D829" t="s">
        <v>5019</v>
      </c>
      <c r="E829">
        <v>2333</v>
      </c>
    </row>
    <row r="830" spans="1:5" x14ac:dyDescent="0.25">
      <c r="A830" s="199" t="s">
        <v>4725</v>
      </c>
      <c r="B830">
        <v>2</v>
      </c>
      <c r="C830">
        <v>2</v>
      </c>
      <c r="D830" t="s">
        <v>4726</v>
      </c>
      <c r="E830">
        <v>357</v>
      </c>
    </row>
    <row r="831" spans="1:5" x14ac:dyDescent="0.25">
      <c r="A831" s="199" t="s">
        <v>5089</v>
      </c>
      <c r="B831">
        <v>2</v>
      </c>
      <c r="C831">
        <v>2</v>
      </c>
      <c r="D831" t="s">
        <v>5090</v>
      </c>
      <c r="E831">
        <v>1349</v>
      </c>
    </row>
    <row r="832" spans="1:5" x14ac:dyDescent="0.25">
      <c r="A832" s="199" t="s">
        <v>6657</v>
      </c>
      <c r="B832">
        <v>2</v>
      </c>
      <c r="C832">
        <v>2</v>
      </c>
      <c r="D832" t="s">
        <v>5051</v>
      </c>
      <c r="E832">
        <v>1184</v>
      </c>
    </row>
    <row r="833" spans="1:5" x14ac:dyDescent="0.25">
      <c r="A833" s="199" t="s">
        <v>6660</v>
      </c>
      <c r="B833">
        <v>2</v>
      </c>
      <c r="C833">
        <v>2</v>
      </c>
      <c r="D833" t="s">
        <v>4782</v>
      </c>
      <c r="E833">
        <v>177</v>
      </c>
    </row>
    <row r="834" spans="1:5" x14ac:dyDescent="0.25">
      <c r="A834" s="199" t="s">
        <v>4588</v>
      </c>
      <c r="B834">
        <v>2</v>
      </c>
      <c r="C834">
        <v>2</v>
      </c>
      <c r="D834" t="s">
        <v>5075</v>
      </c>
      <c r="E834">
        <v>1983</v>
      </c>
    </row>
    <row r="835" spans="1:5" x14ac:dyDescent="0.25">
      <c r="A835" s="199" t="s">
        <v>4688</v>
      </c>
      <c r="B835">
        <v>2</v>
      </c>
      <c r="C835">
        <v>2</v>
      </c>
      <c r="D835" t="s">
        <v>4689</v>
      </c>
      <c r="E835">
        <v>47</v>
      </c>
    </row>
    <row r="836" spans="1:5" x14ac:dyDescent="0.25">
      <c r="A836" s="199" t="s">
        <v>4688</v>
      </c>
      <c r="B836">
        <v>2</v>
      </c>
      <c r="C836">
        <v>2</v>
      </c>
      <c r="D836" t="s">
        <v>5147</v>
      </c>
      <c r="E836">
        <v>828</v>
      </c>
    </row>
    <row r="837" spans="1:5" x14ac:dyDescent="0.25">
      <c r="A837" s="199" t="s">
        <v>6662</v>
      </c>
      <c r="B837">
        <v>2</v>
      </c>
      <c r="C837">
        <v>2</v>
      </c>
      <c r="D837" t="s">
        <v>4700</v>
      </c>
      <c r="E837">
        <v>486</v>
      </c>
    </row>
    <row r="838" spans="1:5" x14ac:dyDescent="0.25">
      <c r="A838" s="199" t="s">
        <v>6665</v>
      </c>
      <c r="B838">
        <v>2</v>
      </c>
      <c r="C838">
        <v>2</v>
      </c>
      <c r="D838" t="s">
        <v>5126</v>
      </c>
      <c r="E838">
        <v>842</v>
      </c>
    </row>
    <row r="839" spans="1:5" x14ac:dyDescent="0.25">
      <c r="A839" s="199" t="s">
        <v>5446</v>
      </c>
      <c r="B839">
        <v>2</v>
      </c>
      <c r="C839">
        <v>2</v>
      </c>
      <c r="D839" t="s">
        <v>4947</v>
      </c>
      <c r="E839">
        <v>907</v>
      </c>
    </row>
    <row r="840" spans="1:5" x14ac:dyDescent="0.25">
      <c r="A840" s="199" t="s">
        <v>4907</v>
      </c>
      <c r="B840">
        <v>2</v>
      </c>
      <c r="C840">
        <v>2</v>
      </c>
      <c r="D840" t="s">
        <v>4908</v>
      </c>
      <c r="E840">
        <v>1520</v>
      </c>
    </row>
    <row r="841" spans="1:5" x14ac:dyDescent="0.25">
      <c r="A841" s="199" t="s">
        <v>4915</v>
      </c>
      <c r="B841">
        <v>2</v>
      </c>
      <c r="C841">
        <v>2</v>
      </c>
      <c r="D841" t="s">
        <v>4916</v>
      </c>
      <c r="E841">
        <v>1083</v>
      </c>
    </row>
    <row r="842" spans="1:5" x14ac:dyDescent="0.25">
      <c r="A842" s="199" t="s">
        <v>4919</v>
      </c>
      <c r="B842">
        <v>2</v>
      </c>
      <c r="C842">
        <v>2</v>
      </c>
      <c r="D842" t="s">
        <v>4920</v>
      </c>
      <c r="E842">
        <v>1927</v>
      </c>
    </row>
    <row r="843" spans="1:5" x14ac:dyDescent="0.25">
      <c r="A843" s="199" t="s">
        <v>6572</v>
      </c>
      <c r="B843">
        <v>2</v>
      </c>
      <c r="C843">
        <v>2</v>
      </c>
      <c r="D843" t="s">
        <v>4707</v>
      </c>
      <c r="E843">
        <v>688</v>
      </c>
    </row>
    <row r="844" spans="1:5" x14ac:dyDescent="0.25">
      <c r="A844" s="199" t="s">
        <v>728</v>
      </c>
      <c r="B844">
        <v>2</v>
      </c>
      <c r="C844">
        <v>2</v>
      </c>
      <c r="D844" t="s">
        <v>4938</v>
      </c>
      <c r="E844">
        <v>1098</v>
      </c>
    </row>
    <row r="845" spans="1:5" x14ac:dyDescent="0.25">
      <c r="A845" s="199" t="s">
        <v>4737</v>
      </c>
      <c r="B845">
        <v>2</v>
      </c>
      <c r="C845">
        <v>2</v>
      </c>
      <c r="D845" t="s">
        <v>4738</v>
      </c>
      <c r="E845">
        <v>654</v>
      </c>
    </row>
    <row r="846" spans="1:5" x14ac:dyDescent="0.25">
      <c r="A846" s="199" t="s">
        <v>5241</v>
      </c>
      <c r="B846">
        <v>2</v>
      </c>
      <c r="C846">
        <v>2</v>
      </c>
      <c r="D846" t="s">
        <v>5242</v>
      </c>
      <c r="E846">
        <v>1996</v>
      </c>
    </row>
    <row r="847" spans="1:5" x14ac:dyDescent="0.25">
      <c r="A847" s="199" t="s">
        <v>3628</v>
      </c>
      <c r="B847">
        <v>2</v>
      </c>
      <c r="C847">
        <v>2</v>
      </c>
      <c r="D847" t="s">
        <v>4865</v>
      </c>
      <c r="E847">
        <v>2339</v>
      </c>
    </row>
    <row r="848" spans="1:5" x14ac:dyDescent="0.25">
      <c r="A848" s="199" t="s">
        <v>3628</v>
      </c>
      <c r="B848">
        <v>2</v>
      </c>
      <c r="C848">
        <v>2</v>
      </c>
      <c r="D848" t="s">
        <v>4881</v>
      </c>
      <c r="E848">
        <v>2237</v>
      </c>
    </row>
    <row r="849" spans="1:5" x14ac:dyDescent="0.25">
      <c r="A849" s="199" t="s">
        <v>6678</v>
      </c>
      <c r="B849">
        <v>2</v>
      </c>
      <c r="C849">
        <v>2</v>
      </c>
      <c r="D849" t="s">
        <v>4719</v>
      </c>
      <c r="E849">
        <v>155</v>
      </c>
    </row>
    <row r="850" spans="1:5" x14ac:dyDescent="0.25">
      <c r="A850" s="199" t="s">
        <v>6680</v>
      </c>
      <c r="B850">
        <v>2</v>
      </c>
      <c r="C850">
        <v>2</v>
      </c>
      <c r="D850" t="s">
        <v>5124</v>
      </c>
      <c r="E850">
        <v>2484</v>
      </c>
    </row>
    <row r="851" spans="1:5" x14ac:dyDescent="0.25">
      <c r="A851" s="199" t="s">
        <v>4998</v>
      </c>
      <c r="B851">
        <v>2</v>
      </c>
      <c r="C851">
        <v>2</v>
      </c>
      <c r="D851" t="s">
        <v>4986</v>
      </c>
      <c r="E851">
        <v>1427</v>
      </c>
    </row>
    <row r="852" spans="1:5" x14ac:dyDescent="0.25">
      <c r="A852" s="199" t="s">
        <v>4840</v>
      </c>
      <c r="B852">
        <v>2</v>
      </c>
      <c r="C852">
        <v>2</v>
      </c>
      <c r="D852" t="s">
        <v>4841</v>
      </c>
      <c r="E852">
        <v>998</v>
      </c>
    </row>
    <row r="853" spans="1:5" x14ac:dyDescent="0.25">
      <c r="A853" s="199" t="s">
        <v>6683</v>
      </c>
      <c r="B853">
        <v>2</v>
      </c>
      <c r="C853">
        <v>2</v>
      </c>
      <c r="D853" t="s">
        <v>4744</v>
      </c>
      <c r="E853">
        <v>108</v>
      </c>
    </row>
    <row r="854" spans="1:5" x14ac:dyDescent="0.25">
      <c r="A854" s="199" t="s">
        <v>4101</v>
      </c>
      <c r="B854">
        <v>2</v>
      </c>
      <c r="C854">
        <v>2</v>
      </c>
      <c r="D854" t="s">
        <v>4950</v>
      </c>
      <c r="E854">
        <v>1108</v>
      </c>
    </row>
    <row r="855" spans="1:5" x14ac:dyDescent="0.25">
      <c r="A855" s="199" t="s">
        <v>4109</v>
      </c>
      <c r="B855">
        <v>2</v>
      </c>
      <c r="C855">
        <v>2</v>
      </c>
      <c r="D855" t="s">
        <v>4815</v>
      </c>
      <c r="E855">
        <v>771</v>
      </c>
    </row>
    <row r="856" spans="1:5" x14ac:dyDescent="0.25">
      <c r="A856" s="199" t="s">
        <v>6575</v>
      </c>
      <c r="B856">
        <v>2</v>
      </c>
      <c r="C856">
        <v>2</v>
      </c>
      <c r="D856" t="s">
        <v>5030</v>
      </c>
      <c r="E856">
        <v>1653</v>
      </c>
    </row>
    <row r="857" spans="1:5" x14ac:dyDescent="0.25">
      <c r="A857" s="199" t="s">
        <v>6686</v>
      </c>
      <c r="B857">
        <v>2</v>
      </c>
      <c r="C857">
        <v>2</v>
      </c>
      <c r="D857" t="s">
        <v>4971</v>
      </c>
      <c r="E857">
        <v>1123</v>
      </c>
    </row>
    <row r="858" spans="1:5" x14ac:dyDescent="0.25">
      <c r="A858" s="199" t="s">
        <v>4238</v>
      </c>
      <c r="B858">
        <v>2</v>
      </c>
      <c r="C858">
        <v>2</v>
      </c>
      <c r="D858" t="s">
        <v>4982</v>
      </c>
      <c r="E858">
        <v>1133</v>
      </c>
    </row>
    <row r="859" spans="1:5" x14ac:dyDescent="0.25">
      <c r="A859" s="199" t="s">
        <v>3797</v>
      </c>
      <c r="B859">
        <v>2</v>
      </c>
      <c r="C859">
        <v>2</v>
      </c>
      <c r="D859" t="s">
        <v>4802</v>
      </c>
      <c r="E859">
        <v>174</v>
      </c>
    </row>
    <row r="860" spans="1:5" x14ac:dyDescent="0.25">
      <c r="A860" s="199" t="s">
        <v>4002</v>
      </c>
      <c r="B860">
        <v>2</v>
      </c>
      <c r="C860">
        <v>2</v>
      </c>
      <c r="D860" t="s">
        <v>5002</v>
      </c>
      <c r="E860">
        <v>1147</v>
      </c>
    </row>
    <row r="861" spans="1:5" x14ac:dyDescent="0.25">
      <c r="A861" s="199" t="s">
        <v>4728</v>
      </c>
      <c r="B861">
        <v>2</v>
      </c>
      <c r="C861">
        <v>2</v>
      </c>
      <c r="D861" t="s">
        <v>4729</v>
      </c>
      <c r="E861">
        <v>96</v>
      </c>
    </row>
    <row r="862" spans="1:5" x14ac:dyDescent="0.25">
      <c r="A862" s="199" t="s">
        <v>6689</v>
      </c>
      <c r="B862">
        <v>2</v>
      </c>
      <c r="C862">
        <v>2</v>
      </c>
      <c r="D862" t="s">
        <v>5005</v>
      </c>
      <c r="E862">
        <v>1151</v>
      </c>
    </row>
    <row r="863" spans="1:5" x14ac:dyDescent="0.25">
      <c r="A863" s="199" t="s">
        <v>4910</v>
      </c>
      <c r="B863">
        <v>2</v>
      </c>
      <c r="C863">
        <v>2</v>
      </c>
      <c r="D863" t="s">
        <v>4911</v>
      </c>
      <c r="E863">
        <v>1936</v>
      </c>
    </row>
    <row r="864" spans="1:5" x14ac:dyDescent="0.25">
      <c r="A864" s="199" t="s">
        <v>4674</v>
      </c>
      <c r="B864">
        <v>2</v>
      </c>
      <c r="C864">
        <v>2</v>
      </c>
      <c r="D864" t="s">
        <v>4675</v>
      </c>
      <c r="E864">
        <v>132</v>
      </c>
    </row>
    <row r="865" spans="1:5" x14ac:dyDescent="0.25">
      <c r="A865" s="199" t="s">
        <v>6508</v>
      </c>
      <c r="B865">
        <v>2</v>
      </c>
      <c r="C865">
        <v>2</v>
      </c>
      <c r="D865" t="s">
        <v>4892</v>
      </c>
      <c r="E865">
        <v>1610</v>
      </c>
    </row>
    <row r="866" spans="1:5" x14ac:dyDescent="0.25">
      <c r="A866" s="199" t="s">
        <v>3751</v>
      </c>
      <c r="B866">
        <v>2</v>
      </c>
      <c r="C866">
        <v>2</v>
      </c>
      <c r="D866" t="s">
        <v>5114</v>
      </c>
      <c r="E866">
        <v>2586</v>
      </c>
    </row>
    <row r="867" spans="1:5" x14ac:dyDescent="0.25">
      <c r="A867" s="199" t="s">
        <v>4934</v>
      </c>
      <c r="B867">
        <v>2</v>
      </c>
      <c r="C867">
        <v>2</v>
      </c>
      <c r="D867" t="s">
        <v>4935</v>
      </c>
      <c r="E867">
        <v>2643</v>
      </c>
    </row>
    <row r="868" spans="1:5" x14ac:dyDescent="0.25">
      <c r="A868" s="199" t="s">
        <v>4963</v>
      </c>
      <c r="B868">
        <v>2</v>
      </c>
      <c r="C868">
        <v>2</v>
      </c>
      <c r="D868" t="s">
        <v>4964</v>
      </c>
      <c r="E868">
        <v>1745</v>
      </c>
    </row>
    <row r="869" spans="1:5" x14ac:dyDescent="0.25">
      <c r="A869" s="199" t="s">
        <v>4776</v>
      </c>
      <c r="B869">
        <v>2</v>
      </c>
      <c r="C869">
        <v>2</v>
      </c>
      <c r="D869" t="s">
        <v>4777</v>
      </c>
      <c r="E869">
        <v>209</v>
      </c>
    </row>
    <row r="870" spans="1:5" x14ac:dyDescent="0.25">
      <c r="A870" s="199" t="s">
        <v>4760</v>
      </c>
      <c r="B870">
        <v>2</v>
      </c>
      <c r="C870">
        <v>1</v>
      </c>
      <c r="D870" t="s">
        <v>4761</v>
      </c>
      <c r="E870">
        <v>383</v>
      </c>
    </row>
    <row r="871" spans="1:5" x14ac:dyDescent="0.25">
      <c r="A871" s="199" t="s">
        <v>4670</v>
      </c>
      <c r="B871">
        <v>2</v>
      </c>
      <c r="C871">
        <v>2</v>
      </c>
      <c r="D871" t="s">
        <v>4671</v>
      </c>
      <c r="E871">
        <v>145</v>
      </c>
    </row>
    <row r="872" spans="1:5" x14ac:dyDescent="0.25">
      <c r="A872" s="199" t="s">
        <v>5140</v>
      </c>
      <c r="B872">
        <v>2</v>
      </c>
      <c r="C872">
        <v>2</v>
      </c>
      <c r="D872" t="s">
        <v>4839</v>
      </c>
      <c r="E872">
        <v>2427</v>
      </c>
    </row>
    <row r="873" spans="1:5" x14ac:dyDescent="0.25">
      <c r="A873" s="199" t="s">
        <v>4348</v>
      </c>
      <c r="B873">
        <v>2</v>
      </c>
      <c r="C873">
        <v>2</v>
      </c>
      <c r="D873" t="s">
        <v>5111</v>
      </c>
      <c r="E873">
        <v>1228</v>
      </c>
    </row>
    <row r="874" spans="1:5" x14ac:dyDescent="0.25">
      <c r="A874" s="199" t="s">
        <v>5097</v>
      </c>
      <c r="B874">
        <v>2</v>
      </c>
      <c r="C874">
        <v>2</v>
      </c>
      <c r="D874" t="s">
        <v>5098</v>
      </c>
      <c r="E874">
        <v>1860</v>
      </c>
    </row>
    <row r="875" spans="1:5" x14ac:dyDescent="0.25">
      <c r="A875" s="199" t="s">
        <v>4997</v>
      </c>
      <c r="B875">
        <v>2</v>
      </c>
      <c r="C875">
        <v>2</v>
      </c>
      <c r="D875" t="s">
        <v>4996</v>
      </c>
      <c r="E875">
        <v>1142</v>
      </c>
    </row>
    <row r="876" spans="1:5" x14ac:dyDescent="0.25">
      <c r="A876" s="199" t="s">
        <v>6701</v>
      </c>
      <c r="B876">
        <v>2</v>
      </c>
      <c r="C876">
        <v>2</v>
      </c>
      <c r="D876" t="s">
        <v>5145</v>
      </c>
      <c r="E876">
        <v>1256</v>
      </c>
    </row>
    <row r="877" spans="1:5" x14ac:dyDescent="0.25">
      <c r="A877" s="199" t="s">
        <v>6704</v>
      </c>
      <c r="B877">
        <v>2</v>
      </c>
      <c r="C877">
        <v>2</v>
      </c>
      <c r="D877" t="s">
        <v>5150</v>
      </c>
      <c r="E877">
        <v>1262</v>
      </c>
    </row>
    <row r="878" spans="1:5" x14ac:dyDescent="0.25">
      <c r="A878" s="199" t="s">
        <v>5116</v>
      </c>
      <c r="B878">
        <v>2</v>
      </c>
      <c r="C878">
        <v>2</v>
      </c>
      <c r="D878" t="s">
        <v>5117</v>
      </c>
      <c r="E878">
        <v>1234</v>
      </c>
    </row>
    <row r="879" spans="1:5" x14ac:dyDescent="0.25">
      <c r="A879" s="199" t="s">
        <v>4186</v>
      </c>
      <c r="B879">
        <v>2</v>
      </c>
      <c r="C879">
        <v>2</v>
      </c>
      <c r="D879" t="s">
        <v>4692</v>
      </c>
      <c r="E879">
        <v>287</v>
      </c>
    </row>
    <row r="880" spans="1:5" x14ac:dyDescent="0.25">
      <c r="A880" s="199" t="s">
        <v>4683</v>
      </c>
      <c r="B880">
        <v>2</v>
      </c>
      <c r="C880">
        <v>2</v>
      </c>
      <c r="D880" t="s">
        <v>4679</v>
      </c>
      <c r="E880">
        <v>405</v>
      </c>
    </row>
    <row r="881" spans="1:5" x14ac:dyDescent="0.25">
      <c r="A881" s="199" t="s">
        <v>6707</v>
      </c>
      <c r="B881">
        <v>2</v>
      </c>
      <c r="C881">
        <v>2</v>
      </c>
      <c r="D881" t="s">
        <v>5158</v>
      </c>
      <c r="E881">
        <v>1271</v>
      </c>
    </row>
    <row r="882" spans="1:5" x14ac:dyDescent="0.25">
      <c r="A882" s="199" t="s">
        <v>5010</v>
      </c>
      <c r="B882">
        <v>2</v>
      </c>
      <c r="C882">
        <v>2</v>
      </c>
      <c r="D882" t="s">
        <v>5011</v>
      </c>
      <c r="E882">
        <v>1700</v>
      </c>
    </row>
    <row r="883" spans="1:5" x14ac:dyDescent="0.25">
      <c r="A883" s="199" t="s">
        <v>4875</v>
      </c>
      <c r="B883">
        <v>2</v>
      </c>
      <c r="C883">
        <v>2</v>
      </c>
      <c r="D883" t="s">
        <v>4876</v>
      </c>
      <c r="E883">
        <v>962</v>
      </c>
    </row>
    <row r="884" spans="1:5" x14ac:dyDescent="0.25">
      <c r="A884" s="199" t="s">
        <v>6509</v>
      </c>
      <c r="B884">
        <v>2</v>
      </c>
      <c r="C884">
        <v>2</v>
      </c>
      <c r="D884" t="s">
        <v>4999</v>
      </c>
      <c r="E884">
        <v>2389</v>
      </c>
    </row>
    <row r="885" spans="1:5" x14ac:dyDescent="0.25">
      <c r="A885" s="199" t="s">
        <v>6507</v>
      </c>
      <c r="B885">
        <v>2</v>
      </c>
      <c r="C885">
        <v>2</v>
      </c>
      <c r="D885" t="s">
        <v>4882</v>
      </c>
      <c r="E885">
        <v>2189</v>
      </c>
    </row>
    <row r="886" spans="1:5" x14ac:dyDescent="0.25">
      <c r="A886" s="199" t="s">
        <v>4985</v>
      </c>
      <c r="B886">
        <v>2</v>
      </c>
      <c r="C886">
        <v>2</v>
      </c>
      <c r="D886" t="s">
        <v>4986</v>
      </c>
      <c r="E886">
        <v>1428</v>
      </c>
    </row>
    <row r="887" spans="1:5" x14ac:dyDescent="0.25">
      <c r="A887" s="199" t="s">
        <v>5178</v>
      </c>
      <c r="B887">
        <v>2</v>
      </c>
      <c r="C887">
        <v>2</v>
      </c>
      <c r="D887" t="s">
        <v>5179</v>
      </c>
      <c r="E887">
        <v>1285</v>
      </c>
    </row>
    <row r="888" spans="1:5" x14ac:dyDescent="0.25">
      <c r="A888" s="199" t="s">
        <v>5070</v>
      </c>
      <c r="B888">
        <v>2</v>
      </c>
      <c r="C888">
        <v>2</v>
      </c>
      <c r="D888" t="s">
        <v>5071</v>
      </c>
      <c r="E888">
        <v>860</v>
      </c>
    </row>
    <row r="889" spans="1:5" x14ac:dyDescent="0.25">
      <c r="A889" s="199" t="s">
        <v>4758</v>
      </c>
      <c r="B889">
        <v>2</v>
      </c>
      <c r="C889">
        <v>2</v>
      </c>
      <c r="D889" t="s">
        <v>4759</v>
      </c>
      <c r="E889">
        <v>382</v>
      </c>
    </row>
    <row r="890" spans="1:5" x14ac:dyDescent="0.25">
      <c r="A890" s="199" t="s">
        <v>4939</v>
      </c>
      <c r="B890">
        <v>2</v>
      </c>
      <c r="C890">
        <v>2</v>
      </c>
      <c r="D890" t="s">
        <v>4940</v>
      </c>
      <c r="E890">
        <v>1100</v>
      </c>
    </row>
    <row r="891" spans="1:5" x14ac:dyDescent="0.25">
      <c r="A891" s="199" t="s">
        <v>4711</v>
      </c>
      <c r="B891">
        <v>2</v>
      </c>
      <c r="C891">
        <v>2</v>
      </c>
      <c r="D891" t="s">
        <v>4712</v>
      </c>
      <c r="E891">
        <v>384</v>
      </c>
    </row>
    <row r="892" spans="1:5" x14ac:dyDescent="0.25">
      <c r="A892" s="199" t="s">
        <v>6505</v>
      </c>
      <c r="B892">
        <v>2</v>
      </c>
      <c r="C892">
        <v>2</v>
      </c>
      <c r="D892" t="s">
        <v>4734</v>
      </c>
      <c r="E892">
        <v>707</v>
      </c>
    </row>
    <row r="893" spans="1:5" x14ac:dyDescent="0.25">
      <c r="A893" s="199" t="s">
        <v>4798</v>
      </c>
      <c r="B893">
        <v>2</v>
      </c>
      <c r="C893">
        <v>2</v>
      </c>
      <c r="D893" t="s">
        <v>4799</v>
      </c>
      <c r="E893">
        <v>480</v>
      </c>
    </row>
    <row r="894" spans="1:5" x14ac:dyDescent="0.25">
      <c r="A894" s="199" t="s">
        <v>3542</v>
      </c>
      <c r="B894">
        <v>2</v>
      </c>
      <c r="C894">
        <v>2</v>
      </c>
      <c r="D894" t="s">
        <v>4784</v>
      </c>
      <c r="E894">
        <v>493</v>
      </c>
    </row>
    <row r="895" spans="1:5" x14ac:dyDescent="0.25">
      <c r="A895" s="199" t="s">
        <v>5137</v>
      </c>
      <c r="B895">
        <v>2</v>
      </c>
      <c r="C895">
        <v>2</v>
      </c>
      <c r="D895" t="s">
        <v>4851</v>
      </c>
      <c r="E895">
        <v>2393</v>
      </c>
    </row>
    <row r="896" spans="1:5" x14ac:dyDescent="0.25">
      <c r="A896" s="199" t="s">
        <v>6718</v>
      </c>
      <c r="B896">
        <v>2</v>
      </c>
      <c r="C896">
        <v>2</v>
      </c>
      <c r="D896" t="s">
        <v>4795</v>
      </c>
      <c r="E896">
        <v>140</v>
      </c>
    </row>
    <row r="897" spans="1:5" x14ac:dyDescent="0.25">
      <c r="A897" s="199" t="s">
        <v>4747</v>
      </c>
      <c r="B897">
        <v>2</v>
      </c>
      <c r="C897">
        <v>2</v>
      </c>
      <c r="D897" t="s">
        <v>4748</v>
      </c>
      <c r="E897">
        <v>710</v>
      </c>
    </row>
    <row r="898" spans="1:5" x14ac:dyDescent="0.25">
      <c r="A898" s="199" t="s">
        <v>5102</v>
      </c>
      <c r="B898">
        <v>2</v>
      </c>
      <c r="C898">
        <v>2</v>
      </c>
      <c r="D898" t="s">
        <v>4821</v>
      </c>
      <c r="E898">
        <v>2626</v>
      </c>
    </row>
    <row r="899" spans="1:5" x14ac:dyDescent="0.25">
      <c r="A899" s="199" t="s">
        <v>4925</v>
      </c>
      <c r="B899">
        <v>2</v>
      </c>
      <c r="C899">
        <v>2</v>
      </c>
      <c r="D899" t="s">
        <v>4926</v>
      </c>
      <c r="E899">
        <v>1918</v>
      </c>
    </row>
    <row r="900" spans="1:5" x14ac:dyDescent="0.25">
      <c r="A900" s="199" t="s">
        <v>6618</v>
      </c>
      <c r="B900">
        <v>2</v>
      </c>
      <c r="C900">
        <v>2</v>
      </c>
      <c r="D900" t="s">
        <v>5203</v>
      </c>
      <c r="E900">
        <v>1375</v>
      </c>
    </row>
    <row r="901" spans="1:5" x14ac:dyDescent="0.25">
      <c r="A901" s="199" t="s">
        <v>4672</v>
      </c>
      <c r="B901">
        <v>2</v>
      </c>
      <c r="C901">
        <v>2</v>
      </c>
      <c r="D901" t="s">
        <v>4673</v>
      </c>
      <c r="E901">
        <v>447</v>
      </c>
    </row>
    <row r="902" spans="1:5" x14ac:dyDescent="0.25">
      <c r="A902" s="199" t="s">
        <v>6727</v>
      </c>
      <c r="B902">
        <v>2</v>
      </c>
      <c r="C902">
        <v>2</v>
      </c>
      <c r="D902" t="s">
        <v>5004</v>
      </c>
      <c r="E902">
        <v>1424</v>
      </c>
    </row>
    <row r="903" spans="1:5" x14ac:dyDescent="0.25">
      <c r="A903" s="199" t="s">
        <v>4868</v>
      </c>
      <c r="B903">
        <v>2</v>
      </c>
      <c r="C903">
        <v>2</v>
      </c>
      <c r="D903" t="s">
        <v>4869</v>
      </c>
      <c r="E903">
        <v>967</v>
      </c>
    </row>
    <row r="904" spans="1:5" x14ac:dyDescent="0.25">
      <c r="A904" s="199" t="s">
        <v>4050</v>
      </c>
      <c r="B904">
        <v>2</v>
      </c>
      <c r="C904">
        <v>2</v>
      </c>
      <c r="D904" t="s">
        <v>5180</v>
      </c>
      <c r="E904">
        <v>1406</v>
      </c>
    </row>
    <row r="905" spans="1:5" x14ac:dyDescent="0.25">
      <c r="A905" s="199" t="s">
        <v>5106</v>
      </c>
      <c r="B905">
        <v>2</v>
      </c>
      <c r="C905">
        <v>2</v>
      </c>
      <c r="D905" t="s">
        <v>5107</v>
      </c>
      <c r="E905">
        <v>1819</v>
      </c>
    </row>
    <row r="906" spans="1:5" x14ac:dyDescent="0.25">
      <c r="A906" s="199" t="s">
        <v>5055</v>
      </c>
      <c r="B906">
        <v>2</v>
      </c>
      <c r="C906">
        <v>2</v>
      </c>
      <c r="D906" t="s">
        <v>5056</v>
      </c>
      <c r="E906">
        <v>2175</v>
      </c>
    </row>
    <row r="907" spans="1:5" x14ac:dyDescent="0.25">
      <c r="A907" s="199" t="s">
        <v>5932</v>
      </c>
      <c r="B907">
        <v>2</v>
      </c>
      <c r="C907">
        <v>2</v>
      </c>
      <c r="D907" t="s">
        <v>5004</v>
      </c>
      <c r="E907">
        <v>1422</v>
      </c>
    </row>
    <row r="908" spans="1:5" x14ac:dyDescent="0.25">
      <c r="A908" s="199" t="s">
        <v>4224</v>
      </c>
      <c r="B908">
        <v>2</v>
      </c>
      <c r="C908">
        <v>2</v>
      </c>
      <c r="D908" t="s">
        <v>4962</v>
      </c>
      <c r="E908">
        <v>1431</v>
      </c>
    </row>
    <row r="909" spans="1:5" x14ac:dyDescent="0.25">
      <c r="A909" s="199" t="s">
        <v>5211</v>
      </c>
      <c r="B909">
        <v>2</v>
      </c>
      <c r="C909">
        <v>2</v>
      </c>
      <c r="D909" t="s">
        <v>5212</v>
      </c>
      <c r="E909">
        <v>1941</v>
      </c>
    </row>
    <row r="910" spans="1:5" x14ac:dyDescent="0.25">
      <c r="A910" s="199" t="s">
        <v>4676</v>
      </c>
      <c r="B910">
        <v>2</v>
      </c>
      <c r="C910">
        <v>2</v>
      </c>
      <c r="D910" t="s">
        <v>4677</v>
      </c>
      <c r="E910">
        <v>455</v>
      </c>
    </row>
    <row r="911" spans="1:5" x14ac:dyDescent="0.25">
      <c r="A911" s="199" t="s">
        <v>4676</v>
      </c>
      <c r="B911">
        <v>2</v>
      </c>
      <c r="C911">
        <v>2</v>
      </c>
      <c r="D911" t="s">
        <v>5151</v>
      </c>
      <c r="E911">
        <v>1266</v>
      </c>
    </row>
    <row r="912" spans="1:5" x14ac:dyDescent="0.25">
      <c r="A912" s="199" t="s">
        <v>6557</v>
      </c>
      <c r="B912">
        <v>2</v>
      </c>
      <c r="C912">
        <v>2</v>
      </c>
      <c r="D912" t="s">
        <v>5176</v>
      </c>
      <c r="E912">
        <v>2226</v>
      </c>
    </row>
    <row r="913" spans="1:5" x14ac:dyDescent="0.25">
      <c r="A913" s="199" t="s">
        <v>6503</v>
      </c>
      <c r="B913">
        <v>2</v>
      </c>
      <c r="C913">
        <v>2</v>
      </c>
      <c r="D913" t="s">
        <v>4706</v>
      </c>
      <c r="E913">
        <v>368</v>
      </c>
    </row>
    <row r="914" spans="1:5" x14ac:dyDescent="0.25">
      <c r="A914" s="199" t="s">
        <v>6738</v>
      </c>
      <c r="B914">
        <v>2</v>
      </c>
      <c r="C914">
        <v>2</v>
      </c>
      <c r="D914" t="s">
        <v>5220</v>
      </c>
      <c r="E914">
        <v>798</v>
      </c>
    </row>
    <row r="915" spans="1:5" x14ac:dyDescent="0.25">
      <c r="A915" s="199" t="s">
        <v>4731</v>
      </c>
      <c r="B915">
        <v>2</v>
      </c>
      <c r="C915">
        <v>2</v>
      </c>
      <c r="D915" t="s">
        <v>4732</v>
      </c>
      <c r="E915">
        <v>569</v>
      </c>
    </row>
    <row r="916" spans="1:5" x14ac:dyDescent="0.25">
      <c r="A916" s="199" t="s">
        <v>4731</v>
      </c>
      <c r="B916">
        <v>2</v>
      </c>
      <c r="C916">
        <v>2</v>
      </c>
      <c r="D916" t="s">
        <v>4757</v>
      </c>
      <c r="E916">
        <v>425</v>
      </c>
    </row>
    <row r="917" spans="1:5" x14ac:dyDescent="0.25">
      <c r="A917" s="199" t="s">
        <v>4917</v>
      </c>
      <c r="B917">
        <v>2</v>
      </c>
      <c r="C917">
        <v>2</v>
      </c>
      <c r="D917" t="s">
        <v>4918</v>
      </c>
      <c r="E917">
        <v>1086</v>
      </c>
    </row>
    <row r="918" spans="1:5" x14ac:dyDescent="0.25">
      <c r="A918" s="199" t="s">
        <v>6739</v>
      </c>
      <c r="B918">
        <v>2</v>
      </c>
      <c r="C918">
        <v>2</v>
      </c>
      <c r="D918" t="s">
        <v>4945</v>
      </c>
      <c r="E918">
        <v>1449</v>
      </c>
    </row>
    <row r="919" spans="1:5" x14ac:dyDescent="0.25">
      <c r="A919" s="199" t="s">
        <v>3949</v>
      </c>
      <c r="B919">
        <v>2</v>
      </c>
      <c r="C919">
        <v>2</v>
      </c>
      <c r="D919" t="s">
        <v>4946</v>
      </c>
      <c r="E919">
        <v>1450</v>
      </c>
    </row>
    <row r="920" spans="1:5" x14ac:dyDescent="0.25">
      <c r="A920" s="199" t="s">
        <v>4855</v>
      </c>
      <c r="B920">
        <v>2</v>
      </c>
      <c r="C920">
        <v>2</v>
      </c>
      <c r="D920" t="s">
        <v>4856</v>
      </c>
      <c r="E920">
        <v>2372</v>
      </c>
    </row>
    <row r="921" spans="1:5" x14ac:dyDescent="0.25">
      <c r="A921" s="199" t="s">
        <v>6742</v>
      </c>
      <c r="B921">
        <v>2</v>
      </c>
      <c r="C921">
        <v>2</v>
      </c>
      <c r="D921" t="s">
        <v>4828</v>
      </c>
      <c r="E921">
        <v>2534</v>
      </c>
    </row>
    <row r="922" spans="1:5" x14ac:dyDescent="0.25">
      <c r="A922" s="199" t="s">
        <v>4787</v>
      </c>
      <c r="B922">
        <v>2</v>
      </c>
      <c r="C922">
        <v>2</v>
      </c>
      <c r="D922" t="s">
        <v>4788</v>
      </c>
      <c r="E922">
        <v>16</v>
      </c>
    </row>
    <row r="923" spans="1:5" x14ac:dyDescent="0.25">
      <c r="A923" s="199" t="s">
        <v>6745</v>
      </c>
      <c r="B923">
        <v>2</v>
      </c>
      <c r="C923">
        <v>2</v>
      </c>
      <c r="D923" t="s">
        <v>5108</v>
      </c>
      <c r="E923">
        <v>1461</v>
      </c>
    </row>
    <row r="924" spans="1:5" x14ac:dyDescent="0.25">
      <c r="A924" s="199" t="s">
        <v>4813</v>
      </c>
      <c r="B924">
        <v>2</v>
      </c>
      <c r="C924">
        <v>2</v>
      </c>
      <c r="D924" t="s">
        <v>4814</v>
      </c>
      <c r="E924">
        <v>492</v>
      </c>
    </row>
    <row r="925" spans="1:5" x14ac:dyDescent="0.25">
      <c r="A925" s="199" t="s">
        <v>5705</v>
      </c>
      <c r="B925">
        <v>2</v>
      </c>
      <c r="C925">
        <v>2</v>
      </c>
      <c r="D925" t="s">
        <v>4928</v>
      </c>
      <c r="E925">
        <v>1466</v>
      </c>
    </row>
    <row r="926" spans="1:5" x14ac:dyDescent="0.25">
      <c r="A926" s="199" t="s">
        <v>4819</v>
      </c>
      <c r="B926">
        <v>2</v>
      </c>
      <c r="C926">
        <v>2</v>
      </c>
      <c r="D926" t="s">
        <v>4820</v>
      </c>
      <c r="E926">
        <v>491</v>
      </c>
    </row>
    <row r="927" spans="1:5" x14ac:dyDescent="0.25">
      <c r="A927" s="199" t="s">
        <v>6750</v>
      </c>
      <c r="B927">
        <v>2</v>
      </c>
      <c r="C927">
        <v>2</v>
      </c>
      <c r="D927" t="s">
        <v>4682</v>
      </c>
      <c r="E927">
        <v>509</v>
      </c>
    </row>
    <row r="928" spans="1:5" x14ac:dyDescent="0.25">
      <c r="A928" s="199" t="s">
        <v>6751</v>
      </c>
      <c r="B928">
        <v>2</v>
      </c>
      <c r="C928">
        <v>2</v>
      </c>
      <c r="D928" t="s">
        <v>5101</v>
      </c>
      <c r="E928">
        <v>1469</v>
      </c>
    </row>
    <row r="929" spans="1:5" x14ac:dyDescent="0.25">
      <c r="A929" s="199" t="s">
        <v>6752</v>
      </c>
      <c r="B929">
        <v>2</v>
      </c>
      <c r="C929">
        <v>2</v>
      </c>
      <c r="D929" t="s">
        <v>5099</v>
      </c>
      <c r="E929">
        <v>1471</v>
      </c>
    </row>
    <row r="930" spans="1:5" x14ac:dyDescent="0.25">
      <c r="A930" s="199" t="s">
        <v>3820</v>
      </c>
      <c r="B930">
        <v>2</v>
      </c>
      <c r="C930">
        <v>2</v>
      </c>
      <c r="D930" t="s">
        <v>4933</v>
      </c>
      <c r="E930">
        <v>2655</v>
      </c>
    </row>
    <row r="931" spans="1:5" x14ac:dyDescent="0.25">
      <c r="A931" s="199" t="s">
        <v>5192</v>
      </c>
      <c r="B931">
        <v>2</v>
      </c>
      <c r="C931">
        <v>2</v>
      </c>
      <c r="D931" t="s">
        <v>5193</v>
      </c>
      <c r="E931">
        <v>1295</v>
      </c>
    </row>
    <row r="932" spans="1:5" x14ac:dyDescent="0.25">
      <c r="A932" s="199" t="s">
        <v>4715</v>
      </c>
      <c r="B932">
        <v>2</v>
      </c>
      <c r="C932">
        <v>2</v>
      </c>
      <c r="D932" t="s">
        <v>4716</v>
      </c>
      <c r="E932">
        <v>225</v>
      </c>
    </row>
    <row r="933" spans="1:5" x14ac:dyDescent="0.25">
      <c r="A933" s="199" t="s">
        <v>5222</v>
      </c>
      <c r="B933">
        <v>2</v>
      </c>
      <c r="C933">
        <v>2</v>
      </c>
      <c r="D933" t="s">
        <v>5223</v>
      </c>
      <c r="E933">
        <v>1884</v>
      </c>
    </row>
    <row r="934" spans="1:5" x14ac:dyDescent="0.25">
      <c r="A934" s="199" t="s">
        <v>4295</v>
      </c>
      <c r="B934">
        <v>2</v>
      </c>
      <c r="C934">
        <v>2</v>
      </c>
      <c r="D934" t="s">
        <v>4909</v>
      </c>
      <c r="E934">
        <v>1509</v>
      </c>
    </row>
    <row r="935" spans="1:5" x14ac:dyDescent="0.25">
      <c r="A935" s="199" t="s">
        <v>4698</v>
      </c>
      <c r="B935">
        <v>2</v>
      </c>
      <c r="C935">
        <v>2</v>
      </c>
      <c r="D935" t="s">
        <v>4699</v>
      </c>
      <c r="E935">
        <v>689</v>
      </c>
    </row>
    <row r="936" spans="1:5" x14ac:dyDescent="0.25">
      <c r="A936" s="199" t="s">
        <v>4931</v>
      </c>
      <c r="B936">
        <v>2</v>
      </c>
      <c r="C936">
        <v>2</v>
      </c>
      <c r="D936" t="s">
        <v>4932</v>
      </c>
      <c r="E936">
        <v>1839</v>
      </c>
    </row>
    <row r="937" spans="1:5" x14ac:dyDescent="0.25">
      <c r="A937" s="199" t="s">
        <v>6755</v>
      </c>
      <c r="B937">
        <v>2</v>
      </c>
      <c r="C937">
        <v>2</v>
      </c>
      <c r="D937" t="s">
        <v>5208</v>
      </c>
      <c r="E937">
        <v>1533</v>
      </c>
    </row>
    <row r="938" spans="1:5" x14ac:dyDescent="0.25">
      <c r="A938" s="199" t="s">
        <v>4859</v>
      </c>
      <c r="B938">
        <v>2</v>
      </c>
      <c r="C938">
        <v>2</v>
      </c>
      <c r="D938" t="s">
        <v>4860</v>
      </c>
      <c r="E938">
        <v>1041</v>
      </c>
    </row>
    <row r="939" spans="1:5" x14ac:dyDescent="0.25">
      <c r="A939" s="199" t="s">
        <v>5044</v>
      </c>
      <c r="B939">
        <v>2</v>
      </c>
      <c r="C939">
        <v>2</v>
      </c>
      <c r="D939" t="s">
        <v>5045</v>
      </c>
      <c r="E939">
        <v>1395</v>
      </c>
    </row>
    <row r="940" spans="1:5" x14ac:dyDescent="0.25">
      <c r="A940" s="199" t="s">
        <v>5044</v>
      </c>
      <c r="B940">
        <v>2</v>
      </c>
      <c r="C940">
        <v>2</v>
      </c>
      <c r="D940" t="s">
        <v>5069</v>
      </c>
      <c r="E940">
        <v>1545</v>
      </c>
    </row>
    <row r="941" spans="1:5" x14ac:dyDescent="0.25">
      <c r="A941" s="199" t="s">
        <v>5039</v>
      </c>
      <c r="B941">
        <v>2</v>
      </c>
      <c r="C941">
        <v>2</v>
      </c>
      <c r="D941" t="s">
        <v>5040</v>
      </c>
      <c r="E941">
        <v>2238</v>
      </c>
    </row>
    <row r="942" spans="1:5" x14ac:dyDescent="0.25">
      <c r="A942" s="199" t="s">
        <v>5039</v>
      </c>
      <c r="B942">
        <v>2</v>
      </c>
      <c r="C942">
        <v>2</v>
      </c>
      <c r="D942" t="s">
        <v>5204</v>
      </c>
      <c r="E942">
        <v>1546</v>
      </c>
    </row>
    <row r="943" spans="1:5" x14ac:dyDescent="0.25">
      <c r="A943" s="199" t="s">
        <v>4454</v>
      </c>
      <c r="B943">
        <v>2</v>
      </c>
      <c r="C943">
        <v>2</v>
      </c>
      <c r="D943" t="s">
        <v>5061</v>
      </c>
      <c r="E943">
        <v>1555</v>
      </c>
    </row>
    <row r="944" spans="1:5" x14ac:dyDescent="0.25">
      <c r="A944" s="199" t="s">
        <v>4793</v>
      </c>
      <c r="B944">
        <v>2</v>
      </c>
      <c r="C944">
        <v>2</v>
      </c>
      <c r="D944" t="s">
        <v>4794</v>
      </c>
      <c r="E944">
        <v>138</v>
      </c>
    </row>
    <row r="945" spans="1:5" x14ac:dyDescent="0.25">
      <c r="A945" s="199" t="s">
        <v>6758</v>
      </c>
      <c r="B945">
        <v>2</v>
      </c>
      <c r="C945">
        <v>2</v>
      </c>
      <c r="D945" t="s">
        <v>5062</v>
      </c>
      <c r="E945">
        <v>1556</v>
      </c>
    </row>
    <row r="946" spans="1:5" x14ac:dyDescent="0.25">
      <c r="A946" s="199" t="s">
        <v>5183</v>
      </c>
      <c r="B946">
        <v>2</v>
      </c>
      <c r="C946">
        <v>2</v>
      </c>
      <c r="D946" t="s">
        <v>5184</v>
      </c>
      <c r="E946">
        <v>2178</v>
      </c>
    </row>
    <row r="947" spans="1:5" x14ac:dyDescent="0.25">
      <c r="A947" s="199" t="s">
        <v>4936</v>
      </c>
      <c r="B947">
        <v>2</v>
      </c>
      <c r="C947">
        <v>2</v>
      </c>
      <c r="D947" t="s">
        <v>4937</v>
      </c>
      <c r="E947">
        <v>1457</v>
      </c>
    </row>
    <row r="948" spans="1:5" x14ac:dyDescent="0.25">
      <c r="A948" s="199" t="s">
        <v>6759</v>
      </c>
      <c r="B948">
        <v>2</v>
      </c>
      <c r="C948">
        <v>2</v>
      </c>
      <c r="D948" t="s">
        <v>5128</v>
      </c>
      <c r="E948">
        <v>1242</v>
      </c>
    </row>
    <row r="949" spans="1:5" x14ac:dyDescent="0.25">
      <c r="A949" s="199" t="s">
        <v>5036</v>
      </c>
      <c r="B949">
        <v>2</v>
      </c>
      <c r="C949">
        <v>2</v>
      </c>
      <c r="D949" t="s">
        <v>5037</v>
      </c>
      <c r="E949">
        <v>2245</v>
      </c>
    </row>
    <row r="950" spans="1:5" x14ac:dyDescent="0.25">
      <c r="A950" s="199" t="s">
        <v>3863</v>
      </c>
      <c r="B950">
        <v>2</v>
      </c>
      <c r="C950">
        <v>2</v>
      </c>
      <c r="D950" t="s">
        <v>4823</v>
      </c>
      <c r="E950">
        <v>1780</v>
      </c>
    </row>
    <row r="951" spans="1:5" x14ac:dyDescent="0.25">
      <c r="A951" s="199" t="s">
        <v>5187</v>
      </c>
      <c r="B951">
        <v>2</v>
      </c>
      <c r="C951">
        <v>2</v>
      </c>
      <c r="D951" t="s">
        <v>5188</v>
      </c>
      <c r="E951">
        <v>2119</v>
      </c>
    </row>
    <row r="952" spans="1:5" x14ac:dyDescent="0.25">
      <c r="A952" s="199" t="s">
        <v>4871</v>
      </c>
      <c r="B952">
        <v>2</v>
      </c>
      <c r="C952">
        <v>2</v>
      </c>
      <c r="D952" t="s">
        <v>4865</v>
      </c>
      <c r="E952">
        <v>2337</v>
      </c>
    </row>
    <row r="953" spans="1:5" x14ac:dyDescent="0.25">
      <c r="A953" s="199" t="s">
        <v>5015</v>
      </c>
      <c r="B953">
        <v>2</v>
      </c>
      <c r="C953">
        <v>2</v>
      </c>
      <c r="D953" t="s">
        <v>5016</v>
      </c>
      <c r="E953">
        <v>1157</v>
      </c>
    </row>
    <row r="954" spans="1:5" x14ac:dyDescent="0.25">
      <c r="A954" s="199" t="s">
        <v>4749</v>
      </c>
      <c r="B954">
        <v>2</v>
      </c>
      <c r="C954">
        <v>2</v>
      </c>
      <c r="D954" t="s">
        <v>4750</v>
      </c>
      <c r="E954">
        <v>580</v>
      </c>
    </row>
    <row r="955" spans="1:5" x14ac:dyDescent="0.25">
      <c r="A955" s="199" t="s">
        <v>4995</v>
      </c>
      <c r="B955">
        <v>2</v>
      </c>
      <c r="C955">
        <v>2</v>
      </c>
      <c r="D955" t="s">
        <v>4996</v>
      </c>
      <c r="E955">
        <v>1141</v>
      </c>
    </row>
    <row r="956" spans="1:5" x14ac:dyDescent="0.25">
      <c r="A956" s="199" t="s">
        <v>4969</v>
      </c>
      <c r="B956">
        <v>2</v>
      </c>
      <c r="C956">
        <v>2</v>
      </c>
      <c r="D956" t="s">
        <v>4970</v>
      </c>
      <c r="E956">
        <v>1744</v>
      </c>
    </row>
    <row r="957" spans="1:5" x14ac:dyDescent="0.25">
      <c r="A957" s="199" t="s">
        <v>6772</v>
      </c>
      <c r="B957">
        <v>2</v>
      </c>
      <c r="C957">
        <v>2</v>
      </c>
      <c r="D957" t="s">
        <v>4886</v>
      </c>
      <c r="E957">
        <v>1613</v>
      </c>
    </row>
    <row r="958" spans="1:5" x14ac:dyDescent="0.25">
      <c r="A958" s="199" t="s">
        <v>4929</v>
      </c>
      <c r="B958">
        <v>2</v>
      </c>
      <c r="C958">
        <v>2</v>
      </c>
      <c r="D958" t="s">
        <v>4930</v>
      </c>
      <c r="E958">
        <v>1465</v>
      </c>
    </row>
    <row r="959" spans="1:5" x14ac:dyDescent="0.25">
      <c r="A959" s="199" t="s">
        <v>5799</v>
      </c>
      <c r="B959">
        <v>2</v>
      </c>
      <c r="C959">
        <v>2</v>
      </c>
      <c r="D959" t="s">
        <v>5225</v>
      </c>
      <c r="E959">
        <v>1662</v>
      </c>
    </row>
    <row r="960" spans="1:5" x14ac:dyDescent="0.25">
      <c r="A960" s="199" t="s">
        <v>6778</v>
      </c>
      <c r="B960">
        <v>2</v>
      </c>
      <c r="C960">
        <v>2</v>
      </c>
      <c r="D960" t="s">
        <v>4927</v>
      </c>
      <c r="E960">
        <v>1845</v>
      </c>
    </row>
    <row r="961" spans="1:5" x14ac:dyDescent="0.25">
      <c r="A961" s="199" t="s">
        <v>5085</v>
      </c>
      <c r="B961">
        <v>2</v>
      </c>
      <c r="C961">
        <v>2</v>
      </c>
      <c r="D961" t="s">
        <v>5086</v>
      </c>
      <c r="E961">
        <v>1937</v>
      </c>
    </row>
    <row r="962" spans="1:5" x14ac:dyDescent="0.25">
      <c r="A962" s="199" t="s">
        <v>6506</v>
      </c>
      <c r="B962">
        <v>2</v>
      </c>
      <c r="C962">
        <v>2</v>
      </c>
      <c r="D962" t="s">
        <v>4773</v>
      </c>
      <c r="E962">
        <v>127</v>
      </c>
    </row>
    <row r="963" spans="1:5" x14ac:dyDescent="0.25">
      <c r="A963" s="199" t="s">
        <v>4864</v>
      </c>
      <c r="B963">
        <v>2</v>
      </c>
      <c r="C963">
        <v>2</v>
      </c>
      <c r="D963" t="s">
        <v>4865</v>
      </c>
      <c r="E963">
        <v>2338</v>
      </c>
    </row>
    <row r="964" spans="1:5" x14ac:dyDescent="0.25">
      <c r="A964" s="199" t="s">
        <v>6573</v>
      </c>
      <c r="B964">
        <v>2</v>
      </c>
      <c r="C964">
        <v>2</v>
      </c>
      <c r="D964" t="s">
        <v>4733</v>
      </c>
      <c r="E964">
        <v>198</v>
      </c>
    </row>
    <row r="965" spans="1:5" x14ac:dyDescent="0.25">
      <c r="A965" s="199" t="s">
        <v>5132</v>
      </c>
      <c r="B965">
        <v>2</v>
      </c>
      <c r="C965">
        <v>2</v>
      </c>
      <c r="D965" t="s">
        <v>5133</v>
      </c>
      <c r="E965">
        <v>2420</v>
      </c>
    </row>
    <row r="966" spans="1:5" x14ac:dyDescent="0.25">
      <c r="A966" s="199" t="s">
        <v>4961</v>
      </c>
      <c r="B966">
        <v>2</v>
      </c>
      <c r="C966">
        <v>2</v>
      </c>
      <c r="D966" t="s">
        <v>4962</v>
      </c>
      <c r="E966">
        <v>1432</v>
      </c>
    </row>
    <row r="967" spans="1:5" x14ac:dyDescent="0.25">
      <c r="A967" s="199" t="s">
        <v>4693</v>
      </c>
      <c r="B967">
        <v>2</v>
      </c>
      <c r="C967">
        <v>2</v>
      </c>
      <c r="D967" t="s">
        <v>4694</v>
      </c>
      <c r="E967">
        <v>791</v>
      </c>
    </row>
    <row r="968" spans="1:5" x14ac:dyDescent="0.25">
      <c r="A968" s="199" t="s">
        <v>4423</v>
      </c>
      <c r="B968">
        <v>2</v>
      </c>
      <c r="C968">
        <v>2</v>
      </c>
      <c r="D968" t="s">
        <v>4862</v>
      </c>
      <c r="E968">
        <v>1706</v>
      </c>
    </row>
    <row r="969" spans="1:5" x14ac:dyDescent="0.25">
      <c r="A969" s="199" t="s">
        <v>5012</v>
      </c>
      <c r="B969">
        <v>2</v>
      </c>
      <c r="C969">
        <v>2</v>
      </c>
      <c r="D969" t="s">
        <v>5013</v>
      </c>
      <c r="E969">
        <v>2361</v>
      </c>
    </row>
    <row r="970" spans="1:5" x14ac:dyDescent="0.25">
      <c r="A970" s="199" t="s">
        <v>4753</v>
      </c>
      <c r="B970">
        <v>2</v>
      </c>
      <c r="C970">
        <v>2</v>
      </c>
      <c r="D970" t="s">
        <v>4754</v>
      </c>
      <c r="E970">
        <v>115</v>
      </c>
    </row>
    <row r="971" spans="1:5" x14ac:dyDescent="0.25">
      <c r="A971" s="199" t="s">
        <v>5637</v>
      </c>
      <c r="B971">
        <v>2</v>
      </c>
      <c r="C971">
        <v>2</v>
      </c>
      <c r="D971" t="s">
        <v>5238</v>
      </c>
      <c r="E971">
        <v>1678</v>
      </c>
    </row>
    <row r="972" spans="1:5" x14ac:dyDescent="0.25">
      <c r="A972" s="199" t="s">
        <v>5929</v>
      </c>
      <c r="B972">
        <v>2</v>
      </c>
      <c r="C972">
        <v>2</v>
      </c>
      <c r="D972" t="s">
        <v>4783</v>
      </c>
      <c r="E972">
        <v>284</v>
      </c>
    </row>
    <row r="973" spans="1:5" x14ac:dyDescent="0.25">
      <c r="A973" s="199" t="s">
        <v>6792</v>
      </c>
      <c r="B973">
        <v>2</v>
      </c>
      <c r="C973">
        <v>2</v>
      </c>
      <c r="D973" t="s">
        <v>4852</v>
      </c>
      <c r="E973">
        <v>1710</v>
      </c>
    </row>
    <row r="974" spans="1:5" x14ac:dyDescent="0.25">
      <c r="A974" s="199" t="s">
        <v>6793</v>
      </c>
      <c r="B974">
        <v>2</v>
      </c>
      <c r="C974">
        <v>2</v>
      </c>
      <c r="D974" t="s">
        <v>5224</v>
      </c>
      <c r="E974">
        <v>2190</v>
      </c>
    </row>
    <row r="975" spans="1:5" x14ac:dyDescent="0.25">
      <c r="A975" s="199" t="s">
        <v>4703</v>
      </c>
      <c r="B975">
        <v>2</v>
      </c>
      <c r="C975">
        <v>2</v>
      </c>
      <c r="D975" t="s">
        <v>4704</v>
      </c>
      <c r="E975">
        <v>281</v>
      </c>
    </row>
    <row r="976" spans="1:5" x14ac:dyDescent="0.25">
      <c r="A976" s="199" t="s">
        <v>6807</v>
      </c>
      <c r="B976">
        <v>2</v>
      </c>
      <c r="C976">
        <v>2</v>
      </c>
      <c r="D976" t="s">
        <v>4972</v>
      </c>
      <c r="E976">
        <v>1124</v>
      </c>
    </row>
    <row r="977" spans="1:5" x14ac:dyDescent="0.25">
      <c r="A977" s="199" t="s">
        <v>4847</v>
      </c>
      <c r="B977">
        <v>2</v>
      </c>
      <c r="C977">
        <v>2</v>
      </c>
      <c r="D977" t="s">
        <v>4848</v>
      </c>
      <c r="E977">
        <v>994</v>
      </c>
    </row>
    <row r="978" spans="1:5" x14ac:dyDescent="0.25">
      <c r="A978" s="199" t="s">
        <v>6816</v>
      </c>
      <c r="B978">
        <v>2</v>
      </c>
      <c r="C978">
        <v>2</v>
      </c>
      <c r="D978" t="s">
        <v>4974</v>
      </c>
      <c r="E978">
        <v>1126</v>
      </c>
    </row>
    <row r="979" spans="1:5" x14ac:dyDescent="0.25">
      <c r="A979" s="199" t="s">
        <v>5226</v>
      </c>
      <c r="B979">
        <v>2</v>
      </c>
      <c r="C979">
        <v>2</v>
      </c>
      <c r="D979" t="s">
        <v>5227</v>
      </c>
      <c r="E979">
        <v>2126</v>
      </c>
    </row>
    <row r="980" spans="1:5" x14ac:dyDescent="0.25">
      <c r="A980" s="199" t="s">
        <v>6822</v>
      </c>
      <c r="B980">
        <v>2</v>
      </c>
      <c r="C980">
        <v>2</v>
      </c>
      <c r="D980" t="s">
        <v>4743</v>
      </c>
      <c r="E980">
        <v>184</v>
      </c>
    </row>
    <row r="981" spans="1:5" x14ac:dyDescent="0.25">
      <c r="A981" s="199" t="s">
        <v>6823</v>
      </c>
      <c r="B981">
        <v>2</v>
      </c>
      <c r="C981">
        <v>2</v>
      </c>
      <c r="D981" t="s">
        <v>5150</v>
      </c>
      <c r="E981">
        <v>1263</v>
      </c>
    </row>
    <row r="982" spans="1:5" x14ac:dyDescent="0.25">
      <c r="A982" s="199" t="s">
        <v>5017</v>
      </c>
      <c r="B982">
        <v>2</v>
      </c>
      <c r="C982">
        <v>1</v>
      </c>
      <c r="D982" t="s">
        <v>5018</v>
      </c>
      <c r="E982">
        <v>1158</v>
      </c>
    </row>
    <row r="983" spans="1:5" x14ac:dyDescent="0.25">
      <c r="A983" s="199" t="s">
        <v>5232</v>
      </c>
      <c r="B983">
        <v>2</v>
      </c>
      <c r="C983">
        <v>2</v>
      </c>
      <c r="D983" t="s">
        <v>5233</v>
      </c>
      <c r="E983">
        <v>1327</v>
      </c>
    </row>
    <row r="984" spans="1:5" x14ac:dyDescent="0.25">
      <c r="A984" s="199" t="s">
        <v>4778</v>
      </c>
      <c r="B984">
        <v>2</v>
      </c>
      <c r="C984">
        <v>2</v>
      </c>
      <c r="D984" t="s">
        <v>4779</v>
      </c>
      <c r="E984">
        <v>126</v>
      </c>
    </row>
    <row r="985" spans="1:5" x14ac:dyDescent="0.25">
      <c r="A985" s="199" t="s">
        <v>4800</v>
      </c>
      <c r="B985">
        <v>2</v>
      </c>
      <c r="C985">
        <v>2</v>
      </c>
      <c r="D985" t="s">
        <v>4801</v>
      </c>
      <c r="E985">
        <v>611</v>
      </c>
    </row>
    <row r="986" spans="1:5" x14ac:dyDescent="0.25">
      <c r="A986" s="199" t="s">
        <v>5218</v>
      </c>
      <c r="B986">
        <v>2</v>
      </c>
      <c r="C986">
        <v>2</v>
      </c>
      <c r="D986" t="s">
        <v>5219</v>
      </c>
      <c r="E986">
        <v>799</v>
      </c>
    </row>
    <row r="987" spans="1:5" x14ac:dyDescent="0.25">
      <c r="A987" s="199" t="s">
        <v>4993</v>
      </c>
      <c r="B987">
        <v>2</v>
      </c>
      <c r="C987">
        <v>2</v>
      </c>
      <c r="D987" t="s">
        <v>4742</v>
      </c>
      <c r="E987">
        <v>577</v>
      </c>
    </row>
    <row r="988" spans="1:5" x14ac:dyDescent="0.25">
      <c r="A988" s="199" t="s">
        <v>4993</v>
      </c>
      <c r="B988">
        <v>2</v>
      </c>
      <c r="C988">
        <v>2</v>
      </c>
      <c r="D988" t="s">
        <v>4994</v>
      </c>
      <c r="E988">
        <v>1426</v>
      </c>
    </row>
    <row r="989" spans="1:5" x14ac:dyDescent="0.25">
      <c r="A989" s="199" t="s">
        <v>5189</v>
      </c>
      <c r="B989">
        <v>2</v>
      </c>
      <c r="C989">
        <v>2</v>
      </c>
      <c r="D989" t="s">
        <v>5190</v>
      </c>
      <c r="E989">
        <v>1582</v>
      </c>
    </row>
    <row r="990" spans="1:5" x14ac:dyDescent="0.25">
      <c r="A990" s="199" t="s">
        <v>3511</v>
      </c>
      <c r="B990">
        <v>2</v>
      </c>
      <c r="C990">
        <v>2</v>
      </c>
      <c r="D990" t="s">
        <v>4844</v>
      </c>
      <c r="E990">
        <v>1724</v>
      </c>
    </row>
    <row r="991" spans="1:5" x14ac:dyDescent="0.25">
      <c r="A991" s="199" t="s">
        <v>4745</v>
      </c>
      <c r="B991">
        <v>2</v>
      </c>
      <c r="C991">
        <v>2</v>
      </c>
      <c r="D991" t="s">
        <v>4746</v>
      </c>
      <c r="E991">
        <v>421</v>
      </c>
    </row>
    <row r="992" spans="1:5" x14ac:dyDescent="0.25">
      <c r="A992" s="199" t="s">
        <v>5239</v>
      </c>
      <c r="B992">
        <v>2</v>
      </c>
      <c r="C992">
        <v>2</v>
      </c>
      <c r="D992" t="s">
        <v>5093</v>
      </c>
      <c r="E992">
        <v>1868</v>
      </c>
    </row>
    <row r="993" spans="1:5" x14ac:dyDescent="0.25">
      <c r="A993" s="199" t="s">
        <v>5239</v>
      </c>
      <c r="B993">
        <v>2</v>
      </c>
      <c r="C993">
        <v>2</v>
      </c>
      <c r="D993" t="s">
        <v>5240</v>
      </c>
      <c r="E993">
        <v>1331</v>
      </c>
    </row>
    <row r="994" spans="1:5" x14ac:dyDescent="0.25">
      <c r="A994" s="199" t="s">
        <v>4966</v>
      </c>
      <c r="B994">
        <v>2</v>
      </c>
      <c r="C994">
        <v>2</v>
      </c>
      <c r="D994" t="s">
        <v>4967</v>
      </c>
      <c r="E994">
        <v>900</v>
      </c>
    </row>
    <row r="995" spans="1:5" x14ac:dyDescent="0.25">
      <c r="A995" s="199" t="s">
        <v>4890</v>
      </c>
      <c r="B995">
        <v>2</v>
      </c>
      <c r="C995">
        <v>2</v>
      </c>
      <c r="D995" t="s">
        <v>4891</v>
      </c>
      <c r="E995">
        <v>1609</v>
      </c>
    </row>
    <row r="996" spans="1:5" x14ac:dyDescent="0.25">
      <c r="A996" s="199" t="s">
        <v>4826</v>
      </c>
      <c r="B996">
        <v>2</v>
      </c>
      <c r="C996">
        <v>2</v>
      </c>
      <c r="D996" t="s">
        <v>4827</v>
      </c>
      <c r="E996">
        <v>1013</v>
      </c>
    </row>
    <row r="997" spans="1:5" x14ac:dyDescent="0.25">
      <c r="A997" s="199" t="s">
        <v>4311</v>
      </c>
      <c r="B997">
        <v>2</v>
      </c>
      <c r="C997">
        <v>2</v>
      </c>
      <c r="D997" t="s">
        <v>4836</v>
      </c>
      <c r="E997">
        <v>1739</v>
      </c>
    </row>
    <row r="998" spans="1:5" x14ac:dyDescent="0.25">
      <c r="A998" s="199" t="s">
        <v>4824</v>
      </c>
      <c r="B998">
        <v>2</v>
      </c>
      <c r="C998">
        <v>2</v>
      </c>
      <c r="D998" t="s">
        <v>4741</v>
      </c>
      <c r="E998">
        <v>574</v>
      </c>
    </row>
    <row r="999" spans="1:5" x14ac:dyDescent="0.25">
      <c r="A999" s="199" t="s">
        <v>4824</v>
      </c>
      <c r="B999">
        <v>2</v>
      </c>
      <c r="C999">
        <v>2</v>
      </c>
      <c r="D999" t="s">
        <v>4825</v>
      </c>
      <c r="E999">
        <v>1775</v>
      </c>
    </row>
    <row r="1000" spans="1:5" x14ac:dyDescent="0.25">
      <c r="A1000" s="199" t="s">
        <v>5028</v>
      </c>
      <c r="B1000">
        <v>2</v>
      </c>
      <c r="C1000">
        <v>2</v>
      </c>
      <c r="D1000" t="s">
        <v>5029</v>
      </c>
      <c r="E1000">
        <v>2254</v>
      </c>
    </row>
    <row r="1001" spans="1:5" x14ac:dyDescent="0.25">
      <c r="A1001" s="199" t="s">
        <v>5003</v>
      </c>
      <c r="B1001">
        <v>2</v>
      </c>
      <c r="C1001">
        <v>2</v>
      </c>
      <c r="D1001" t="s">
        <v>4742</v>
      </c>
      <c r="E1001">
        <v>576</v>
      </c>
    </row>
    <row r="1002" spans="1:5" x14ac:dyDescent="0.25">
      <c r="A1002" s="199" t="s">
        <v>5003</v>
      </c>
      <c r="B1002">
        <v>2</v>
      </c>
      <c r="C1002">
        <v>2</v>
      </c>
      <c r="D1002" t="s">
        <v>4994</v>
      </c>
      <c r="E1002">
        <v>1425</v>
      </c>
    </row>
    <row r="1003" spans="1:5" x14ac:dyDescent="0.25">
      <c r="A1003" s="199" t="s">
        <v>6841</v>
      </c>
      <c r="B1003">
        <v>2</v>
      </c>
      <c r="C1003">
        <v>2</v>
      </c>
      <c r="D1003" t="s">
        <v>5131</v>
      </c>
      <c r="E1003">
        <v>1245</v>
      </c>
    </row>
    <row r="1004" spans="1:5" x14ac:dyDescent="0.25">
      <c r="A1004" s="199" t="s">
        <v>6842</v>
      </c>
      <c r="B1004">
        <v>2</v>
      </c>
      <c r="C1004">
        <v>2</v>
      </c>
      <c r="D1004" t="s">
        <v>5191</v>
      </c>
      <c r="E1004">
        <v>1591</v>
      </c>
    </row>
    <row r="1005" spans="1:5" x14ac:dyDescent="0.25">
      <c r="A1005" s="199" t="s">
        <v>4857</v>
      </c>
      <c r="B1005">
        <v>2</v>
      </c>
      <c r="C1005">
        <v>2</v>
      </c>
      <c r="D1005" t="s">
        <v>4858</v>
      </c>
      <c r="E1005">
        <v>1703</v>
      </c>
    </row>
    <row r="1006" spans="1:5" x14ac:dyDescent="0.25">
      <c r="A1006" s="199" t="s">
        <v>5732</v>
      </c>
      <c r="B1006">
        <v>2</v>
      </c>
      <c r="C1006">
        <v>2</v>
      </c>
      <c r="D1006" t="s">
        <v>4823</v>
      </c>
      <c r="E1006">
        <v>1779</v>
      </c>
    </row>
    <row r="1007" spans="1:5" x14ac:dyDescent="0.25">
      <c r="A1007" s="199" t="s">
        <v>4829</v>
      </c>
      <c r="B1007">
        <v>2</v>
      </c>
      <c r="C1007">
        <v>2</v>
      </c>
      <c r="D1007" t="s">
        <v>4830</v>
      </c>
      <c r="E1007">
        <v>1753</v>
      </c>
    </row>
    <row r="1008" spans="1:5" x14ac:dyDescent="0.25">
      <c r="A1008" s="199" t="s">
        <v>4036</v>
      </c>
      <c r="B1008">
        <v>2</v>
      </c>
      <c r="C1008">
        <v>2</v>
      </c>
      <c r="D1008" t="s">
        <v>4705</v>
      </c>
      <c r="E1008">
        <v>369</v>
      </c>
    </row>
    <row r="1009" spans="1:5" x14ac:dyDescent="0.25">
      <c r="A1009" s="199" t="s">
        <v>5127</v>
      </c>
      <c r="B1009">
        <v>2</v>
      </c>
      <c r="C1009">
        <v>2</v>
      </c>
      <c r="D1009" t="s">
        <v>5119</v>
      </c>
      <c r="E1009">
        <v>1335</v>
      </c>
    </row>
    <row r="1010" spans="1:5" x14ac:dyDescent="0.25">
      <c r="A1010" s="199" t="s">
        <v>4957</v>
      </c>
      <c r="B1010">
        <v>2</v>
      </c>
      <c r="C1010">
        <v>2</v>
      </c>
      <c r="D1010" t="s">
        <v>4958</v>
      </c>
      <c r="E1010">
        <v>2525</v>
      </c>
    </row>
    <row r="1011" spans="1:5" x14ac:dyDescent="0.25">
      <c r="A1011" s="199" t="s">
        <v>5496</v>
      </c>
      <c r="B1011">
        <v>2</v>
      </c>
      <c r="C1011">
        <v>2</v>
      </c>
      <c r="D1011" t="s">
        <v>5000</v>
      </c>
      <c r="E1011">
        <v>2381</v>
      </c>
    </row>
    <row r="1012" spans="1:5" x14ac:dyDescent="0.25">
      <c r="A1012" s="199" t="s">
        <v>5082</v>
      </c>
      <c r="B1012">
        <v>2</v>
      </c>
      <c r="C1012">
        <v>2</v>
      </c>
      <c r="D1012" t="s">
        <v>5083</v>
      </c>
      <c r="E1012">
        <v>1951</v>
      </c>
    </row>
    <row r="1013" spans="1:5" x14ac:dyDescent="0.25">
      <c r="A1013" s="199" t="s">
        <v>5624</v>
      </c>
      <c r="B1013">
        <v>2</v>
      </c>
      <c r="C1013">
        <v>2</v>
      </c>
      <c r="D1013" t="s">
        <v>5154</v>
      </c>
      <c r="E1013">
        <v>1834</v>
      </c>
    </row>
    <row r="1014" spans="1:5" x14ac:dyDescent="0.25">
      <c r="A1014" s="199" t="s">
        <v>6858</v>
      </c>
      <c r="B1014">
        <v>2</v>
      </c>
      <c r="C1014">
        <v>2</v>
      </c>
      <c r="D1014" t="s">
        <v>5100</v>
      </c>
      <c r="E1014">
        <v>1841</v>
      </c>
    </row>
    <row r="1015" spans="1:5" x14ac:dyDescent="0.25">
      <c r="A1015" s="199" t="s">
        <v>6861</v>
      </c>
      <c r="B1015">
        <v>2</v>
      </c>
      <c r="C1015">
        <v>2</v>
      </c>
      <c r="D1015" t="s">
        <v>5214</v>
      </c>
      <c r="E1015">
        <v>1922</v>
      </c>
    </row>
    <row r="1016" spans="1:5" x14ac:dyDescent="0.25">
      <c r="A1016" s="199" t="s">
        <v>5589</v>
      </c>
      <c r="B1016">
        <v>2</v>
      </c>
      <c r="C1016">
        <v>2</v>
      </c>
      <c r="D1016" t="s">
        <v>5035</v>
      </c>
      <c r="E1016">
        <v>1171</v>
      </c>
    </row>
    <row r="1017" spans="1:5" x14ac:dyDescent="0.25">
      <c r="A1017" s="199" t="s">
        <v>6361</v>
      </c>
      <c r="B1017">
        <v>2</v>
      </c>
      <c r="C1017">
        <v>2</v>
      </c>
      <c r="D1017" t="s">
        <v>5153</v>
      </c>
      <c r="E1017">
        <v>2304</v>
      </c>
    </row>
    <row r="1018" spans="1:5" x14ac:dyDescent="0.25">
      <c r="A1018" s="199" t="s">
        <v>6866</v>
      </c>
      <c r="B1018">
        <v>2</v>
      </c>
      <c r="C1018">
        <v>2</v>
      </c>
      <c r="D1018" t="s">
        <v>5243</v>
      </c>
      <c r="E1018">
        <v>2010</v>
      </c>
    </row>
    <row r="1019" spans="1:5" x14ac:dyDescent="0.25">
      <c r="A1019" s="199" t="s">
        <v>6248</v>
      </c>
      <c r="B1019">
        <v>2</v>
      </c>
      <c r="C1019">
        <v>2</v>
      </c>
      <c r="D1019" t="s">
        <v>5068</v>
      </c>
      <c r="E1019">
        <v>2012</v>
      </c>
    </row>
    <row r="1020" spans="1:5" x14ac:dyDescent="0.25">
      <c r="A1020" s="199" t="s">
        <v>5067</v>
      </c>
      <c r="B1020">
        <v>2</v>
      </c>
      <c r="C1020">
        <v>2</v>
      </c>
      <c r="D1020" t="s">
        <v>5166</v>
      </c>
      <c r="E1020">
        <v>1851</v>
      </c>
    </row>
    <row r="1021" spans="1:5" x14ac:dyDescent="0.25">
      <c r="A1021" s="199" t="s">
        <v>6363</v>
      </c>
      <c r="B1021">
        <v>2</v>
      </c>
      <c r="C1021">
        <v>2</v>
      </c>
      <c r="D1021" t="s">
        <v>5141</v>
      </c>
      <c r="E1021">
        <v>2539</v>
      </c>
    </row>
    <row r="1022" spans="1:5" x14ac:dyDescent="0.25">
      <c r="A1022" s="199" t="s">
        <v>6868</v>
      </c>
      <c r="B1022">
        <v>2</v>
      </c>
      <c r="C1022">
        <v>2</v>
      </c>
      <c r="D1022" t="s">
        <v>4856</v>
      </c>
      <c r="E1022">
        <v>2371</v>
      </c>
    </row>
    <row r="1023" spans="1:5" x14ac:dyDescent="0.25">
      <c r="A1023" s="199" t="s">
        <v>6869</v>
      </c>
      <c r="B1023">
        <v>2</v>
      </c>
      <c r="C1023">
        <v>2</v>
      </c>
      <c r="D1023" t="s">
        <v>1879</v>
      </c>
      <c r="E1023">
        <v>2459</v>
      </c>
    </row>
    <row r="1024" spans="1:5" x14ac:dyDescent="0.25">
      <c r="A1024" s="199" t="s">
        <v>6870</v>
      </c>
      <c r="B1024">
        <v>2</v>
      </c>
      <c r="C1024">
        <v>2</v>
      </c>
      <c r="D1024" t="s">
        <v>4682</v>
      </c>
      <c r="E1024">
        <v>508</v>
      </c>
    </row>
    <row r="1025" spans="1:5" x14ac:dyDescent="0.25">
      <c r="A1025" s="199" t="s">
        <v>5796</v>
      </c>
      <c r="B1025">
        <v>2</v>
      </c>
      <c r="C1025">
        <v>1</v>
      </c>
      <c r="D1025" t="s">
        <v>4722</v>
      </c>
      <c r="E1025">
        <v>560</v>
      </c>
    </row>
    <row r="1026" spans="1:5" x14ac:dyDescent="0.25">
      <c r="A1026" s="199" t="s">
        <v>3933</v>
      </c>
      <c r="B1026">
        <v>2</v>
      </c>
      <c r="C1026">
        <v>2</v>
      </c>
      <c r="D1026" t="s">
        <v>1424</v>
      </c>
      <c r="E1026">
        <v>1896</v>
      </c>
    </row>
    <row r="1027" spans="1:5" x14ac:dyDescent="0.25">
      <c r="A1027" s="199" t="s">
        <v>3933</v>
      </c>
      <c r="B1027">
        <v>2</v>
      </c>
      <c r="C1027">
        <v>2</v>
      </c>
      <c r="D1027" t="s">
        <v>5087</v>
      </c>
      <c r="E1027">
        <v>1905</v>
      </c>
    </row>
    <row r="1028" spans="1:5" x14ac:dyDescent="0.25">
      <c r="A1028" s="199" t="s">
        <v>3662</v>
      </c>
      <c r="B1028">
        <v>2</v>
      </c>
      <c r="C1028">
        <v>2</v>
      </c>
      <c r="D1028" t="s">
        <v>4823</v>
      </c>
      <c r="E1028">
        <v>1781</v>
      </c>
    </row>
    <row r="1029" spans="1:5" x14ac:dyDescent="0.25">
      <c r="A1029" s="199" t="s">
        <v>4022</v>
      </c>
      <c r="B1029">
        <v>2</v>
      </c>
      <c r="C1029">
        <v>2</v>
      </c>
      <c r="D1029" t="s">
        <v>5215</v>
      </c>
      <c r="E1029">
        <v>1920</v>
      </c>
    </row>
    <row r="1030" spans="1:5" x14ac:dyDescent="0.25">
      <c r="A1030" s="199" t="s">
        <v>4349</v>
      </c>
      <c r="B1030">
        <v>2</v>
      </c>
      <c r="C1030">
        <v>2</v>
      </c>
      <c r="D1030" t="s">
        <v>5105</v>
      </c>
      <c r="E1030">
        <v>1223</v>
      </c>
    </row>
    <row r="1031" spans="1:5" x14ac:dyDescent="0.25">
      <c r="A1031" s="199" t="s">
        <v>6880</v>
      </c>
      <c r="B1031">
        <v>2</v>
      </c>
      <c r="C1031">
        <v>2</v>
      </c>
      <c r="D1031" t="s">
        <v>4981</v>
      </c>
      <c r="E1031">
        <v>1731</v>
      </c>
    </row>
    <row r="1032" spans="1:5" x14ac:dyDescent="0.25">
      <c r="A1032" s="199" t="s">
        <v>4980</v>
      </c>
      <c r="B1032">
        <v>2</v>
      </c>
      <c r="C1032">
        <v>2</v>
      </c>
      <c r="D1032" t="s">
        <v>5081</v>
      </c>
      <c r="E1032">
        <v>1944</v>
      </c>
    </row>
    <row r="1033" spans="1:5" x14ac:dyDescent="0.25">
      <c r="A1033" s="199" t="s">
        <v>5842</v>
      </c>
      <c r="B1033">
        <v>2</v>
      </c>
      <c r="C1033">
        <v>2</v>
      </c>
      <c r="D1033" t="s">
        <v>4775</v>
      </c>
      <c r="E1033">
        <v>755</v>
      </c>
    </row>
    <row r="1034" spans="1:5" x14ac:dyDescent="0.25">
      <c r="A1034" s="199" t="s">
        <v>4811</v>
      </c>
      <c r="B1034">
        <v>2</v>
      </c>
      <c r="C1034">
        <v>2</v>
      </c>
      <c r="D1034" t="s">
        <v>4812</v>
      </c>
      <c r="E1034">
        <v>307</v>
      </c>
    </row>
    <row r="1035" spans="1:5" x14ac:dyDescent="0.25">
      <c r="A1035" s="199" t="s">
        <v>5091</v>
      </c>
      <c r="B1035">
        <v>2</v>
      </c>
      <c r="C1035">
        <v>2</v>
      </c>
      <c r="D1035" t="s">
        <v>4911</v>
      </c>
      <c r="E1035">
        <v>1931</v>
      </c>
    </row>
    <row r="1036" spans="1:5" x14ac:dyDescent="0.25">
      <c r="A1036" s="199" t="s">
        <v>5091</v>
      </c>
      <c r="B1036">
        <v>2</v>
      </c>
      <c r="C1036">
        <v>2</v>
      </c>
      <c r="D1036" t="s">
        <v>5092</v>
      </c>
      <c r="E1036">
        <v>1887</v>
      </c>
    </row>
    <row r="1037" spans="1:5" x14ac:dyDescent="0.25">
      <c r="A1037" s="199" t="s">
        <v>6065</v>
      </c>
      <c r="B1037">
        <v>2</v>
      </c>
      <c r="C1037">
        <v>2</v>
      </c>
      <c r="D1037" t="s">
        <v>5235</v>
      </c>
      <c r="E1037">
        <v>2182</v>
      </c>
    </row>
    <row r="1038" spans="1:5" x14ac:dyDescent="0.25">
      <c r="A1038" s="199" t="s">
        <v>3580</v>
      </c>
      <c r="B1038">
        <v>2</v>
      </c>
      <c r="C1038">
        <v>2</v>
      </c>
      <c r="D1038" t="s">
        <v>4944</v>
      </c>
      <c r="E1038">
        <v>1454</v>
      </c>
    </row>
    <row r="1039" spans="1:5" x14ac:dyDescent="0.25">
      <c r="A1039" s="199" t="s">
        <v>5817</v>
      </c>
      <c r="B1039">
        <v>2</v>
      </c>
      <c r="C1039">
        <v>2</v>
      </c>
      <c r="D1039" t="s">
        <v>4839</v>
      </c>
      <c r="E1039">
        <v>2426</v>
      </c>
    </row>
    <row r="1040" spans="1:5" x14ac:dyDescent="0.25">
      <c r="A1040" s="199" t="s">
        <v>6893</v>
      </c>
      <c r="B1040">
        <v>2</v>
      </c>
      <c r="C1040">
        <v>2</v>
      </c>
      <c r="D1040" t="s">
        <v>4922</v>
      </c>
      <c r="E1040">
        <v>1928</v>
      </c>
    </row>
    <row r="1041" spans="1:5" x14ac:dyDescent="0.25">
      <c r="A1041" s="199" t="s">
        <v>4921</v>
      </c>
      <c r="B1041">
        <v>2</v>
      </c>
      <c r="C1041">
        <v>2</v>
      </c>
      <c r="D1041" t="s">
        <v>4873</v>
      </c>
      <c r="E1041">
        <v>1677</v>
      </c>
    </row>
    <row r="1042" spans="1:5" x14ac:dyDescent="0.25">
      <c r="A1042" s="199" t="s">
        <v>6133</v>
      </c>
      <c r="B1042">
        <v>2</v>
      </c>
      <c r="C1042">
        <v>2</v>
      </c>
      <c r="D1042" t="s">
        <v>4817</v>
      </c>
      <c r="E1042">
        <v>304</v>
      </c>
    </row>
    <row r="1043" spans="1:5" x14ac:dyDescent="0.25">
      <c r="A1043" s="199" t="s">
        <v>4549</v>
      </c>
      <c r="B1043">
        <v>2</v>
      </c>
      <c r="C1043">
        <v>2</v>
      </c>
      <c r="D1043" t="s">
        <v>5148</v>
      </c>
      <c r="E1043">
        <v>1689</v>
      </c>
    </row>
    <row r="1044" spans="1:5" x14ac:dyDescent="0.25">
      <c r="A1044" s="199" t="s">
        <v>5797</v>
      </c>
      <c r="B1044">
        <v>2</v>
      </c>
      <c r="C1044">
        <v>2</v>
      </c>
      <c r="D1044" t="s">
        <v>5205</v>
      </c>
      <c r="E1044">
        <v>2028</v>
      </c>
    </row>
    <row r="1045" spans="1:5" x14ac:dyDescent="0.25">
      <c r="A1045" s="199" t="s">
        <v>6894</v>
      </c>
      <c r="B1045">
        <v>2</v>
      </c>
      <c r="C1045">
        <v>2</v>
      </c>
      <c r="D1045" t="s">
        <v>4990</v>
      </c>
      <c r="E1045">
        <v>1721</v>
      </c>
    </row>
    <row r="1046" spans="1:5" x14ac:dyDescent="0.25">
      <c r="A1046" s="199" t="s">
        <v>4572</v>
      </c>
      <c r="B1046">
        <v>2</v>
      </c>
      <c r="C1046">
        <v>2</v>
      </c>
      <c r="D1046" t="s">
        <v>5088</v>
      </c>
      <c r="E1046">
        <v>1353</v>
      </c>
    </row>
    <row r="1047" spans="1:5" x14ac:dyDescent="0.25">
      <c r="A1047" s="199" t="s">
        <v>6136</v>
      </c>
      <c r="B1047">
        <v>2</v>
      </c>
      <c r="C1047">
        <v>2</v>
      </c>
      <c r="D1047" t="s">
        <v>5210</v>
      </c>
      <c r="E1047">
        <v>1965</v>
      </c>
    </row>
    <row r="1048" spans="1:5" x14ac:dyDescent="0.25">
      <c r="A1048" s="199" t="s">
        <v>5201</v>
      </c>
      <c r="B1048">
        <v>2</v>
      </c>
      <c r="C1048">
        <v>2</v>
      </c>
      <c r="D1048" t="s">
        <v>5202</v>
      </c>
      <c r="E1048">
        <v>2047</v>
      </c>
    </row>
    <row r="1049" spans="1:5" x14ac:dyDescent="0.25">
      <c r="A1049" s="199" t="s">
        <v>5538</v>
      </c>
      <c r="B1049">
        <v>2</v>
      </c>
      <c r="C1049">
        <v>2</v>
      </c>
      <c r="D1049" t="s">
        <v>4804</v>
      </c>
      <c r="E1049">
        <v>313</v>
      </c>
    </row>
    <row r="1050" spans="1:5" x14ac:dyDescent="0.25">
      <c r="A1050" s="199" t="s">
        <v>4803</v>
      </c>
      <c r="B1050">
        <v>2</v>
      </c>
      <c r="C1050">
        <v>2</v>
      </c>
      <c r="D1050" t="s">
        <v>5059</v>
      </c>
      <c r="E1050">
        <v>2068</v>
      </c>
    </row>
    <row r="1051" spans="1:5" x14ac:dyDescent="0.25">
      <c r="A1051" s="199" t="s">
        <v>3759</v>
      </c>
      <c r="B1051">
        <v>2</v>
      </c>
      <c r="C1051">
        <v>2</v>
      </c>
      <c r="D1051" t="s">
        <v>5168</v>
      </c>
      <c r="E1051">
        <v>2271</v>
      </c>
    </row>
    <row r="1052" spans="1:5" x14ac:dyDescent="0.25">
      <c r="A1052" s="199" t="s">
        <v>4000</v>
      </c>
      <c r="B1052">
        <v>2</v>
      </c>
      <c r="C1052">
        <v>2</v>
      </c>
      <c r="D1052" t="s">
        <v>5200</v>
      </c>
      <c r="E1052">
        <v>2078</v>
      </c>
    </row>
    <row r="1053" spans="1:5" x14ac:dyDescent="0.25">
      <c r="A1053" s="199" t="s">
        <v>3916</v>
      </c>
      <c r="B1053">
        <v>2</v>
      </c>
      <c r="C1053">
        <v>2</v>
      </c>
      <c r="D1053" t="s">
        <v>4896</v>
      </c>
      <c r="E1053">
        <v>2079</v>
      </c>
    </row>
    <row r="1054" spans="1:5" x14ac:dyDescent="0.25">
      <c r="A1054" s="199" t="s">
        <v>4498</v>
      </c>
      <c r="B1054">
        <v>2</v>
      </c>
      <c r="C1054">
        <v>2</v>
      </c>
      <c r="D1054" t="s">
        <v>4806</v>
      </c>
      <c r="E1054">
        <v>610</v>
      </c>
    </row>
    <row r="1055" spans="1:5" x14ac:dyDescent="0.25">
      <c r="A1055" s="199" t="s">
        <v>4103</v>
      </c>
      <c r="B1055">
        <v>2</v>
      </c>
      <c r="C1055">
        <v>2</v>
      </c>
      <c r="D1055" t="s">
        <v>4762</v>
      </c>
      <c r="E1055">
        <v>730</v>
      </c>
    </row>
    <row r="1056" spans="1:5" x14ac:dyDescent="0.25">
      <c r="A1056" s="199" t="s">
        <v>5142</v>
      </c>
      <c r="B1056">
        <v>2</v>
      </c>
      <c r="C1056">
        <v>2</v>
      </c>
      <c r="D1056" t="s">
        <v>5143</v>
      </c>
      <c r="E1056">
        <v>2347</v>
      </c>
    </row>
    <row r="1057" spans="1:5" x14ac:dyDescent="0.25">
      <c r="A1057" s="199" t="s">
        <v>4222</v>
      </c>
      <c r="B1057">
        <v>2</v>
      </c>
      <c r="C1057">
        <v>2</v>
      </c>
      <c r="D1057" t="s">
        <v>4956</v>
      </c>
      <c r="E1057">
        <v>1796</v>
      </c>
    </row>
    <row r="1058" spans="1:5" x14ac:dyDescent="0.25">
      <c r="A1058" s="199" t="s">
        <v>5440</v>
      </c>
      <c r="B1058">
        <v>2</v>
      </c>
      <c r="C1058">
        <v>2</v>
      </c>
      <c r="D1058" t="s">
        <v>5054</v>
      </c>
      <c r="E1058">
        <v>1186</v>
      </c>
    </row>
    <row r="1059" spans="1:5" x14ac:dyDescent="0.25">
      <c r="A1059" s="199" t="s">
        <v>6900</v>
      </c>
      <c r="B1059">
        <v>2</v>
      </c>
      <c r="C1059">
        <v>2</v>
      </c>
      <c r="D1059" t="s">
        <v>4681</v>
      </c>
      <c r="E1059">
        <v>153</v>
      </c>
    </row>
    <row r="1060" spans="1:5" x14ac:dyDescent="0.25">
      <c r="A1060" s="199" t="s">
        <v>5647</v>
      </c>
      <c r="B1060">
        <v>2</v>
      </c>
      <c r="C1060">
        <v>2</v>
      </c>
      <c r="D1060" t="s">
        <v>4960</v>
      </c>
      <c r="E1060">
        <v>1440</v>
      </c>
    </row>
    <row r="1061" spans="1:5" x14ac:dyDescent="0.25">
      <c r="A1061" s="199" t="s">
        <v>4959</v>
      </c>
      <c r="B1061">
        <v>2</v>
      </c>
      <c r="C1061">
        <v>2</v>
      </c>
      <c r="D1061" t="s">
        <v>4756</v>
      </c>
      <c r="E1061">
        <v>381</v>
      </c>
    </row>
    <row r="1062" spans="1:5" x14ac:dyDescent="0.25">
      <c r="A1062" s="199" t="s">
        <v>3892</v>
      </c>
      <c r="B1062">
        <v>2</v>
      </c>
      <c r="C1062">
        <v>2</v>
      </c>
      <c r="D1062" t="s">
        <v>4874</v>
      </c>
      <c r="E1062">
        <v>965</v>
      </c>
    </row>
    <row r="1063" spans="1:5" x14ac:dyDescent="0.25">
      <c r="A1063" s="199" t="s">
        <v>6902</v>
      </c>
      <c r="B1063">
        <v>2</v>
      </c>
      <c r="C1063">
        <v>2</v>
      </c>
      <c r="D1063" t="s">
        <v>4843</v>
      </c>
      <c r="E1063">
        <v>996</v>
      </c>
    </row>
    <row r="1064" spans="1:5" x14ac:dyDescent="0.25">
      <c r="A1064" s="199" t="s">
        <v>3538</v>
      </c>
      <c r="B1064">
        <v>2</v>
      </c>
      <c r="C1064">
        <v>2</v>
      </c>
      <c r="D1064" t="s">
        <v>5032</v>
      </c>
      <c r="E1064">
        <v>874</v>
      </c>
    </row>
    <row r="1065" spans="1:5" x14ac:dyDescent="0.25">
      <c r="A1065" s="199" t="s">
        <v>3738</v>
      </c>
      <c r="B1065">
        <v>2</v>
      </c>
      <c r="C1065">
        <v>2</v>
      </c>
      <c r="D1065" t="s">
        <v>5047</v>
      </c>
      <c r="E1065">
        <v>2152</v>
      </c>
    </row>
    <row r="1066" spans="1:5" x14ac:dyDescent="0.25">
      <c r="A1066" s="199" t="s">
        <v>5196</v>
      </c>
      <c r="B1066">
        <v>2</v>
      </c>
      <c r="C1066">
        <v>2</v>
      </c>
      <c r="D1066" t="s">
        <v>5197</v>
      </c>
      <c r="E1066">
        <v>816</v>
      </c>
    </row>
    <row r="1067" spans="1:5" x14ac:dyDescent="0.25">
      <c r="A1067" s="199" t="s">
        <v>6904</v>
      </c>
      <c r="B1067">
        <v>2</v>
      </c>
      <c r="C1067">
        <v>2</v>
      </c>
      <c r="D1067" t="s">
        <v>4895</v>
      </c>
      <c r="E1067">
        <v>2157</v>
      </c>
    </row>
    <row r="1068" spans="1:5" x14ac:dyDescent="0.25">
      <c r="A1068" s="199" t="s">
        <v>4953</v>
      </c>
      <c r="B1068">
        <v>2</v>
      </c>
      <c r="C1068">
        <v>2</v>
      </c>
      <c r="D1068" t="s">
        <v>4954</v>
      </c>
      <c r="E1068">
        <v>1110</v>
      </c>
    </row>
    <row r="1069" spans="1:5" x14ac:dyDescent="0.25">
      <c r="A1069" s="199" t="s">
        <v>4953</v>
      </c>
      <c r="B1069">
        <v>2</v>
      </c>
      <c r="C1069">
        <v>2</v>
      </c>
      <c r="D1069" t="s">
        <v>4752</v>
      </c>
      <c r="E1069">
        <v>627</v>
      </c>
    </row>
    <row r="1070" spans="1:5" x14ac:dyDescent="0.25">
      <c r="A1070" s="199" t="s">
        <v>4751</v>
      </c>
      <c r="B1070">
        <v>2</v>
      </c>
      <c r="C1070">
        <v>2</v>
      </c>
      <c r="D1070" t="s">
        <v>5046</v>
      </c>
      <c r="E1070">
        <v>2164</v>
      </c>
    </row>
    <row r="1071" spans="1:5" x14ac:dyDescent="0.25">
      <c r="A1071" s="199" t="s">
        <v>6090</v>
      </c>
      <c r="B1071">
        <v>2</v>
      </c>
      <c r="C1071">
        <v>2</v>
      </c>
      <c r="D1071" t="s">
        <v>4887</v>
      </c>
      <c r="E1071">
        <v>2167</v>
      </c>
    </row>
    <row r="1072" spans="1:5" x14ac:dyDescent="0.25">
      <c r="A1072" s="199" t="s">
        <v>6908</v>
      </c>
      <c r="B1072">
        <v>2</v>
      </c>
      <c r="C1072">
        <v>2</v>
      </c>
      <c r="D1072" t="s">
        <v>5194</v>
      </c>
      <c r="E1072">
        <v>1569</v>
      </c>
    </row>
    <row r="1073" spans="1:5" x14ac:dyDescent="0.25">
      <c r="A1073" s="199" t="s">
        <v>3809</v>
      </c>
      <c r="B1073">
        <v>2</v>
      </c>
      <c r="C1073">
        <v>2</v>
      </c>
      <c r="D1073" t="s">
        <v>4978</v>
      </c>
      <c r="E1073">
        <v>1734</v>
      </c>
    </row>
    <row r="1074" spans="1:5" x14ac:dyDescent="0.25">
      <c r="A1074" s="199" t="s">
        <v>5185</v>
      </c>
      <c r="B1074">
        <v>2</v>
      </c>
      <c r="C1074">
        <v>2</v>
      </c>
      <c r="D1074" t="s">
        <v>5186</v>
      </c>
      <c r="E1074">
        <v>1593</v>
      </c>
    </row>
    <row r="1075" spans="1:5" x14ac:dyDescent="0.25">
      <c r="A1075" s="199" t="s">
        <v>5427</v>
      </c>
      <c r="B1075">
        <v>2</v>
      </c>
      <c r="C1075">
        <v>2</v>
      </c>
      <c r="D1075" t="s">
        <v>4687</v>
      </c>
      <c r="E1075">
        <v>122</v>
      </c>
    </row>
    <row r="1076" spans="1:5" x14ac:dyDescent="0.25">
      <c r="A1076" s="199" t="s">
        <v>5710</v>
      </c>
      <c r="B1076">
        <v>2</v>
      </c>
      <c r="C1076">
        <v>2</v>
      </c>
      <c r="D1076" t="s">
        <v>4851</v>
      </c>
      <c r="E1076">
        <v>2392</v>
      </c>
    </row>
    <row r="1077" spans="1:5" x14ac:dyDescent="0.25">
      <c r="A1077" s="199" t="s">
        <v>6913</v>
      </c>
      <c r="B1077">
        <v>2</v>
      </c>
      <c r="C1077">
        <v>2</v>
      </c>
      <c r="D1077" t="s">
        <v>4716</v>
      </c>
      <c r="E1077">
        <v>226</v>
      </c>
    </row>
    <row r="1078" spans="1:5" x14ac:dyDescent="0.25">
      <c r="A1078" s="199" t="s">
        <v>5541</v>
      </c>
      <c r="B1078">
        <v>2</v>
      </c>
      <c r="C1078">
        <v>2</v>
      </c>
      <c r="D1078" t="s">
        <v>4838</v>
      </c>
      <c r="E1078">
        <v>1000</v>
      </c>
    </row>
    <row r="1079" spans="1:5" x14ac:dyDescent="0.25">
      <c r="A1079" s="199" t="s">
        <v>4837</v>
      </c>
      <c r="B1079">
        <v>2</v>
      </c>
      <c r="C1079">
        <v>2</v>
      </c>
      <c r="D1079" t="s">
        <v>5066</v>
      </c>
      <c r="E1079">
        <v>1194</v>
      </c>
    </row>
    <row r="1080" spans="1:5" x14ac:dyDescent="0.25">
      <c r="A1080" s="199" t="s">
        <v>5777</v>
      </c>
      <c r="B1080">
        <v>2</v>
      </c>
      <c r="C1080">
        <v>2</v>
      </c>
      <c r="D1080" t="s">
        <v>4887</v>
      </c>
      <c r="E1080">
        <v>2168</v>
      </c>
    </row>
    <row r="1081" spans="1:5" x14ac:dyDescent="0.25">
      <c r="A1081" s="199" t="s">
        <v>5432</v>
      </c>
      <c r="B1081">
        <v>2</v>
      </c>
      <c r="C1081">
        <v>2</v>
      </c>
      <c r="D1081" t="s">
        <v>5038</v>
      </c>
      <c r="E1081">
        <v>2247</v>
      </c>
    </row>
    <row r="1082" spans="1:5" x14ac:dyDescent="0.25">
      <c r="A1082" s="199" t="s">
        <v>5346</v>
      </c>
      <c r="B1082">
        <v>2</v>
      </c>
      <c r="C1082">
        <v>2</v>
      </c>
      <c r="D1082" t="s">
        <v>4867</v>
      </c>
      <c r="E1082">
        <v>1046</v>
      </c>
    </row>
    <row r="1083" spans="1:5" x14ac:dyDescent="0.25">
      <c r="A1083" s="199" t="s">
        <v>4121</v>
      </c>
      <c r="B1083">
        <v>2</v>
      </c>
      <c r="C1083">
        <v>2</v>
      </c>
      <c r="D1083" t="s">
        <v>5119</v>
      </c>
      <c r="E1083">
        <v>1334</v>
      </c>
    </row>
    <row r="1084" spans="1:5" x14ac:dyDescent="0.25">
      <c r="A1084" s="199" t="s">
        <v>6919</v>
      </c>
      <c r="B1084">
        <v>2</v>
      </c>
      <c r="C1084">
        <v>2</v>
      </c>
      <c r="D1084" t="s">
        <v>5171</v>
      </c>
      <c r="E1084">
        <v>1649</v>
      </c>
    </row>
    <row r="1085" spans="1:5" x14ac:dyDescent="0.25">
      <c r="A1085" s="199" t="s">
        <v>5898</v>
      </c>
      <c r="B1085">
        <v>2</v>
      </c>
      <c r="C1085">
        <v>2</v>
      </c>
      <c r="D1085" t="s">
        <v>5041</v>
      </c>
      <c r="E1085">
        <v>2260</v>
      </c>
    </row>
    <row r="1086" spans="1:5" x14ac:dyDescent="0.25">
      <c r="A1086" s="199" t="s">
        <v>4094</v>
      </c>
      <c r="B1086">
        <v>2</v>
      </c>
      <c r="C1086">
        <v>2</v>
      </c>
      <c r="D1086" t="s">
        <v>4856</v>
      </c>
      <c r="E1086">
        <v>2375</v>
      </c>
    </row>
    <row r="1087" spans="1:5" x14ac:dyDescent="0.25">
      <c r="A1087" s="199" t="s">
        <v>4207</v>
      </c>
      <c r="B1087">
        <v>2</v>
      </c>
      <c r="C1087">
        <v>2</v>
      </c>
      <c r="D1087" t="s">
        <v>5175</v>
      </c>
      <c r="E1087">
        <v>2230</v>
      </c>
    </row>
    <row r="1088" spans="1:5" x14ac:dyDescent="0.25">
      <c r="A1088" s="199" t="s">
        <v>6121</v>
      </c>
      <c r="B1088">
        <v>2</v>
      </c>
      <c r="C1088">
        <v>2</v>
      </c>
      <c r="D1088" t="s">
        <v>5043</v>
      </c>
      <c r="E1088">
        <v>1642</v>
      </c>
    </row>
    <row r="1089" spans="1:5" x14ac:dyDescent="0.25">
      <c r="A1089" s="199" t="s">
        <v>3569</v>
      </c>
      <c r="B1089">
        <v>2</v>
      </c>
      <c r="C1089">
        <v>2</v>
      </c>
      <c r="D1089" t="s">
        <v>5060</v>
      </c>
      <c r="E1089">
        <v>2066</v>
      </c>
    </row>
    <row r="1090" spans="1:5" x14ac:dyDescent="0.25">
      <c r="A1090" s="199" t="s">
        <v>6048</v>
      </c>
      <c r="B1090">
        <v>2</v>
      </c>
      <c r="C1090">
        <v>2</v>
      </c>
      <c r="D1090" t="s">
        <v>5074</v>
      </c>
      <c r="E1090">
        <v>1985</v>
      </c>
    </row>
    <row r="1091" spans="1:5" x14ac:dyDescent="0.25">
      <c r="A1091" s="199" t="s">
        <v>4834</v>
      </c>
      <c r="B1091">
        <v>2</v>
      </c>
      <c r="C1091">
        <v>2</v>
      </c>
      <c r="D1091" t="s">
        <v>4835</v>
      </c>
      <c r="E1091">
        <v>1755</v>
      </c>
    </row>
    <row r="1092" spans="1:5" x14ac:dyDescent="0.25">
      <c r="A1092" s="199" t="s">
        <v>4834</v>
      </c>
      <c r="B1092">
        <v>2</v>
      </c>
      <c r="C1092">
        <v>2</v>
      </c>
      <c r="D1092" t="s">
        <v>4884</v>
      </c>
      <c r="E1092">
        <v>1619</v>
      </c>
    </row>
    <row r="1093" spans="1:5" x14ac:dyDescent="0.25">
      <c r="A1093" s="199" t="s">
        <v>5228</v>
      </c>
      <c r="B1093">
        <v>2</v>
      </c>
      <c r="C1093">
        <v>2</v>
      </c>
      <c r="D1093" t="s">
        <v>5229</v>
      </c>
      <c r="E1093">
        <v>1604</v>
      </c>
    </row>
    <row r="1094" spans="1:5" x14ac:dyDescent="0.25">
      <c r="A1094" s="199" t="s">
        <v>5959</v>
      </c>
      <c r="B1094">
        <v>2</v>
      </c>
      <c r="C1094">
        <v>2</v>
      </c>
      <c r="D1094" t="s">
        <v>4942</v>
      </c>
      <c r="E1094">
        <v>1807</v>
      </c>
    </row>
    <row r="1095" spans="1:5" x14ac:dyDescent="0.25">
      <c r="A1095" s="199" t="s">
        <v>6041</v>
      </c>
      <c r="B1095">
        <v>2</v>
      </c>
      <c r="C1095">
        <v>2</v>
      </c>
      <c r="D1095" t="s">
        <v>5130</v>
      </c>
      <c r="E1095">
        <v>1244</v>
      </c>
    </row>
    <row r="1096" spans="1:5" x14ac:dyDescent="0.25">
      <c r="A1096" s="199" t="s">
        <v>6936</v>
      </c>
      <c r="B1096">
        <v>2</v>
      </c>
      <c r="C1096">
        <v>2</v>
      </c>
      <c r="D1096" t="s">
        <v>4984</v>
      </c>
      <c r="E1096">
        <v>1732</v>
      </c>
    </row>
    <row r="1097" spans="1:5" x14ac:dyDescent="0.25">
      <c r="A1097" s="199" t="s">
        <v>6938</v>
      </c>
      <c r="B1097">
        <v>2</v>
      </c>
      <c r="C1097">
        <v>2</v>
      </c>
      <c r="D1097" t="s">
        <v>5033</v>
      </c>
      <c r="E1097">
        <v>1409</v>
      </c>
    </row>
    <row r="1098" spans="1:5" x14ac:dyDescent="0.25">
      <c r="A1098" s="199" t="s">
        <v>5908</v>
      </c>
      <c r="B1098">
        <v>2</v>
      </c>
      <c r="C1098">
        <v>2</v>
      </c>
      <c r="D1098" t="s">
        <v>4691</v>
      </c>
      <c r="E1098">
        <v>705</v>
      </c>
    </row>
    <row r="1099" spans="1:5" x14ac:dyDescent="0.25">
      <c r="A1099" s="199" t="s">
        <v>4690</v>
      </c>
      <c r="B1099">
        <v>2</v>
      </c>
      <c r="C1099">
        <v>2</v>
      </c>
      <c r="D1099" t="s">
        <v>4952</v>
      </c>
      <c r="E1099">
        <v>1798</v>
      </c>
    </row>
    <row r="1100" spans="1:5" x14ac:dyDescent="0.25">
      <c r="A1100" s="199" t="s">
        <v>4496</v>
      </c>
      <c r="B1100">
        <v>2</v>
      </c>
      <c r="C1100">
        <v>2</v>
      </c>
      <c r="D1100" t="s">
        <v>5207</v>
      </c>
      <c r="E1100">
        <v>1538</v>
      </c>
    </row>
    <row r="1101" spans="1:5" x14ac:dyDescent="0.25">
      <c r="A1101" s="199" t="s">
        <v>6422</v>
      </c>
      <c r="B1101">
        <v>2</v>
      </c>
      <c r="C1101">
        <v>2</v>
      </c>
      <c r="D1101" t="s">
        <v>5139</v>
      </c>
      <c r="E1101">
        <v>1250</v>
      </c>
    </row>
    <row r="1102" spans="1:5" x14ac:dyDescent="0.25">
      <c r="A1102" s="199" t="s">
        <v>6080</v>
      </c>
      <c r="B1102">
        <v>2</v>
      </c>
      <c r="C1102">
        <v>2</v>
      </c>
      <c r="D1102" t="s">
        <v>4828</v>
      </c>
      <c r="E1102">
        <v>2535</v>
      </c>
    </row>
    <row r="1103" spans="1:5" x14ac:dyDescent="0.25">
      <c r="A1103" s="199" t="s">
        <v>3754</v>
      </c>
      <c r="B1103">
        <v>2</v>
      </c>
      <c r="C1103">
        <v>2</v>
      </c>
      <c r="D1103" t="s">
        <v>5014</v>
      </c>
      <c r="E1103">
        <v>2326</v>
      </c>
    </row>
    <row r="1104" spans="1:5" x14ac:dyDescent="0.25">
      <c r="A1104" s="199" t="s">
        <v>6374</v>
      </c>
      <c r="B1104">
        <v>2</v>
      </c>
      <c r="C1104">
        <v>2</v>
      </c>
      <c r="D1104" t="s">
        <v>4865</v>
      </c>
      <c r="E1104">
        <v>2336</v>
      </c>
    </row>
    <row r="1105" spans="1:5" x14ac:dyDescent="0.25">
      <c r="A1105" s="199" t="s">
        <v>3705</v>
      </c>
      <c r="B1105">
        <v>2</v>
      </c>
      <c r="C1105">
        <v>2</v>
      </c>
      <c r="D1105" t="s">
        <v>5020</v>
      </c>
      <c r="E1105">
        <v>2341</v>
      </c>
    </row>
    <row r="1106" spans="1:5" x14ac:dyDescent="0.25">
      <c r="A1106" s="199" t="s">
        <v>3705</v>
      </c>
      <c r="B1106">
        <v>2</v>
      </c>
      <c r="C1106">
        <v>2</v>
      </c>
      <c r="D1106" t="s">
        <v>5076</v>
      </c>
      <c r="E1106">
        <v>1201</v>
      </c>
    </row>
    <row r="1107" spans="1:5" x14ac:dyDescent="0.25">
      <c r="A1107" s="199" t="s">
        <v>6944</v>
      </c>
      <c r="B1107">
        <v>2</v>
      </c>
      <c r="C1107">
        <v>2</v>
      </c>
      <c r="D1107" t="s">
        <v>4911</v>
      </c>
      <c r="E1107">
        <v>1935</v>
      </c>
    </row>
    <row r="1108" spans="1:5" x14ac:dyDescent="0.25">
      <c r="A1108" s="199" t="s">
        <v>3854</v>
      </c>
      <c r="B1108">
        <v>2</v>
      </c>
      <c r="C1108">
        <v>2</v>
      </c>
      <c r="D1108" t="s">
        <v>5072</v>
      </c>
      <c r="E1108">
        <v>1999</v>
      </c>
    </row>
    <row r="1109" spans="1:5" x14ac:dyDescent="0.25">
      <c r="A1109" s="199" t="s">
        <v>4261</v>
      </c>
      <c r="B1109">
        <v>2</v>
      </c>
      <c r="C1109">
        <v>2</v>
      </c>
      <c r="D1109" t="s">
        <v>4863</v>
      </c>
      <c r="E1109">
        <v>2351</v>
      </c>
    </row>
    <row r="1110" spans="1:5" x14ac:dyDescent="0.25">
      <c r="A1110" s="199" t="s">
        <v>3650</v>
      </c>
      <c r="B1110">
        <v>2</v>
      </c>
      <c r="C1110">
        <v>2</v>
      </c>
      <c r="D1110" t="s">
        <v>4833</v>
      </c>
      <c r="E1110">
        <v>2492</v>
      </c>
    </row>
    <row r="1111" spans="1:5" x14ac:dyDescent="0.25">
      <c r="A1111" s="199" t="s">
        <v>3536</v>
      </c>
      <c r="B1111">
        <v>2</v>
      </c>
      <c r="C1111">
        <v>2</v>
      </c>
      <c r="D1111" t="s">
        <v>5023</v>
      </c>
      <c r="E1111">
        <v>2309</v>
      </c>
    </row>
    <row r="1112" spans="1:5" x14ac:dyDescent="0.25">
      <c r="A1112" s="199" t="s">
        <v>4069</v>
      </c>
      <c r="B1112">
        <v>2</v>
      </c>
      <c r="C1112">
        <v>2</v>
      </c>
      <c r="D1112" t="s">
        <v>4810</v>
      </c>
      <c r="E1112">
        <v>597</v>
      </c>
    </row>
    <row r="1113" spans="1:5" x14ac:dyDescent="0.25">
      <c r="A1113" s="199" t="s">
        <v>4411</v>
      </c>
      <c r="B1113">
        <v>2</v>
      </c>
      <c r="C1113">
        <v>2</v>
      </c>
      <c r="D1113" t="s">
        <v>5217</v>
      </c>
      <c r="E1113">
        <v>1513</v>
      </c>
    </row>
    <row r="1114" spans="1:5" x14ac:dyDescent="0.25">
      <c r="A1114" s="199" t="s">
        <v>6464</v>
      </c>
      <c r="B1114">
        <v>2</v>
      </c>
      <c r="C1114">
        <v>2</v>
      </c>
      <c r="D1114" t="s">
        <v>4697</v>
      </c>
      <c r="E1114">
        <v>242</v>
      </c>
    </row>
    <row r="1115" spans="1:5" x14ac:dyDescent="0.25">
      <c r="A1115" s="199" t="s">
        <v>5667</v>
      </c>
      <c r="B1115">
        <v>2</v>
      </c>
      <c r="C1115">
        <v>2</v>
      </c>
      <c r="D1115" t="s">
        <v>4856</v>
      </c>
      <c r="E1115">
        <v>2370</v>
      </c>
    </row>
    <row r="1116" spans="1:5" x14ac:dyDescent="0.25">
      <c r="A1116" s="199" t="s">
        <v>5652</v>
      </c>
      <c r="B1116">
        <v>2</v>
      </c>
      <c r="C1116">
        <v>2</v>
      </c>
      <c r="D1116" t="s">
        <v>4889</v>
      </c>
      <c r="E1116">
        <v>947</v>
      </c>
    </row>
    <row r="1117" spans="1:5" x14ac:dyDescent="0.25">
      <c r="A1117" s="199" t="s">
        <v>4474</v>
      </c>
      <c r="B1117">
        <v>2</v>
      </c>
      <c r="C1117">
        <v>2</v>
      </c>
      <c r="D1117" t="s">
        <v>4898</v>
      </c>
      <c r="E1117">
        <v>2046</v>
      </c>
    </row>
    <row r="1118" spans="1:5" x14ac:dyDescent="0.25">
      <c r="A1118" s="199" t="s">
        <v>4897</v>
      </c>
      <c r="B1118">
        <v>2</v>
      </c>
      <c r="C1118">
        <v>2</v>
      </c>
      <c r="D1118" t="s">
        <v>5177</v>
      </c>
      <c r="E1118">
        <v>1637</v>
      </c>
    </row>
    <row r="1119" spans="1:5" x14ac:dyDescent="0.25">
      <c r="A1119" s="199" t="s">
        <v>6950</v>
      </c>
      <c r="B1119">
        <v>2</v>
      </c>
      <c r="C1119">
        <v>2</v>
      </c>
      <c r="D1119" t="s">
        <v>5245</v>
      </c>
      <c r="E1119">
        <v>1963</v>
      </c>
    </row>
    <row r="1120" spans="1:5" x14ac:dyDescent="0.25">
      <c r="A1120" s="199" t="s">
        <v>5244</v>
      </c>
      <c r="B1120">
        <v>2</v>
      </c>
      <c r="C1120">
        <v>2</v>
      </c>
      <c r="D1120" t="s">
        <v>4853</v>
      </c>
      <c r="E1120">
        <v>2386</v>
      </c>
    </row>
    <row r="1121" spans="1:5" x14ac:dyDescent="0.25">
      <c r="A1121" s="199" t="s">
        <v>6456</v>
      </c>
      <c r="B1121">
        <v>2</v>
      </c>
      <c r="C1121">
        <v>2</v>
      </c>
      <c r="D1121" t="s">
        <v>5064</v>
      </c>
      <c r="E1121">
        <v>861</v>
      </c>
    </row>
    <row r="1122" spans="1:5" x14ac:dyDescent="0.25">
      <c r="A1122" s="199" t="s">
        <v>6956</v>
      </c>
      <c r="B1122">
        <v>2</v>
      </c>
      <c r="C1122">
        <v>2</v>
      </c>
      <c r="D1122" t="s">
        <v>4727</v>
      </c>
      <c r="E1122">
        <v>566</v>
      </c>
    </row>
    <row r="1123" spans="1:5" x14ac:dyDescent="0.25">
      <c r="A1123" s="199" t="s">
        <v>6957</v>
      </c>
      <c r="B1123">
        <v>2</v>
      </c>
      <c r="C1123">
        <v>2</v>
      </c>
      <c r="D1123" t="s">
        <v>4849</v>
      </c>
      <c r="E1123">
        <v>2424</v>
      </c>
    </row>
    <row r="1124" spans="1:5" x14ac:dyDescent="0.25">
      <c r="A1124" s="199" t="s">
        <v>4831</v>
      </c>
      <c r="B1124">
        <v>2</v>
      </c>
      <c r="C1124">
        <v>2</v>
      </c>
      <c r="D1124" t="s">
        <v>4832</v>
      </c>
      <c r="E1124">
        <v>1005</v>
      </c>
    </row>
    <row r="1125" spans="1:5" x14ac:dyDescent="0.25">
      <c r="A1125" s="199" t="s">
        <v>3700</v>
      </c>
      <c r="B1125">
        <v>2</v>
      </c>
      <c r="C1125">
        <v>2</v>
      </c>
      <c r="D1125" t="s">
        <v>5119</v>
      </c>
      <c r="E1125">
        <v>1337</v>
      </c>
    </row>
    <row r="1126" spans="1:5" x14ac:dyDescent="0.25">
      <c r="A1126" s="199" t="s">
        <v>5129</v>
      </c>
      <c r="B1126">
        <v>2</v>
      </c>
      <c r="C1126">
        <v>2</v>
      </c>
      <c r="D1126" t="s">
        <v>5077</v>
      </c>
      <c r="E1126">
        <v>1531</v>
      </c>
    </row>
    <row r="1127" spans="1:5" x14ac:dyDescent="0.25">
      <c r="A1127" s="199" t="s">
        <v>5599</v>
      </c>
      <c r="B1127">
        <v>2</v>
      </c>
      <c r="C1127">
        <v>2</v>
      </c>
      <c r="D1127" t="s">
        <v>4914</v>
      </c>
      <c r="E1127">
        <v>1930</v>
      </c>
    </row>
    <row r="1128" spans="1:5" x14ac:dyDescent="0.25">
      <c r="A1128" s="199" t="s">
        <v>6561</v>
      </c>
      <c r="B1128">
        <v>2</v>
      </c>
      <c r="C1128">
        <v>2</v>
      </c>
      <c r="D1128" t="s">
        <v>4769</v>
      </c>
      <c r="E1128">
        <v>745</v>
      </c>
    </row>
    <row r="1129" spans="1:5" x14ac:dyDescent="0.25">
      <c r="A1129" s="199" t="s">
        <v>6964</v>
      </c>
      <c r="B1129">
        <v>2</v>
      </c>
      <c r="C1129">
        <v>2</v>
      </c>
      <c r="D1129" t="s">
        <v>5058</v>
      </c>
      <c r="E1129">
        <v>2091</v>
      </c>
    </row>
    <row r="1130" spans="1:5" x14ac:dyDescent="0.25">
      <c r="A1130" s="199" t="s">
        <v>5057</v>
      </c>
      <c r="B1130">
        <v>2</v>
      </c>
      <c r="C1130">
        <v>2</v>
      </c>
      <c r="D1130" t="s">
        <v>4736</v>
      </c>
      <c r="E1130">
        <v>88</v>
      </c>
    </row>
    <row r="1131" spans="1:5" x14ac:dyDescent="0.25">
      <c r="A1131" s="199" t="s">
        <v>4494</v>
      </c>
      <c r="B1131">
        <v>2</v>
      </c>
      <c r="C1131">
        <v>2</v>
      </c>
      <c r="D1131" t="s">
        <v>5134</v>
      </c>
      <c r="E1131">
        <v>1247</v>
      </c>
    </row>
    <row r="1132" spans="1:5" x14ac:dyDescent="0.25">
      <c r="A1132" s="199" t="s">
        <v>3576</v>
      </c>
      <c r="B1132">
        <v>2</v>
      </c>
      <c r="C1132">
        <v>2</v>
      </c>
      <c r="D1132" t="s">
        <v>5078</v>
      </c>
      <c r="E1132">
        <v>1957</v>
      </c>
    </row>
    <row r="1133" spans="1:5" x14ac:dyDescent="0.25">
      <c r="A1133" s="199" t="s">
        <v>6967</v>
      </c>
      <c r="B1133">
        <v>2</v>
      </c>
      <c r="C1133">
        <v>2</v>
      </c>
      <c r="D1133" t="s">
        <v>5025</v>
      </c>
      <c r="E1133">
        <v>2285</v>
      </c>
    </row>
    <row r="1134" spans="1:5" x14ac:dyDescent="0.25">
      <c r="A1134" s="199" t="s">
        <v>5024</v>
      </c>
      <c r="B1134">
        <v>2</v>
      </c>
      <c r="C1134">
        <v>2</v>
      </c>
      <c r="D1134" t="s">
        <v>5094</v>
      </c>
      <c r="E1134">
        <v>1881</v>
      </c>
    </row>
    <row r="1135" spans="1:5" x14ac:dyDescent="0.25">
      <c r="A1135" s="199" t="s">
        <v>3905</v>
      </c>
      <c r="B1135">
        <v>2</v>
      </c>
      <c r="C1135">
        <v>2</v>
      </c>
      <c r="D1135" t="s">
        <v>5169</v>
      </c>
      <c r="E1135">
        <v>1664</v>
      </c>
    </row>
    <row r="1136" spans="1:5" x14ac:dyDescent="0.25">
      <c r="A1136" s="199" t="s">
        <v>5870</v>
      </c>
      <c r="B1136">
        <v>2</v>
      </c>
      <c r="C1136">
        <v>2</v>
      </c>
      <c r="D1136" t="s">
        <v>4927</v>
      </c>
      <c r="E1136">
        <v>1844</v>
      </c>
    </row>
    <row r="1137" spans="1:5" x14ac:dyDescent="0.25">
      <c r="A1137" s="199" t="s">
        <v>3644</v>
      </c>
      <c r="B1137">
        <v>2</v>
      </c>
      <c r="C1137">
        <v>2</v>
      </c>
      <c r="D1137" t="s">
        <v>4967</v>
      </c>
      <c r="E1137">
        <v>899</v>
      </c>
    </row>
    <row r="1138" spans="1:5" x14ac:dyDescent="0.25">
      <c r="A1138" s="199" t="s">
        <v>4125</v>
      </c>
      <c r="B1138">
        <v>2</v>
      </c>
      <c r="C1138">
        <v>2</v>
      </c>
      <c r="D1138" t="s">
        <v>5173</v>
      </c>
      <c r="E1138">
        <v>2292</v>
      </c>
    </row>
    <row r="1139" spans="1:5" x14ac:dyDescent="0.25">
      <c r="A1139" s="199" t="s">
        <v>5408</v>
      </c>
      <c r="B1139">
        <v>2</v>
      </c>
      <c r="C1139">
        <v>2</v>
      </c>
      <c r="D1139" t="s">
        <v>4790</v>
      </c>
      <c r="E1139">
        <v>327</v>
      </c>
    </row>
    <row r="1140" spans="1:5" x14ac:dyDescent="0.25">
      <c r="A1140" s="199" t="s">
        <v>3890</v>
      </c>
      <c r="B1140">
        <v>2</v>
      </c>
      <c r="C1140">
        <v>2</v>
      </c>
      <c r="D1140" t="s">
        <v>4973</v>
      </c>
      <c r="E1140">
        <v>2469</v>
      </c>
    </row>
    <row r="1141" spans="1:5" x14ac:dyDescent="0.25">
      <c r="A1141" s="199" t="s">
        <v>6974</v>
      </c>
      <c r="B1141">
        <v>2</v>
      </c>
      <c r="C1141">
        <v>2</v>
      </c>
      <c r="D1141" t="s">
        <v>4792</v>
      </c>
      <c r="E1141">
        <v>1328</v>
      </c>
    </row>
    <row r="1142" spans="1:5" x14ac:dyDescent="0.25">
      <c r="A1142" s="199" t="s">
        <v>6196</v>
      </c>
      <c r="B1142">
        <v>2</v>
      </c>
      <c r="C1142">
        <v>2</v>
      </c>
      <c r="D1142" t="s">
        <v>4846</v>
      </c>
      <c r="E1142">
        <v>995</v>
      </c>
    </row>
    <row r="1143" spans="1:5" x14ac:dyDescent="0.25">
      <c r="A1143" s="199" t="s">
        <v>4845</v>
      </c>
      <c r="B1143">
        <v>2</v>
      </c>
      <c r="C1143">
        <v>2</v>
      </c>
      <c r="D1143" t="s">
        <v>4975</v>
      </c>
      <c r="E1143">
        <v>2474</v>
      </c>
    </row>
    <row r="1144" spans="1:5" x14ac:dyDescent="0.25">
      <c r="A1144" s="199" t="s">
        <v>6289</v>
      </c>
      <c r="B1144">
        <v>2</v>
      </c>
      <c r="C1144">
        <v>1</v>
      </c>
      <c r="D1144" t="s">
        <v>4685</v>
      </c>
      <c r="E1144">
        <v>81</v>
      </c>
    </row>
    <row r="1145" spans="1:5" x14ac:dyDescent="0.25">
      <c r="A1145" s="199" t="s">
        <v>5573</v>
      </c>
      <c r="B1145">
        <v>2</v>
      </c>
      <c r="C1145">
        <v>2</v>
      </c>
      <c r="D1145" t="s">
        <v>4856</v>
      </c>
      <c r="E1145">
        <v>2373</v>
      </c>
    </row>
    <row r="1146" spans="1:5" x14ac:dyDescent="0.25">
      <c r="A1146" s="199" t="s">
        <v>4861</v>
      </c>
      <c r="B1146">
        <v>2</v>
      </c>
      <c r="C1146">
        <v>2</v>
      </c>
      <c r="D1146" t="s">
        <v>4697</v>
      </c>
      <c r="E1146">
        <v>243</v>
      </c>
    </row>
    <row r="1147" spans="1:5" x14ac:dyDescent="0.25">
      <c r="A1147" s="199" t="s">
        <v>6204</v>
      </c>
      <c r="B1147">
        <v>2</v>
      </c>
      <c r="C1147">
        <v>2</v>
      </c>
      <c r="D1147" t="s">
        <v>5182</v>
      </c>
      <c r="E1147">
        <v>1630</v>
      </c>
    </row>
    <row r="1148" spans="1:5" x14ac:dyDescent="0.25">
      <c r="A1148" s="199" t="s">
        <v>5638</v>
      </c>
      <c r="B1148">
        <v>2</v>
      </c>
      <c r="C1148">
        <v>2</v>
      </c>
      <c r="D1148" t="s">
        <v>4771</v>
      </c>
      <c r="E1148">
        <v>695</v>
      </c>
    </row>
    <row r="1149" spans="1:5" x14ac:dyDescent="0.25">
      <c r="A1149" s="199" t="s">
        <v>6264</v>
      </c>
      <c r="B1149">
        <v>2</v>
      </c>
      <c r="C1149">
        <v>2</v>
      </c>
      <c r="D1149" t="s">
        <v>4765</v>
      </c>
      <c r="E1149">
        <v>386</v>
      </c>
    </row>
    <row r="1150" spans="1:5" x14ac:dyDescent="0.25">
      <c r="A1150" s="199" t="s">
        <v>3492</v>
      </c>
      <c r="B1150">
        <v>2</v>
      </c>
      <c r="C1150">
        <v>2</v>
      </c>
      <c r="D1150" t="s">
        <v>5125</v>
      </c>
      <c r="E1150">
        <v>2495</v>
      </c>
    </row>
    <row r="1151" spans="1:5" x14ac:dyDescent="0.25">
      <c r="A1151" s="199" t="s">
        <v>6985</v>
      </c>
      <c r="B1151">
        <v>2</v>
      </c>
      <c r="C1151">
        <v>2</v>
      </c>
      <c r="D1151" t="s">
        <v>5052</v>
      </c>
      <c r="E1151">
        <v>1616</v>
      </c>
    </row>
    <row r="1152" spans="1:5" x14ac:dyDescent="0.25">
      <c r="A1152" s="199" t="s">
        <v>6986</v>
      </c>
      <c r="B1152">
        <v>2</v>
      </c>
      <c r="C1152">
        <v>2</v>
      </c>
      <c r="D1152" t="s">
        <v>4797</v>
      </c>
      <c r="E1152">
        <v>767</v>
      </c>
    </row>
    <row r="1153" spans="1:5" x14ac:dyDescent="0.25">
      <c r="A1153" s="199" t="s">
        <v>4796</v>
      </c>
      <c r="B1153">
        <v>2</v>
      </c>
      <c r="C1153">
        <v>2</v>
      </c>
      <c r="D1153" t="s">
        <v>5164</v>
      </c>
      <c r="E1153">
        <v>1670</v>
      </c>
    </row>
    <row r="1154" spans="1:5" x14ac:dyDescent="0.25">
      <c r="A1154" s="199" t="s">
        <v>6988</v>
      </c>
      <c r="B1154">
        <v>2</v>
      </c>
      <c r="C1154">
        <v>2</v>
      </c>
      <c r="D1154" t="s">
        <v>5050</v>
      </c>
      <c r="E1154">
        <v>2162</v>
      </c>
    </row>
    <row r="1155" spans="1:5" x14ac:dyDescent="0.25">
      <c r="A1155" s="199" t="s">
        <v>4899</v>
      </c>
      <c r="B1155">
        <v>2</v>
      </c>
      <c r="C1155">
        <v>2</v>
      </c>
      <c r="D1155" t="s">
        <v>4900</v>
      </c>
      <c r="E1155">
        <v>927</v>
      </c>
    </row>
    <row r="1156" spans="1:5" x14ac:dyDescent="0.25">
      <c r="A1156" s="199" t="s">
        <v>6993</v>
      </c>
      <c r="B1156">
        <v>2</v>
      </c>
      <c r="C1156">
        <v>2</v>
      </c>
      <c r="D1156" t="s">
        <v>4808</v>
      </c>
      <c r="E1156">
        <v>489</v>
      </c>
    </row>
    <row r="1157" spans="1:5" x14ac:dyDescent="0.25">
      <c r="A1157" s="199" t="s">
        <v>4807</v>
      </c>
      <c r="B1157">
        <v>2</v>
      </c>
      <c r="C1157">
        <v>2</v>
      </c>
      <c r="D1157" t="s">
        <v>5195</v>
      </c>
      <c r="E1157">
        <v>2058</v>
      </c>
    </row>
    <row r="1158" spans="1:5" x14ac:dyDescent="0.25">
      <c r="A1158" s="199" t="s">
        <v>6551</v>
      </c>
      <c r="B1158">
        <v>2</v>
      </c>
      <c r="C1158">
        <v>2</v>
      </c>
      <c r="D1158" t="s">
        <v>5115</v>
      </c>
      <c r="E1158">
        <v>2537</v>
      </c>
    </row>
    <row r="1159" spans="1:5" x14ac:dyDescent="0.25">
      <c r="A1159" s="199" t="s">
        <v>4501</v>
      </c>
      <c r="B1159">
        <v>2</v>
      </c>
      <c r="C1159">
        <v>2</v>
      </c>
      <c r="D1159" t="s">
        <v>4710</v>
      </c>
      <c r="E1159">
        <v>776</v>
      </c>
    </row>
    <row r="1160" spans="1:5" x14ac:dyDescent="0.25">
      <c r="A1160" s="199" t="s">
        <v>6115</v>
      </c>
      <c r="B1160">
        <v>2</v>
      </c>
      <c r="C1160">
        <v>2</v>
      </c>
      <c r="D1160" t="s">
        <v>5096</v>
      </c>
      <c r="E1160">
        <v>1863</v>
      </c>
    </row>
    <row r="1161" spans="1:5" x14ac:dyDescent="0.25">
      <c r="A1161" s="199" t="s">
        <v>5566</v>
      </c>
      <c r="B1161">
        <v>2</v>
      </c>
      <c r="C1161">
        <v>1</v>
      </c>
      <c r="D1161" t="s">
        <v>4885</v>
      </c>
      <c r="E1161">
        <v>1617</v>
      </c>
    </row>
    <row r="1162" spans="1:5" x14ac:dyDescent="0.25">
      <c r="A1162" s="199" t="s">
        <v>6298</v>
      </c>
      <c r="B1162">
        <v>2</v>
      </c>
      <c r="C1162">
        <v>2</v>
      </c>
      <c r="D1162" t="s">
        <v>4870</v>
      </c>
      <c r="E1162">
        <v>1050</v>
      </c>
    </row>
    <row r="1163" spans="1:5" x14ac:dyDescent="0.25">
      <c r="A1163" s="199" t="s">
        <v>3867</v>
      </c>
      <c r="B1163">
        <v>2</v>
      </c>
      <c r="C1163">
        <v>2</v>
      </c>
      <c r="D1163" t="s">
        <v>5136</v>
      </c>
      <c r="E1163">
        <v>839</v>
      </c>
    </row>
    <row r="1164" spans="1:5" x14ac:dyDescent="0.25">
      <c r="A1164" s="199" t="s">
        <v>5251</v>
      </c>
      <c r="B1164">
        <v>2</v>
      </c>
      <c r="C1164">
        <v>2</v>
      </c>
      <c r="D1164" t="s">
        <v>5149</v>
      </c>
      <c r="E1164">
        <v>2554</v>
      </c>
    </row>
    <row r="1165" spans="1:5" x14ac:dyDescent="0.25">
      <c r="A1165" s="199" t="s">
        <v>6349</v>
      </c>
      <c r="B1165">
        <v>2</v>
      </c>
      <c r="C1165">
        <v>2</v>
      </c>
      <c r="D1165" t="s">
        <v>4911</v>
      </c>
      <c r="E1165">
        <v>1934</v>
      </c>
    </row>
    <row r="1166" spans="1:5" x14ac:dyDescent="0.25">
      <c r="A1166" s="199" t="s">
        <v>7012</v>
      </c>
      <c r="B1166">
        <v>2</v>
      </c>
      <c r="C1166">
        <v>2</v>
      </c>
      <c r="D1166" t="s">
        <v>4977</v>
      </c>
      <c r="E1166">
        <v>893</v>
      </c>
    </row>
    <row r="1167" spans="1:5" x14ac:dyDescent="0.25">
      <c r="A1167" s="199" t="s">
        <v>4976</v>
      </c>
      <c r="B1167">
        <v>2</v>
      </c>
      <c r="C1167">
        <v>2</v>
      </c>
      <c r="D1167" t="s">
        <v>4714</v>
      </c>
      <c r="E1167">
        <v>427</v>
      </c>
    </row>
    <row r="1168" spans="1:5" x14ac:dyDescent="0.25">
      <c r="A1168" s="199" t="s">
        <v>5026</v>
      </c>
      <c r="B1168">
        <v>2</v>
      </c>
      <c r="C1168">
        <v>2</v>
      </c>
      <c r="D1168" t="s">
        <v>5027</v>
      </c>
      <c r="E1168">
        <v>2262</v>
      </c>
    </row>
    <row r="1169" spans="1:5" x14ac:dyDescent="0.25">
      <c r="A1169" s="199" t="s">
        <v>5695</v>
      </c>
      <c r="B1169">
        <v>2</v>
      </c>
      <c r="C1169">
        <v>2</v>
      </c>
      <c r="D1169" t="s">
        <v>4781</v>
      </c>
      <c r="E1169">
        <v>696</v>
      </c>
    </row>
    <row r="1170" spans="1:5" x14ac:dyDescent="0.25">
      <c r="A1170" s="199" t="s">
        <v>4780</v>
      </c>
      <c r="B1170">
        <v>2</v>
      </c>
      <c r="C1170">
        <v>2</v>
      </c>
      <c r="D1170" t="s">
        <v>5237</v>
      </c>
      <c r="E1170">
        <v>1891</v>
      </c>
    </row>
    <row r="1171" spans="1:5" x14ac:dyDescent="0.25">
      <c r="A1171" s="199" t="s">
        <v>4275</v>
      </c>
      <c r="B1171">
        <v>2</v>
      </c>
      <c r="C1171">
        <v>2</v>
      </c>
      <c r="D1171" t="s">
        <v>5155</v>
      </c>
      <c r="E1171">
        <v>1676</v>
      </c>
    </row>
    <row r="1172" spans="1:5" x14ac:dyDescent="0.25">
      <c r="A1172" s="199" t="s">
        <v>3989</v>
      </c>
      <c r="B1172">
        <v>2</v>
      </c>
      <c r="C1172">
        <v>2</v>
      </c>
      <c r="D1172" t="s">
        <v>5109</v>
      </c>
      <c r="E1172">
        <v>2597</v>
      </c>
    </row>
    <row r="1173" spans="1:5" x14ac:dyDescent="0.25">
      <c r="A1173" s="199" t="s">
        <v>7023</v>
      </c>
      <c r="B1173">
        <v>2</v>
      </c>
      <c r="C1173">
        <v>2</v>
      </c>
      <c r="D1173" t="s">
        <v>5121</v>
      </c>
      <c r="E1173">
        <v>1767</v>
      </c>
    </row>
    <row r="1174" spans="1:5" x14ac:dyDescent="0.25">
      <c r="A1174" s="199" t="s">
        <v>3945</v>
      </c>
      <c r="B1174">
        <v>2</v>
      </c>
      <c r="C1174">
        <v>2</v>
      </c>
      <c r="D1174" t="s">
        <v>5147</v>
      </c>
      <c r="E1174">
        <v>831</v>
      </c>
    </row>
    <row r="1175" spans="1:5" x14ac:dyDescent="0.25">
      <c r="A1175" s="199" t="s">
        <v>184</v>
      </c>
      <c r="B1175">
        <v>2</v>
      </c>
      <c r="C1175">
        <v>2</v>
      </c>
      <c r="D1175" t="s">
        <v>4894</v>
      </c>
      <c r="E1175">
        <v>2156</v>
      </c>
    </row>
    <row r="1176" spans="1:5" x14ac:dyDescent="0.25">
      <c r="A1176" s="199" t="s">
        <v>3736</v>
      </c>
      <c r="B1176">
        <v>2</v>
      </c>
      <c r="C1176">
        <v>2</v>
      </c>
      <c r="D1176" t="s">
        <v>5110</v>
      </c>
      <c r="E1176">
        <v>2620</v>
      </c>
    </row>
    <row r="1177" spans="1:5" x14ac:dyDescent="0.25">
      <c r="A1177" s="199" t="s">
        <v>3918</v>
      </c>
      <c r="B1177">
        <v>2</v>
      </c>
      <c r="C1177">
        <v>2</v>
      </c>
      <c r="D1177" t="s">
        <v>4902</v>
      </c>
      <c r="E1177">
        <v>1535</v>
      </c>
    </row>
    <row r="1178" spans="1:5" x14ac:dyDescent="0.25">
      <c r="A1178" s="199" t="s">
        <v>6165</v>
      </c>
      <c r="B1178">
        <v>2</v>
      </c>
      <c r="C1178">
        <v>2</v>
      </c>
      <c r="D1178" t="s">
        <v>4988</v>
      </c>
      <c r="E1178">
        <v>1722</v>
      </c>
    </row>
    <row r="1179" spans="1:5" x14ac:dyDescent="0.25">
      <c r="A1179" s="199" t="s">
        <v>5972</v>
      </c>
      <c r="B1179">
        <v>2</v>
      </c>
      <c r="C1179">
        <v>2</v>
      </c>
      <c r="D1179" t="s">
        <v>4821</v>
      </c>
      <c r="E1179">
        <v>2625</v>
      </c>
    </row>
    <row r="1180" spans="1:5" x14ac:dyDescent="0.25">
      <c r="A1180" s="199" t="s">
        <v>7034</v>
      </c>
      <c r="B1180">
        <v>2</v>
      </c>
      <c r="C1180">
        <v>2</v>
      </c>
      <c r="D1180" t="s">
        <v>4721</v>
      </c>
      <c r="E1180">
        <v>360</v>
      </c>
    </row>
    <row r="1181" spans="1:5" x14ac:dyDescent="0.25">
      <c r="A1181" s="199" t="s">
        <v>4720</v>
      </c>
      <c r="B1181">
        <v>2</v>
      </c>
      <c r="C1181">
        <v>2</v>
      </c>
      <c r="D1181" t="s">
        <v>5113</v>
      </c>
      <c r="E1181">
        <v>1229</v>
      </c>
    </row>
    <row r="1182" spans="1:5" x14ac:dyDescent="0.25">
      <c r="A1182" s="199" t="s">
        <v>5112</v>
      </c>
      <c r="B1182">
        <v>2</v>
      </c>
      <c r="C1182">
        <v>2</v>
      </c>
      <c r="D1182" t="s">
        <v>5022</v>
      </c>
      <c r="E1182">
        <v>2315</v>
      </c>
    </row>
    <row r="1183" spans="1:5" x14ac:dyDescent="0.25">
      <c r="A1183" s="199" t="s">
        <v>7036</v>
      </c>
      <c r="B1183">
        <v>2</v>
      </c>
      <c r="C1183">
        <v>2</v>
      </c>
      <c r="D1183" t="s">
        <v>5147</v>
      </c>
      <c r="E1183">
        <v>833</v>
      </c>
    </row>
    <row r="1184" spans="1:5" x14ac:dyDescent="0.25">
      <c r="A1184" s="199" t="s">
        <v>6286</v>
      </c>
      <c r="B1184">
        <v>2</v>
      </c>
      <c r="C1184">
        <v>2</v>
      </c>
      <c r="D1184" t="s">
        <v>4786</v>
      </c>
      <c r="E1184">
        <v>612</v>
      </c>
    </row>
    <row r="1185" spans="1:5" x14ac:dyDescent="0.25">
      <c r="A1185" s="199" t="s">
        <v>4785</v>
      </c>
      <c r="B1185">
        <v>2</v>
      </c>
      <c r="C1185">
        <v>2</v>
      </c>
      <c r="D1185" t="s">
        <v>4924</v>
      </c>
      <c r="E1185">
        <v>1502</v>
      </c>
    </row>
    <row r="1186" spans="1:5" x14ac:dyDescent="0.25">
      <c r="A1186" s="199" t="s">
        <v>5578</v>
      </c>
      <c r="B1186">
        <v>2</v>
      </c>
      <c r="C1186">
        <v>2</v>
      </c>
      <c r="D1186" t="s">
        <v>1879</v>
      </c>
      <c r="E1186">
        <v>2460</v>
      </c>
    </row>
    <row r="1187" spans="1:5" x14ac:dyDescent="0.25">
      <c r="A1187" s="199" t="s">
        <v>6501</v>
      </c>
      <c r="B1187">
        <v>2</v>
      </c>
      <c r="C1187">
        <v>2</v>
      </c>
      <c r="D1187" t="s">
        <v>4854</v>
      </c>
      <c r="E1187">
        <v>1707</v>
      </c>
    </row>
    <row r="1188" spans="1:5" x14ac:dyDescent="0.25">
      <c r="A1188" s="199" t="s">
        <v>6419</v>
      </c>
      <c r="B1188">
        <v>1</v>
      </c>
      <c r="C1188">
        <v>1</v>
      </c>
      <c r="D1188" t="s">
        <v>6418</v>
      </c>
      <c r="E1188">
        <v>2592</v>
      </c>
    </row>
    <row r="1189" spans="1:5" x14ac:dyDescent="0.25">
      <c r="A1189" s="199" t="s">
        <v>5891</v>
      </c>
      <c r="B1189">
        <v>1</v>
      </c>
      <c r="C1189">
        <v>1</v>
      </c>
      <c r="D1189" t="s">
        <v>5889</v>
      </c>
      <c r="E1189">
        <v>2015</v>
      </c>
    </row>
    <row r="1190" spans="1:5" x14ac:dyDescent="0.25">
      <c r="A1190" s="199" t="s">
        <v>5677</v>
      </c>
      <c r="B1190">
        <v>1</v>
      </c>
      <c r="C1190">
        <v>1</v>
      </c>
      <c r="D1190" t="s">
        <v>5669</v>
      </c>
      <c r="E1190">
        <v>1793</v>
      </c>
    </row>
    <row r="1191" spans="1:5" x14ac:dyDescent="0.25">
      <c r="A1191" s="199" t="s">
        <v>6542</v>
      </c>
      <c r="B1191">
        <v>1</v>
      </c>
      <c r="C1191">
        <v>1</v>
      </c>
      <c r="D1191" t="s">
        <v>6034</v>
      </c>
      <c r="E1191">
        <v>2192</v>
      </c>
    </row>
    <row r="1192" spans="1:5" x14ac:dyDescent="0.25">
      <c r="A1192" s="199" t="s">
        <v>5864</v>
      </c>
      <c r="B1192">
        <v>1</v>
      </c>
      <c r="C1192">
        <v>1</v>
      </c>
      <c r="D1192" t="s">
        <v>5865</v>
      </c>
      <c r="E1192">
        <v>283</v>
      </c>
    </row>
    <row r="1193" spans="1:5" x14ac:dyDescent="0.25">
      <c r="A1193" s="199" t="s">
        <v>5280</v>
      </c>
      <c r="B1193">
        <v>1</v>
      </c>
      <c r="C1193">
        <v>1</v>
      </c>
      <c r="D1193" t="s">
        <v>5281</v>
      </c>
      <c r="E1193">
        <v>1200</v>
      </c>
    </row>
    <row r="1194" spans="1:5" x14ac:dyDescent="0.25">
      <c r="A1194" s="199" t="s">
        <v>6624</v>
      </c>
      <c r="B1194">
        <v>1</v>
      </c>
      <c r="C1194">
        <v>1</v>
      </c>
      <c r="D1194" t="s">
        <v>5438</v>
      </c>
      <c r="E1194">
        <v>595</v>
      </c>
    </row>
    <row r="1195" spans="1:5" x14ac:dyDescent="0.25">
      <c r="A1195" s="199" t="s">
        <v>5890</v>
      </c>
      <c r="B1195">
        <v>1</v>
      </c>
      <c r="C1195">
        <v>1</v>
      </c>
      <c r="D1195" t="s">
        <v>5889</v>
      </c>
      <c r="E1195">
        <v>2014</v>
      </c>
    </row>
    <row r="1196" spans="1:5" x14ac:dyDescent="0.25">
      <c r="A1196" s="199" t="s">
        <v>6625</v>
      </c>
      <c r="B1196">
        <v>1</v>
      </c>
      <c r="C1196">
        <v>1</v>
      </c>
      <c r="D1196" t="s">
        <v>5906</v>
      </c>
      <c r="E1196">
        <v>240</v>
      </c>
    </row>
    <row r="1197" spans="1:5" x14ac:dyDescent="0.25">
      <c r="A1197" s="199" t="s">
        <v>5807</v>
      </c>
      <c r="B1197">
        <v>1</v>
      </c>
      <c r="C1197">
        <v>1</v>
      </c>
      <c r="D1197" t="s">
        <v>5808</v>
      </c>
      <c r="E1197">
        <v>1943</v>
      </c>
    </row>
    <row r="1198" spans="1:5" x14ac:dyDescent="0.25">
      <c r="A1198" s="199" t="s">
        <v>5671</v>
      </c>
      <c r="B1198">
        <v>1</v>
      </c>
      <c r="C1198">
        <v>1</v>
      </c>
      <c r="D1198" t="s">
        <v>5369</v>
      </c>
      <c r="E1198">
        <v>1109</v>
      </c>
    </row>
    <row r="1199" spans="1:5" x14ac:dyDescent="0.25">
      <c r="A1199" s="199" t="s">
        <v>6626</v>
      </c>
      <c r="B1199">
        <v>1</v>
      </c>
      <c r="C1199">
        <v>1</v>
      </c>
      <c r="D1199" t="s">
        <v>6045</v>
      </c>
      <c r="E1199">
        <v>2205</v>
      </c>
    </row>
    <row r="1200" spans="1:5" x14ac:dyDescent="0.25">
      <c r="A1200" s="199" t="s">
        <v>5944</v>
      </c>
      <c r="B1200">
        <v>1</v>
      </c>
      <c r="C1200">
        <v>1</v>
      </c>
      <c r="D1200" t="s">
        <v>5942</v>
      </c>
      <c r="E1200">
        <v>2087</v>
      </c>
    </row>
    <row r="1201" spans="1:5" x14ac:dyDescent="0.25">
      <c r="A1201" s="199" t="s">
        <v>4205</v>
      </c>
      <c r="B1201">
        <v>1</v>
      </c>
      <c r="C1201">
        <v>1</v>
      </c>
      <c r="D1201" t="s">
        <v>5810</v>
      </c>
      <c r="E1201">
        <v>1515</v>
      </c>
    </row>
    <row r="1202" spans="1:5" x14ac:dyDescent="0.25">
      <c r="A1202" s="199" t="s">
        <v>6329</v>
      </c>
      <c r="B1202">
        <v>1</v>
      </c>
      <c r="C1202">
        <v>1</v>
      </c>
      <c r="D1202" t="s">
        <v>5434</v>
      </c>
      <c r="E1202">
        <v>598</v>
      </c>
    </row>
    <row r="1203" spans="1:5" x14ac:dyDescent="0.25">
      <c r="A1203" s="199" t="s">
        <v>6329</v>
      </c>
      <c r="B1203">
        <v>1</v>
      </c>
      <c r="C1203">
        <v>1</v>
      </c>
      <c r="D1203" t="s">
        <v>6330</v>
      </c>
      <c r="E1203">
        <v>2497</v>
      </c>
    </row>
    <row r="1204" spans="1:5" x14ac:dyDescent="0.25">
      <c r="A1204" s="199" t="s">
        <v>6429</v>
      </c>
      <c r="B1204">
        <v>1</v>
      </c>
      <c r="C1204">
        <v>1</v>
      </c>
      <c r="D1204" t="s">
        <v>6430</v>
      </c>
      <c r="E1204">
        <v>2603</v>
      </c>
    </row>
    <row r="1205" spans="1:5" x14ac:dyDescent="0.25">
      <c r="A1205" s="199" t="s">
        <v>6628</v>
      </c>
      <c r="B1205">
        <v>1</v>
      </c>
      <c r="C1205">
        <v>1</v>
      </c>
      <c r="D1205" t="s">
        <v>5529</v>
      </c>
      <c r="E1205">
        <v>484</v>
      </c>
    </row>
    <row r="1206" spans="1:5" x14ac:dyDescent="0.25">
      <c r="A1206" s="199" t="s">
        <v>6629</v>
      </c>
      <c r="B1206">
        <v>1</v>
      </c>
      <c r="C1206">
        <v>1</v>
      </c>
      <c r="D1206" t="s">
        <v>5935</v>
      </c>
      <c r="E1206">
        <v>2072</v>
      </c>
    </row>
    <row r="1207" spans="1:5" x14ac:dyDescent="0.25">
      <c r="A1207" s="199" t="s">
        <v>6630</v>
      </c>
      <c r="B1207">
        <v>1</v>
      </c>
      <c r="C1207">
        <v>1</v>
      </c>
      <c r="D1207" t="s">
        <v>6005</v>
      </c>
      <c r="E1207">
        <v>2155</v>
      </c>
    </row>
    <row r="1208" spans="1:5" x14ac:dyDescent="0.25">
      <c r="A1208" s="199" t="s">
        <v>5915</v>
      </c>
      <c r="B1208">
        <v>1</v>
      </c>
      <c r="C1208">
        <v>1</v>
      </c>
      <c r="D1208" t="s">
        <v>5914</v>
      </c>
      <c r="E1208">
        <v>2052</v>
      </c>
    </row>
    <row r="1209" spans="1:5" x14ac:dyDescent="0.25">
      <c r="A1209" s="199" t="s">
        <v>6068</v>
      </c>
      <c r="B1209">
        <v>1</v>
      </c>
      <c r="C1209">
        <v>1</v>
      </c>
      <c r="D1209" t="s">
        <v>6066</v>
      </c>
      <c r="E1209">
        <v>2231</v>
      </c>
    </row>
    <row r="1210" spans="1:5" x14ac:dyDescent="0.25">
      <c r="A1210" s="199" t="s">
        <v>6446</v>
      </c>
      <c r="B1210">
        <v>1</v>
      </c>
      <c r="C1210">
        <v>1</v>
      </c>
      <c r="D1210" t="s">
        <v>5694</v>
      </c>
      <c r="E1210">
        <v>1817</v>
      </c>
    </row>
    <row r="1211" spans="1:5" x14ac:dyDescent="0.25">
      <c r="A1211" s="199" t="s">
        <v>5309</v>
      </c>
      <c r="B1211">
        <v>1</v>
      </c>
      <c r="C1211">
        <v>1</v>
      </c>
      <c r="D1211" t="s">
        <v>5310</v>
      </c>
      <c r="E1211">
        <v>1394</v>
      </c>
    </row>
    <row r="1212" spans="1:5" x14ac:dyDescent="0.25">
      <c r="A1212" s="199" t="s">
        <v>6515</v>
      </c>
      <c r="B1212">
        <v>1</v>
      </c>
      <c r="C1212">
        <v>1</v>
      </c>
      <c r="D1212" t="s">
        <v>5328</v>
      </c>
      <c r="E1212">
        <v>1220</v>
      </c>
    </row>
    <row r="1213" spans="1:5" x14ac:dyDescent="0.25">
      <c r="A1213" s="199" t="s">
        <v>5483</v>
      </c>
      <c r="B1213">
        <v>1</v>
      </c>
      <c r="C1213">
        <v>1</v>
      </c>
      <c r="D1213" t="s">
        <v>5484</v>
      </c>
      <c r="E1213">
        <v>543</v>
      </c>
    </row>
    <row r="1214" spans="1:5" x14ac:dyDescent="0.25">
      <c r="A1214" s="199" t="s">
        <v>5451</v>
      </c>
      <c r="B1214">
        <v>1</v>
      </c>
      <c r="C1214">
        <v>1</v>
      </c>
      <c r="D1214" t="s">
        <v>5289</v>
      </c>
      <c r="E1214">
        <v>766</v>
      </c>
    </row>
    <row r="1215" spans="1:5" x14ac:dyDescent="0.25">
      <c r="A1215" s="199" t="s">
        <v>6632</v>
      </c>
      <c r="B1215">
        <v>1</v>
      </c>
      <c r="C1215">
        <v>1</v>
      </c>
      <c r="D1215" t="s">
        <v>5961</v>
      </c>
      <c r="E1215">
        <v>2110</v>
      </c>
    </row>
    <row r="1216" spans="1:5" x14ac:dyDescent="0.25">
      <c r="A1216" s="199" t="s">
        <v>5673</v>
      </c>
      <c r="B1216">
        <v>1</v>
      </c>
      <c r="C1216">
        <v>1</v>
      </c>
      <c r="D1216" t="s">
        <v>5669</v>
      </c>
      <c r="E1216">
        <v>1790</v>
      </c>
    </row>
    <row r="1217" spans="1:5" x14ac:dyDescent="0.25">
      <c r="A1217" s="199" t="s">
        <v>6633</v>
      </c>
      <c r="B1217">
        <v>1</v>
      </c>
      <c r="C1217">
        <v>1</v>
      </c>
      <c r="D1217" t="s">
        <v>5775</v>
      </c>
      <c r="E1217">
        <v>1911</v>
      </c>
    </row>
    <row r="1218" spans="1:5" x14ac:dyDescent="0.25">
      <c r="A1218" s="199" t="s">
        <v>6635</v>
      </c>
      <c r="B1218">
        <v>1</v>
      </c>
      <c r="C1218">
        <v>1</v>
      </c>
      <c r="D1218" t="s">
        <v>5537</v>
      </c>
      <c r="E1218">
        <v>1639</v>
      </c>
    </row>
    <row r="1219" spans="1:5" x14ac:dyDescent="0.25">
      <c r="A1219" s="199" t="s">
        <v>4547</v>
      </c>
      <c r="B1219">
        <v>1</v>
      </c>
      <c r="C1219">
        <v>1</v>
      </c>
      <c r="D1219" t="s">
        <v>5795</v>
      </c>
      <c r="E1219">
        <v>625</v>
      </c>
    </row>
    <row r="1220" spans="1:5" x14ac:dyDescent="0.25">
      <c r="A1220" s="199" t="s">
        <v>6539</v>
      </c>
      <c r="B1220">
        <v>1</v>
      </c>
      <c r="C1220">
        <v>1</v>
      </c>
      <c r="D1220" t="s">
        <v>5999</v>
      </c>
      <c r="E1220">
        <v>156</v>
      </c>
    </row>
    <row r="1221" spans="1:5" x14ac:dyDescent="0.25">
      <c r="A1221" s="199" t="s">
        <v>6520</v>
      </c>
      <c r="B1221">
        <v>1</v>
      </c>
      <c r="C1221">
        <v>1</v>
      </c>
      <c r="D1221" t="s">
        <v>5536</v>
      </c>
      <c r="E1221">
        <v>1635</v>
      </c>
    </row>
    <row r="1222" spans="1:5" x14ac:dyDescent="0.25">
      <c r="A1222" s="199" t="s">
        <v>5524</v>
      </c>
      <c r="B1222">
        <v>1</v>
      </c>
      <c r="C1222">
        <v>1</v>
      </c>
      <c r="D1222" t="s">
        <v>5523</v>
      </c>
      <c r="E1222">
        <v>1624</v>
      </c>
    </row>
    <row r="1223" spans="1:5" x14ac:dyDescent="0.25">
      <c r="A1223" s="199" t="s">
        <v>6597</v>
      </c>
      <c r="B1223">
        <v>1</v>
      </c>
      <c r="C1223">
        <v>1</v>
      </c>
      <c r="D1223" t="s">
        <v>5477</v>
      </c>
      <c r="E1223">
        <v>1573</v>
      </c>
    </row>
    <row r="1224" spans="1:5" x14ac:dyDescent="0.25">
      <c r="A1224" s="199" t="s">
        <v>6211</v>
      </c>
      <c r="B1224">
        <v>1</v>
      </c>
      <c r="C1224">
        <v>1</v>
      </c>
      <c r="D1224" t="s">
        <v>6212</v>
      </c>
      <c r="E1224">
        <v>1709</v>
      </c>
    </row>
    <row r="1225" spans="1:5" x14ac:dyDescent="0.25">
      <c r="A1225" s="199" t="s">
        <v>4199</v>
      </c>
      <c r="B1225">
        <v>1</v>
      </c>
      <c r="C1225">
        <v>1</v>
      </c>
      <c r="D1225" t="s">
        <v>6066</v>
      </c>
      <c r="E1225">
        <v>2236</v>
      </c>
    </row>
    <row r="1226" spans="1:5" x14ac:dyDescent="0.25">
      <c r="A1226" s="199" t="s">
        <v>5514</v>
      </c>
      <c r="B1226">
        <v>1</v>
      </c>
      <c r="C1226">
        <v>1</v>
      </c>
      <c r="D1226" t="s">
        <v>5513</v>
      </c>
      <c r="E1226">
        <v>1180</v>
      </c>
    </row>
    <row r="1227" spans="1:5" x14ac:dyDescent="0.25">
      <c r="A1227" s="199" t="s">
        <v>5905</v>
      </c>
      <c r="B1227">
        <v>1</v>
      </c>
      <c r="C1227">
        <v>1</v>
      </c>
      <c r="D1227" t="s">
        <v>5906</v>
      </c>
      <c r="E1227">
        <v>246</v>
      </c>
    </row>
    <row r="1228" spans="1:5" x14ac:dyDescent="0.25">
      <c r="A1228" s="199" t="s">
        <v>5620</v>
      </c>
      <c r="B1228">
        <v>1</v>
      </c>
      <c r="C1228">
        <v>1</v>
      </c>
      <c r="D1228" t="s">
        <v>5621</v>
      </c>
      <c r="E1228">
        <v>443</v>
      </c>
    </row>
    <row r="1229" spans="1:5" x14ac:dyDescent="0.25">
      <c r="A1229" s="199" t="s">
        <v>6517</v>
      </c>
      <c r="B1229">
        <v>1</v>
      </c>
      <c r="C1229">
        <v>1</v>
      </c>
      <c r="D1229" t="s">
        <v>5454</v>
      </c>
      <c r="E1229">
        <v>591</v>
      </c>
    </row>
    <row r="1230" spans="1:5" x14ac:dyDescent="0.25">
      <c r="A1230" s="199" t="s">
        <v>5979</v>
      </c>
      <c r="B1230">
        <v>1</v>
      </c>
      <c r="C1230">
        <v>1</v>
      </c>
      <c r="D1230" t="s">
        <v>5980</v>
      </c>
      <c r="E1230">
        <v>2125</v>
      </c>
    </row>
    <row r="1231" spans="1:5" x14ac:dyDescent="0.25">
      <c r="A1231" s="199" t="s">
        <v>6636</v>
      </c>
      <c r="B1231">
        <v>1</v>
      </c>
      <c r="C1231">
        <v>1</v>
      </c>
      <c r="D1231" t="s">
        <v>5519</v>
      </c>
      <c r="E1231">
        <v>1177</v>
      </c>
    </row>
    <row r="1232" spans="1:5" x14ac:dyDescent="0.25">
      <c r="A1232" s="199" t="s">
        <v>6543</v>
      </c>
      <c r="B1232">
        <v>1</v>
      </c>
      <c r="C1232">
        <v>1</v>
      </c>
      <c r="D1232" t="s">
        <v>6129</v>
      </c>
      <c r="E1232">
        <v>2296</v>
      </c>
    </row>
    <row r="1233" spans="1:5" x14ac:dyDescent="0.25">
      <c r="A1233" s="199" t="s">
        <v>6638</v>
      </c>
      <c r="B1233">
        <v>1</v>
      </c>
      <c r="C1233">
        <v>1</v>
      </c>
      <c r="D1233" t="s">
        <v>6278</v>
      </c>
      <c r="E1233">
        <v>2452</v>
      </c>
    </row>
    <row r="1234" spans="1:5" x14ac:dyDescent="0.25">
      <c r="A1234" s="199" t="s">
        <v>6639</v>
      </c>
      <c r="B1234">
        <v>1</v>
      </c>
      <c r="C1234">
        <v>1</v>
      </c>
      <c r="D1234" t="s">
        <v>5606</v>
      </c>
      <c r="E1234">
        <v>1136</v>
      </c>
    </row>
    <row r="1235" spans="1:5" x14ac:dyDescent="0.25">
      <c r="A1235" s="199" t="s">
        <v>6640</v>
      </c>
      <c r="B1235">
        <v>1</v>
      </c>
      <c r="C1235">
        <v>1</v>
      </c>
      <c r="D1235" t="s">
        <v>5300</v>
      </c>
      <c r="E1235">
        <v>746</v>
      </c>
    </row>
    <row r="1236" spans="1:5" x14ac:dyDescent="0.25">
      <c r="A1236" s="199" t="s">
        <v>6641</v>
      </c>
      <c r="B1236">
        <v>1</v>
      </c>
      <c r="C1236">
        <v>1</v>
      </c>
      <c r="D1236" t="s">
        <v>5889</v>
      </c>
      <c r="E1236">
        <v>2019</v>
      </c>
    </row>
    <row r="1237" spans="1:5" x14ac:dyDescent="0.25">
      <c r="A1237" s="199" t="s">
        <v>6593</v>
      </c>
      <c r="B1237">
        <v>1</v>
      </c>
      <c r="C1237">
        <v>1</v>
      </c>
      <c r="D1237" t="s">
        <v>5889</v>
      </c>
      <c r="E1237">
        <v>2017</v>
      </c>
    </row>
    <row r="1238" spans="1:5" x14ac:dyDescent="0.25">
      <c r="A1238" s="199" t="s">
        <v>6642</v>
      </c>
      <c r="B1238">
        <v>1</v>
      </c>
      <c r="C1238">
        <v>1</v>
      </c>
      <c r="D1238" t="s">
        <v>6426</v>
      </c>
      <c r="E1238">
        <v>2601</v>
      </c>
    </row>
    <row r="1239" spans="1:5" x14ac:dyDescent="0.25">
      <c r="A1239" s="199" t="s">
        <v>6612</v>
      </c>
      <c r="B1239">
        <v>1</v>
      </c>
      <c r="C1239">
        <v>1</v>
      </c>
      <c r="D1239" t="s">
        <v>6265</v>
      </c>
      <c r="E1239">
        <v>62</v>
      </c>
    </row>
    <row r="1240" spans="1:5" x14ac:dyDescent="0.25">
      <c r="A1240" s="199" t="s">
        <v>6644</v>
      </c>
      <c r="B1240">
        <v>1</v>
      </c>
      <c r="C1240">
        <v>1</v>
      </c>
      <c r="D1240" t="s">
        <v>5397</v>
      </c>
      <c r="E1240">
        <v>663</v>
      </c>
    </row>
    <row r="1241" spans="1:5" x14ac:dyDescent="0.25">
      <c r="A1241" s="199" t="s">
        <v>6530</v>
      </c>
      <c r="B1241">
        <v>1</v>
      </c>
      <c r="C1241">
        <v>1</v>
      </c>
      <c r="D1241" t="s">
        <v>5397</v>
      </c>
      <c r="E1241">
        <v>670</v>
      </c>
    </row>
    <row r="1242" spans="1:5" x14ac:dyDescent="0.25">
      <c r="A1242" s="199" t="s">
        <v>5763</v>
      </c>
      <c r="B1242">
        <v>1</v>
      </c>
      <c r="C1242">
        <v>1</v>
      </c>
      <c r="D1242" t="s">
        <v>5761</v>
      </c>
      <c r="E1242">
        <v>1901</v>
      </c>
    </row>
    <row r="1243" spans="1:5" x14ac:dyDescent="0.25">
      <c r="A1243" s="199" t="s">
        <v>5688</v>
      </c>
      <c r="B1243">
        <v>1</v>
      </c>
      <c r="C1243">
        <v>1</v>
      </c>
      <c r="D1243" t="s">
        <v>5689</v>
      </c>
      <c r="E1243">
        <v>678</v>
      </c>
    </row>
    <row r="1244" spans="1:5" x14ac:dyDescent="0.25">
      <c r="A1244" s="199" t="s">
        <v>5654</v>
      </c>
      <c r="B1244">
        <v>1</v>
      </c>
      <c r="C1244">
        <v>1</v>
      </c>
      <c r="D1244" t="s">
        <v>5651</v>
      </c>
      <c r="E1244">
        <v>1765</v>
      </c>
    </row>
    <row r="1245" spans="1:5" x14ac:dyDescent="0.25">
      <c r="A1245" s="199" t="s">
        <v>5387</v>
      </c>
      <c r="B1245">
        <v>1</v>
      </c>
      <c r="C1245">
        <v>1</v>
      </c>
      <c r="D1245" t="s">
        <v>5386</v>
      </c>
      <c r="E1245">
        <v>1473</v>
      </c>
    </row>
    <row r="1246" spans="1:5" x14ac:dyDescent="0.25">
      <c r="A1246" s="199" t="s">
        <v>5610</v>
      </c>
      <c r="B1246">
        <v>1</v>
      </c>
      <c r="C1246">
        <v>1</v>
      </c>
      <c r="D1246" t="s">
        <v>5571</v>
      </c>
      <c r="E1246">
        <v>458</v>
      </c>
    </row>
    <row r="1247" spans="1:5" x14ac:dyDescent="0.25">
      <c r="A1247" s="199" t="s">
        <v>5729</v>
      </c>
      <c r="B1247">
        <v>1</v>
      </c>
      <c r="C1247">
        <v>1</v>
      </c>
      <c r="D1247" t="s">
        <v>5728</v>
      </c>
      <c r="E1247">
        <v>1857</v>
      </c>
    </row>
    <row r="1248" spans="1:5" x14ac:dyDescent="0.25">
      <c r="A1248" s="199" t="s">
        <v>6414</v>
      </c>
      <c r="B1248">
        <v>1</v>
      </c>
      <c r="C1248">
        <v>1</v>
      </c>
      <c r="D1248" t="s">
        <v>5951</v>
      </c>
      <c r="E1248">
        <v>2099</v>
      </c>
    </row>
    <row r="1249" spans="1:5" x14ac:dyDescent="0.25">
      <c r="A1249" s="199" t="s">
        <v>6414</v>
      </c>
      <c r="B1249">
        <v>1</v>
      </c>
      <c r="C1249">
        <v>1</v>
      </c>
      <c r="D1249" t="s">
        <v>6415</v>
      </c>
      <c r="E1249">
        <v>2585</v>
      </c>
    </row>
    <row r="1250" spans="1:5" x14ac:dyDescent="0.25">
      <c r="A1250" s="199" t="s">
        <v>6482</v>
      </c>
      <c r="B1250">
        <v>1</v>
      </c>
      <c r="C1250">
        <v>1</v>
      </c>
      <c r="D1250" t="s">
        <v>5712</v>
      </c>
      <c r="E1250">
        <v>673</v>
      </c>
    </row>
    <row r="1251" spans="1:5" x14ac:dyDescent="0.25">
      <c r="A1251" s="199" t="s">
        <v>6482</v>
      </c>
      <c r="B1251">
        <v>1</v>
      </c>
      <c r="C1251">
        <v>1</v>
      </c>
      <c r="D1251" t="s">
        <v>6483</v>
      </c>
      <c r="E1251">
        <v>2656</v>
      </c>
    </row>
    <row r="1252" spans="1:5" x14ac:dyDescent="0.25">
      <c r="A1252" s="199" t="s">
        <v>5767</v>
      </c>
      <c r="B1252">
        <v>1</v>
      </c>
      <c r="C1252">
        <v>1</v>
      </c>
      <c r="D1252" t="s">
        <v>5765</v>
      </c>
      <c r="E1252">
        <v>1904</v>
      </c>
    </row>
    <row r="1253" spans="1:5" x14ac:dyDescent="0.25">
      <c r="A1253" s="199" t="s">
        <v>4218</v>
      </c>
      <c r="B1253">
        <v>1</v>
      </c>
      <c r="C1253">
        <v>1</v>
      </c>
      <c r="D1253" t="s">
        <v>6316</v>
      </c>
      <c r="E1253">
        <v>2483</v>
      </c>
    </row>
    <row r="1254" spans="1:5" x14ac:dyDescent="0.25">
      <c r="A1254" s="199" t="s">
        <v>6537</v>
      </c>
      <c r="B1254">
        <v>1</v>
      </c>
      <c r="C1254">
        <v>1</v>
      </c>
      <c r="D1254" t="s">
        <v>5886</v>
      </c>
      <c r="E1254">
        <v>2008</v>
      </c>
    </row>
    <row r="1255" spans="1:5" x14ac:dyDescent="0.25">
      <c r="A1255" s="199" t="s">
        <v>6036</v>
      </c>
      <c r="B1255">
        <v>1</v>
      </c>
      <c r="C1255">
        <v>1</v>
      </c>
      <c r="D1255" t="s">
        <v>5539</v>
      </c>
      <c r="E1255">
        <v>1641</v>
      </c>
    </row>
    <row r="1256" spans="1:5" x14ac:dyDescent="0.25">
      <c r="A1256" s="199" t="s">
        <v>5733</v>
      </c>
      <c r="B1256">
        <v>1</v>
      </c>
      <c r="C1256">
        <v>1</v>
      </c>
      <c r="D1256" t="s">
        <v>5397</v>
      </c>
      <c r="E1256">
        <v>667</v>
      </c>
    </row>
    <row r="1257" spans="1:5" x14ac:dyDescent="0.25">
      <c r="A1257" s="199" t="s">
        <v>4048</v>
      </c>
      <c r="B1257">
        <v>1</v>
      </c>
      <c r="C1257">
        <v>1</v>
      </c>
      <c r="D1257" t="s">
        <v>5481</v>
      </c>
      <c r="E1257">
        <v>548</v>
      </c>
    </row>
    <row r="1258" spans="1:5" x14ac:dyDescent="0.25">
      <c r="A1258" s="199" t="s">
        <v>6645</v>
      </c>
      <c r="B1258">
        <v>1</v>
      </c>
      <c r="C1258">
        <v>1</v>
      </c>
      <c r="D1258" t="s">
        <v>6315</v>
      </c>
      <c r="E1258">
        <v>2482</v>
      </c>
    </row>
    <row r="1259" spans="1:5" x14ac:dyDescent="0.25">
      <c r="A1259" s="199" t="s">
        <v>5995</v>
      </c>
      <c r="B1259">
        <v>1</v>
      </c>
      <c r="C1259">
        <v>1</v>
      </c>
      <c r="D1259" t="s">
        <v>5993</v>
      </c>
      <c r="E1259">
        <v>2140</v>
      </c>
    </row>
    <row r="1260" spans="1:5" x14ac:dyDescent="0.25">
      <c r="A1260" s="199" t="s">
        <v>5995</v>
      </c>
      <c r="B1260">
        <v>1</v>
      </c>
      <c r="C1260">
        <v>1</v>
      </c>
      <c r="D1260" t="s">
        <v>5998</v>
      </c>
      <c r="E1260">
        <v>2146</v>
      </c>
    </row>
    <row r="1261" spans="1:5" x14ac:dyDescent="0.25">
      <c r="A1261" s="199" t="s">
        <v>6462</v>
      </c>
      <c r="B1261">
        <v>1</v>
      </c>
      <c r="C1261">
        <v>1</v>
      </c>
      <c r="D1261" t="s">
        <v>6461</v>
      </c>
      <c r="E1261">
        <v>2638</v>
      </c>
    </row>
    <row r="1262" spans="1:5" x14ac:dyDescent="0.25">
      <c r="A1262" s="199" t="s">
        <v>6366</v>
      </c>
      <c r="B1262">
        <v>1</v>
      </c>
      <c r="C1262">
        <v>1</v>
      </c>
      <c r="D1262" t="s">
        <v>6365</v>
      </c>
      <c r="E1262">
        <v>2530</v>
      </c>
    </row>
    <row r="1263" spans="1:5" x14ac:dyDescent="0.25">
      <c r="A1263" s="199" t="s">
        <v>6646</v>
      </c>
      <c r="B1263">
        <v>1</v>
      </c>
      <c r="C1263">
        <v>1</v>
      </c>
      <c r="D1263" t="s">
        <v>6394</v>
      </c>
      <c r="E1263">
        <v>2562</v>
      </c>
    </row>
    <row r="1264" spans="1:5" x14ac:dyDescent="0.25">
      <c r="A1264" s="199" t="s">
        <v>6533</v>
      </c>
      <c r="B1264">
        <v>1</v>
      </c>
      <c r="C1264">
        <v>1</v>
      </c>
      <c r="D1264" t="s">
        <v>5728</v>
      </c>
      <c r="E1264">
        <v>1867</v>
      </c>
    </row>
    <row r="1265" spans="1:5" x14ac:dyDescent="0.25">
      <c r="A1265" s="199" t="s">
        <v>5423</v>
      </c>
      <c r="B1265">
        <v>1</v>
      </c>
      <c r="C1265">
        <v>1</v>
      </c>
      <c r="D1265" t="s">
        <v>5424</v>
      </c>
      <c r="E1265">
        <v>1205</v>
      </c>
    </row>
    <row r="1266" spans="1:5" x14ac:dyDescent="0.25">
      <c r="A1266" s="199" t="s">
        <v>6648</v>
      </c>
      <c r="B1266">
        <v>1</v>
      </c>
      <c r="C1266">
        <v>1</v>
      </c>
      <c r="D1266" t="s">
        <v>6050</v>
      </c>
      <c r="E1266">
        <v>2210</v>
      </c>
    </row>
    <row r="1267" spans="1:5" x14ac:dyDescent="0.25">
      <c r="A1267" s="199" t="s">
        <v>5759</v>
      </c>
      <c r="B1267">
        <v>1</v>
      </c>
      <c r="C1267">
        <v>1</v>
      </c>
      <c r="D1267" t="s">
        <v>5760</v>
      </c>
      <c r="E1267">
        <v>643</v>
      </c>
    </row>
    <row r="1268" spans="1:5" x14ac:dyDescent="0.25">
      <c r="A1268" s="199" t="s">
        <v>5714</v>
      </c>
      <c r="B1268">
        <v>1</v>
      </c>
      <c r="C1268">
        <v>1</v>
      </c>
      <c r="D1268" t="s">
        <v>5715</v>
      </c>
      <c r="E1268">
        <v>362</v>
      </c>
    </row>
    <row r="1269" spans="1:5" x14ac:dyDescent="0.25">
      <c r="A1269" s="199" t="s">
        <v>6649</v>
      </c>
      <c r="B1269">
        <v>1</v>
      </c>
      <c r="C1269">
        <v>1</v>
      </c>
      <c r="D1269" t="s">
        <v>5308</v>
      </c>
      <c r="E1269">
        <v>735</v>
      </c>
    </row>
    <row r="1270" spans="1:5" x14ac:dyDescent="0.25">
      <c r="A1270" s="199" t="s">
        <v>6650</v>
      </c>
      <c r="B1270">
        <v>1</v>
      </c>
      <c r="C1270">
        <v>1</v>
      </c>
      <c r="D1270" t="s">
        <v>6242</v>
      </c>
      <c r="E1270">
        <v>2412</v>
      </c>
    </row>
    <row r="1271" spans="1:5" x14ac:dyDescent="0.25">
      <c r="A1271" s="199" t="s">
        <v>6095</v>
      </c>
      <c r="B1271">
        <v>1</v>
      </c>
      <c r="C1271">
        <v>1</v>
      </c>
      <c r="D1271" t="s">
        <v>5558</v>
      </c>
      <c r="E1271">
        <v>473</v>
      </c>
    </row>
    <row r="1272" spans="1:5" x14ac:dyDescent="0.25">
      <c r="A1272" s="199" t="s">
        <v>5331</v>
      </c>
      <c r="B1272">
        <v>1</v>
      </c>
      <c r="C1272">
        <v>1</v>
      </c>
      <c r="D1272" t="s">
        <v>5314</v>
      </c>
      <c r="E1272">
        <v>1269</v>
      </c>
    </row>
    <row r="1273" spans="1:5" x14ac:dyDescent="0.25">
      <c r="A1273" s="199" t="s">
        <v>4246</v>
      </c>
      <c r="B1273">
        <v>1</v>
      </c>
      <c r="C1273">
        <v>1</v>
      </c>
      <c r="D1273" t="s">
        <v>5305</v>
      </c>
      <c r="E1273">
        <v>739</v>
      </c>
    </row>
    <row r="1274" spans="1:5" x14ac:dyDescent="0.25">
      <c r="A1274" s="199" t="s">
        <v>6093</v>
      </c>
      <c r="B1274">
        <v>1</v>
      </c>
      <c r="C1274">
        <v>1</v>
      </c>
      <c r="D1274" t="s">
        <v>6094</v>
      </c>
      <c r="E1274">
        <v>2261</v>
      </c>
    </row>
    <row r="1275" spans="1:5" x14ac:dyDescent="0.25">
      <c r="A1275" s="199" t="s">
        <v>6651</v>
      </c>
      <c r="B1275">
        <v>1</v>
      </c>
      <c r="C1275">
        <v>1</v>
      </c>
      <c r="D1275" t="s">
        <v>5716</v>
      </c>
      <c r="E1275">
        <v>1467</v>
      </c>
    </row>
    <row r="1276" spans="1:5" x14ac:dyDescent="0.25">
      <c r="A1276" s="199" t="s">
        <v>6652</v>
      </c>
      <c r="B1276">
        <v>1</v>
      </c>
      <c r="C1276">
        <v>1</v>
      </c>
      <c r="D1276" t="s">
        <v>5744</v>
      </c>
      <c r="E1276">
        <v>1882</v>
      </c>
    </row>
    <row r="1277" spans="1:5" x14ac:dyDescent="0.25">
      <c r="A1277" s="199" t="s">
        <v>6653</v>
      </c>
      <c r="B1277">
        <v>1</v>
      </c>
      <c r="C1277">
        <v>1</v>
      </c>
      <c r="D1277" t="s">
        <v>5615</v>
      </c>
      <c r="E1277">
        <v>991</v>
      </c>
    </row>
    <row r="1278" spans="1:5" x14ac:dyDescent="0.25">
      <c r="A1278" s="199" t="s">
        <v>6599</v>
      </c>
      <c r="B1278">
        <v>1</v>
      </c>
      <c r="C1278">
        <v>1</v>
      </c>
      <c r="D1278" t="s">
        <v>5956</v>
      </c>
      <c r="E1278">
        <v>201</v>
      </c>
    </row>
    <row r="1279" spans="1:5" x14ac:dyDescent="0.25">
      <c r="A1279" s="199" t="s">
        <v>5359</v>
      </c>
      <c r="B1279">
        <v>1</v>
      </c>
      <c r="C1279">
        <v>1</v>
      </c>
      <c r="D1279" t="s">
        <v>5360</v>
      </c>
      <c r="E1279">
        <v>904</v>
      </c>
    </row>
    <row r="1280" spans="1:5" x14ac:dyDescent="0.25">
      <c r="A1280" s="199" t="s">
        <v>6137</v>
      </c>
      <c r="B1280">
        <v>1</v>
      </c>
      <c r="C1280">
        <v>1</v>
      </c>
      <c r="D1280" t="s">
        <v>6138</v>
      </c>
      <c r="E1280">
        <v>1680</v>
      </c>
    </row>
    <row r="1281" spans="1:5" x14ac:dyDescent="0.25">
      <c r="A1281" s="199" t="s">
        <v>5603</v>
      </c>
      <c r="B1281">
        <v>1</v>
      </c>
      <c r="C1281">
        <v>1</v>
      </c>
      <c r="D1281" t="s">
        <v>5600</v>
      </c>
      <c r="E1281">
        <v>1146</v>
      </c>
    </row>
    <row r="1282" spans="1:5" x14ac:dyDescent="0.25">
      <c r="A1282" s="199" t="s">
        <v>5262</v>
      </c>
      <c r="B1282">
        <v>1</v>
      </c>
      <c r="C1282">
        <v>1</v>
      </c>
      <c r="D1282" t="s">
        <v>5263</v>
      </c>
      <c r="E1282">
        <v>1313</v>
      </c>
    </row>
    <row r="1283" spans="1:5" x14ac:dyDescent="0.25">
      <c r="A1283" s="199" t="s">
        <v>5262</v>
      </c>
      <c r="B1283">
        <v>1</v>
      </c>
      <c r="C1283">
        <v>1</v>
      </c>
      <c r="D1283" t="s">
        <v>5048</v>
      </c>
      <c r="E1283">
        <v>869</v>
      </c>
    </row>
    <row r="1284" spans="1:5" x14ac:dyDescent="0.25">
      <c r="A1284" s="199" t="s">
        <v>3557</v>
      </c>
      <c r="B1284">
        <v>1</v>
      </c>
      <c r="C1284">
        <v>1</v>
      </c>
      <c r="D1284" t="s">
        <v>5302</v>
      </c>
      <c r="E1284">
        <v>741</v>
      </c>
    </row>
    <row r="1285" spans="1:5" x14ac:dyDescent="0.25">
      <c r="A1285" s="199" t="s">
        <v>5866</v>
      </c>
      <c r="B1285">
        <v>1</v>
      </c>
      <c r="C1285">
        <v>1</v>
      </c>
      <c r="D1285" t="s">
        <v>5867</v>
      </c>
      <c r="E1285">
        <v>1993</v>
      </c>
    </row>
    <row r="1286" spans="1:5" x14ac:dyDescent="0.25">
      <c r="A1286" s="199" t="s">
        <v>6348</v>
      </c>
      <c r="B1286">
        <v>1</v>
      </c>
      <c r="C1286">
        <v>1</v>
      </c>
      <c r="D1286" t="s">
        <v>6347</v>
      </c>
      <c r="E1286">
        <v>2515</v>
      </c>
    </row>
    <row r="1287" spans="1:5" x14ac:dyDescent="0.25">
      <c r="A1287" s="199" t="s">
        <v>6619</v>
      </c>
      <c r="B1287">
        <v>1</v>
      </c>
      <c r="C1287">
        <v>1</v>
      </c>
      <c r="D1287" t="s">
        <v>5019</v>
      </c>
      <c r="E1287">
        <v>2331</v>
      </c>
    </row>
    <row r="1288" spans="1:5" x14ac:dyDescent="0.25">
      <c r="A1288" s="199" t="s">
        <v>6545</v>
      </c>
      <c r="B1288">
        <v>1</v>
      </c>
      <c r="C1288">
        <v>1</v>
      </c>
      <c r="D1288" t="s">
        <v>6170</v>
      </c>
      <c r="E1288">
        <v>2345</v>
      </c>
    </row>
    <row r="1289" spans="1:5" x14ac:dyDescent="0.25">
      <c r="A1289" s="199" t="s">
        <v>6057</v>
      </c>
      <c r="B1289">
        <v>1</v>
      </c>
      <c r="C1289">
        <v>1</v>
      </c>
      <c r="D1289" t="s">
        <v>6056</v>
      </c>
      <c r="E1289">
        <v>2218</v>
      </c>
    </row>
    <row r="1290" spans="1:5" x14ac:dyDescent="0.25">
      <c r="A1290" s="199" t="s">
        <v>6654</v>
      </c>
      <c r="B1290">
        <v>1</v>
      </c>
      <c r="C1290">
        <v>1</v>
      </c>
      <c r="D1290" t="s">
        <v>5289</v>
      </c>
      <c r="E1290">
        <v>762</v>
      </c>
    </row>
    <row r="1291" spans="1:5" x14ac:dyDescent="0.25">
      <c r="A1291" s="199" t="s">
        <v>6240</v>
      </c>
      <c r="B1291">
        <v>1</v>
      </c>
      <c r="C1291">
        <v>1</v>
      </c>
      <c r="D1291" t="s">
        <v>4685</v>
      </c>
      <c r="E1291">
        <v>85</v>
      </c>
    </row>
    <row r="1292" spans="1:5" x14ac:dyDescent="0.25">
      <c r="A1292" s="199" t="s">
        <v>6240</v>
      </c>
      <c r="B1292">
        <v>1</v>
      </c>
      <c r="C1292">
        <v>1</v>
      </c>
      <c r="D1292" t="s">
        <v>6426</v>
      </c>
      <c r="E1292">
        <v>2600</v>
      </c>
    </row>
    <row r="1293" spans="1:5" x14ac:dyDescent="0.25">
      <c r="A1293" s="199" t="s">
        <v>6218</v>
      </c>
      <c r="B1293">
        <v>1</v>
      </c>
      <c r="C1293">
        <v>1</v>
      </c>
      <c r="D1293" t="s">
        <v>6215</v>
      </c>
      <c r="E1293">
        <v>989</v>
      </c>
    </row>
    <row r="1294" spans="1:5" x14ac:dyDescent="0.25">
      <c r="A1294" s="199" t="s">
        <v>5370</v>
      </c>
      <c r="B1294">
        <v>1</v>
      </c>
      <c r="C1294">
        <v>1</v>
      </c>
      <c r="D1294" t="s">
        <v>5357</v>
      </c>
      <c r="E1294">
        <v>1231</v>
      </c>
    </row>
    <row r="1295" spans="1:5" x14ac:dyDescent="0.25">
      <c r="A1295" s="199" t="s">
        <v>6655</v>
      </c>
      <c r="B1295">
        <v>1</v>
      </c>
      <c r="C1295">
        <v>1</v>
      </c>
      <c r="D1295" t="s">
        <v>6242</v>
      </c>
      <c r="E1295">
        <v>2416</v>
      </c>
    </row>
    <row r="1296" spans="1:5" x14ac:dyDescent="0.25">
      <c r="A1296" s="199" t="s">
        <v>6564</v>
      </c>
      <c r="B1296">
        <v>1</v>
      </c>
      <c r="C1296">
        <v>1</v>
      </c>
      <c r="D1296" t="s">
        <v>6045</v>
      </c>
      <c r="E1296">
        <v>2204</v>
      </c>
    </row>
    <row r="1297" spans="1:5" x14ac:dyDescent="0.25">
      <c r="A1297" s="199" t="s">
        <v>6191</v>
      </c>
      <c r="B1297">
        <v>1</v>
      </c>
      <c r="C1297">
        <v>1</v>
      </c>
      <c r="D1297" t="s">
        <v>6192</v>
      </c>
      <c r="E1297">
        <v>978</v>
      </c>
    </row>
    <row r="1298" spans="1:5" x14ac:dyDescent="0.25">
      <c r="A1298" s="199" t="s">
        <v>5953</v>
      </c>
      <c r="B1298">
        <v>1</v>
      </c>
      <c r="C1298">
        <v>1</v>
      </c>
      <c r="D1298" t="s">
        <v>5954</v>
      </c>
      <c r="E1298">
        <v>2101</v>
      </c>
    </row>
    <row r="1299" spans="1:5" x14ac:dyDescent="0.25">
      <c r="A1299" s="199" t="s">
        <v>5455</v>
      </c>
      <c r="B1299">
        <v>1</v>
      </c>
      <c r="C1299">
        <v>1</v>
      </c>
      <c r="D1299" t="s">
        <v>5281</v>
      </c>
      <c r="E1299">
        <v>1196</v>
      </c>
    </row>
    <row r="1300" spans="1:5" x14ac:dyDescent="0.25">
      <c r="A1300" s="199" t="s">
        <v>5854</v>
      </c>
      <c r="B1300">
        <v>1</v>
      </c>
      <c r="C1300">
        <v>1</v>
      </c>
      <c r="D1300" t="s">
        <v>5855</v>
      </c>
      <c r="E1300">
        <v>1980</v>
      </c>
    </row>
    <row r="1301" spans="1:5" x14ac:dyDescent="0.25">
      <c r="A1301" s="199" t="s">
        <v>5772</v>
      </c>
      <c r="B1301">
        <v>1</v>
      </c>
      <c r="C1301">
        <v>1</v>
      </c>
      <c r="D1301" t="s">
        <v>5770</v>
      </c>
      <c r="E1301">
        <v>1908</v>
      </c>
    </row>
    <row r="1302" spans="1:5" x14ac:dyDescent="0.25">
      <c r="A1302" s="199" t="s">
        <v>5468</v>
      </c>
      <c r="B1302">
        <v>1</v>
      </c>
      <c r="C1302">
        <v>1</v>
      </c>
      <c r="D1302" t="s">
        <v>5469</v>
      </c>
      <c r="E1302">
        <v>1559</v>
      </c>
    </row>
    <row r="1303" spans="1:5" x14ac:dyDescent="0.25">
      <c r="A1303" s="199" t="s">
        <v>6656</v>
      </c>
      <c r="B1303">
        <v>1</v>
      </c>
      <c r="C1303">
        <v>1</v>
      </c>
      <c r="D1303" t="s">
        <v>5669</v>
      </c>
      <c r="E1303">
        <v>1794</v>
      </c>
    </row>
    <row r="1304" spans="1:5" x14ac:dyDescent="0.25">
      <c r="A1304" s="199" t="s">
        <v>6656</v>
      </c>
      <c r="B1304">
        <v>1</v>
      </c>
      <c r="C1304">
        <v>1</v>
      </c>
      <c r="D1304" t="s">
        <v>5669</v>
      </c>
      <c r="E1304">
        <v>1800</v>
      </c>
    </row>
    <row r="1305" spans="1:5" x14ac:dyDescent="0.25">
      <c r="A1305" s="199" t="s">
        <v>6527</v>
      </c>
      <c r="B1305">
        <v>1</v>
      </c>
      <c r="C1305">
        <v>1</v>
      </c>
      <c r="D1305" t="s">
        <v>5369</v>
      </c>
      <c r="E1305">
        <v>1114</v>
      </c>
    </row>
    <row r="1306" spans="1:5" x14ac:dyDescent="0.25">
      <c r="A1306" s="199" t="s">
        <v>5392</v>
      </c>
      <c r="B1306">
        <v>1</v>
      </c>
      <c r="C1306">
        <v>1</v>
      </c>
      <c r="D1306" t="s">
        <v>5332</v>
      </c>
      <c r="E1306">
        <v>1347</v>
      </c>
    </row>
    <row r="1307" spans="1:5" x14ac:dyDescent="0.25">
      <c r="A1307" s="199" t="s">
        <v>6398</v>
      </c>
      <c r="B1307">
        <v>1</v>
      </c>
      <c r="C1307">
        <v>1</v>
      </c>
      <c r="D1307" t="s">
        <v>5752</v>
      </c>
      <c r="E1307">
        <v>335</v>
      </c>
    </row>
    <row r="1308" spans="1:5" x14ac:dyDescent="0.25">
      <c r="A1308" s="199" t="s">
        <v>6398</v>
      </c>
      <c r="B1308">
        <v>1</v>
      </c>
      <c r="C1308">
        <v>1</v>
      </c>
      <c r="D1308" t="s">
        <v>6397</v>
      </c>
      <c r="E1308">
        <v>2570</v>
      </c>
    </row>
    <row r="1309" spans="1:5" x14ac:dyDescent="0.25">
      <c r="A1309" s="199" t="s">
        <v>5301</v>
      </c>
      <c r="B1309">
        <v>1</v>
      </c>
      <c r="C1309">
        <v>1</v>
      </c>
      <c r="D1309" t="s">
        <v>5290</v>
      </c>
      <c r="E1309">
        <v>817</v>
      </c>
    </row>
    <row r="1310" spans="1:5" x14ac:dyDescent="0.25">
      <c r="A1310" s="199" t="s">
        <v>6658</v>
      </c>
      <c r="B1310">
        <v>1</v>
      </c>
      <c r="C1310">
        <v>1</v>
      </c>
      <c r="D1310" t="s">
        <v>5288</v>
      </c>
      <c r="E1310">
        <v>808</v>
      </c>
    </row>
    <row r="1311" spans="1:5" x14ac:dyDescent="0.25">
      <c r="A1311" s="199" t="s">
        <v>5350</v>
      </c>
      <c r="B1311">
        <v>1</v>
      </c>
      <c r="C1311">
        <v>1</v>
      </c>
      <c r="D1311" t="s">
        <v>5343</v>
      </c>
      <c r="E1311">
        <v>1239</v>
      </c>
    </row>
    <row r="1312" spans="1:5" x14ac:dyDescent="0.25">
      <c r="A1312" s="199" t="s">
        <v>5321</v>
      </c>
      <c r="B1312">
        <v>1</v>
      </c>
      <c r="C1312">
        <v>1</v>
      </c>
      <c r="D1312" t="s">
        <v>5290</v>
      </c>
      <c r="E1312">
        <v>822</v>
      </c>
    </row>
    <row r="1313" spans="1:5" x14ac:dyDescent="0.25">
      <c r="A1313" s="199" t="s">
        <v>6661</v>
      </c>
      <c r="B1313">
        <v>1</v>
      </c>
      <c r="C1313">
        <v>1</v>
      </c>
      <c r="D1313" t="s">
        <v>5290</v>
      </c>
      <c r="E1313">
        <v>813</v>
      </c>
    </row>
    <row r="1314" spans="1:5" x14ac:dyDescent="0.25">
      <c r="A1314" s="199" t="s">
        <v>6047</v>
      </c>
      <c r="B1314">
        <v>1</v>
      </c>
      <c r="C1314">
        <v>1</v>
      </c>
      <c r="D1314" t="s">
        <v>6045</v>
      </c>
      <c r="E1314">
        <v>2206</v>
      </c>
    </row>
    <row r="1315" spans="1:5" x14ac:dyDescent="0.25">
      <c r="A1315" s="199" t="s">
        <v>6157</v>
      </c>
      <c r="B1315">
        <v>1</v>
      </c>
      <c r="C1315">
        <v>1</v>
      </c>
      <c r="D1315" t="s">
        <v>4685</v>
      </c>
      <c r="E1315">
        <v>102</v>
      </c>
    </row>
    <row r="1316" spans="1:5" x14ac:dyDescent="0.25">
      <c r="A1316" s="199" t="s">
        <v>6147</v>
      </c>
      <c r="B1316">
        <v>1</v>
      </c>
      <c r="C1316">
        <v>1</v>
      </c>
      <c r="D1316" t="s">
        <v>5575</v>
      </c>
      <c r="E1316">
        <v>1683</v>
      </c>
    </row>
    <row r="1317" spans="1:5" x14ac:dyDescent="0.25">
      <c r="A1317" s="199" t="s">
        <v>5581</v>
      </c>
      <c r="B1317">
        <v>1</v>
      </c>
      <c r="C1317">
        <v>1</v>
      </c>
      <c r="D1317" t="s">
        <v>5018</v>
      </c>
      <c r="E1317">
        <v>1160</v>
      </c>
    </row>
    <row r="1318" spans="1:5" x14ac:dyDescent="0.25">
      <c r="A1318" s="199" t="s">
        <v>6663</v>
      </c>
      <c r="B1318">
        <v>1</v>
      </c>
      <c r="C1318">
        <v>1</v>
      </c>
      <c r="D1318" t="s">
        <v>6421</v>
      </c>
      <c r="E1318">
        <v>2595</v>
      </c>
    </row>
    <row r="1319" spans="1:5" x14ac:dyDescent="0.25">
      <c r="A1319" s="199" t="s">
        <v>6664</v>
      </c>
      <c r="B1319">
        <v>1</v>
      </c>
      <c r="C1319">
        <v>1</v>
      </c>
      <c r="D1319" t="s">
        <v>5340</v>
      </c>
      <c r="E1319">
        <v>837</v>
      </c>
    </row>
    <row r="1320" spans="1:5" x14ac:dyDescent="0.25">
      <c r="A1320" s="199" t="s">
        <v>6061</v>
      </c>
      <c r="B1320">
        <v>1</v>
      </c>
      <c r="C1320">
        <v>1</v>
      </c>
      <c r="D1320" t="s">
        <v>6062</v>
      </c>
      <c r="E1320">
        <v>125</v>
      </c>
    </row>
    <row r="1321" spans="1:5" x14ac:dyDescent="0.25">
      <c r="A1321" s="199" t="s">
        <v>6666</v>
      </c>
      <c r="B1321">
        <v>1</v>
      </c>
      <c r="C1321">
        <v>1</v>
      </c>
      <c r="D1321" t="s">
        <v>6287</v>
      </c>
      <c r="E1321">
        <v>25</v>
      </c>
    </row>
    <row r="1322" spans="1:5" x14ac:dyDescent="0.25">
      <c r="A1322" s="199" t="s">
        <v>6369</v>
      </c>
      <c r="B1322">
        <v>1</v>
      </c>
      <c r="C1322">
        <v>1</v>
      </c>
      <c r="D1322" t="s">
        <v>6370</v>
      </c>
      <c r="E1322">
        <v>1773</v>
      </c>
    </row>
    <row r="1323" spans="1:5" x14ac:dyDescent="0.25">
      <c r="A1323" s="199" t="s">
        <v>6596</v>
      </c>
      <c r="B1323">
        <v>1</v>
      </c>
      <c r="C1323">
        <v>1</v>
      </c>
      <c r="D1323" t="s">
        <v>5920</v>
      </c>
      <c r="E1323">
        <v>2056</v>
      </c>
    </row>
    <row r="1324" spans="1:5" x14ac:dyDescent="0.25">
      <c r="A1324" s="199" t="s">
        <v>4603</v>
      </c>
      <c r="B1324">
        <v>1</v>
      </c>
      <c r="C1324">
        <v>1</v>
      </c>
      <c r="D1324" t="s">
        <v>6161</v>
      </c>
      <c r="E1324">
        <v>2328</v>
      </c>
    </row>
    <row r="1325" spans="1:5" x14ac:dyDescent="0.25">
      <c r="A1325" s="199" t="s">
        <v>5446</v>
      </c>
      <c r="B1325">
        <v>1</v>
      </c>
      <c r="C1325">
        <v>1</v>
      </c>
      <c r="D1325" t="s">
        <v>5289</v>
      </c>
      <c r="E1325">
        <v>769</v>
      </c>
    </row>
    <row r="1326" spans="1:5" x14ac:dyDescent="0.25">
      <c r="A1326" s="199" t="s">
        <v>5727</v>
      </c>
      <c r="B1326">
        <v>1</v>
      </c>
      <c r="C1326">
        <v>1</v>
      </c>
      <c r="D1326" t="s">
        <v>5728</v>
      </c>
      <c r="E1326">
        <v>1856</v>
      </c>
    </row>
    <row r="1327" spans="1:5" x14ac:dyDescent="0.25">
      <c r="A1327" s="199" t="s">
        <v>5611</v>
      </c>
      <c r="B1327">
        <v>1</v>
      </c>
      <c r="C1327">
        <v>1</v>
      </c>
      <c r="D1327" t="s">
        <v>5607</v>
      </c>
      <c r="E1327">
        <v>1717</v>
      </c>
    </row>
    <row r="1328" spans="1:5" x14ac:dyDescent="0.25">
      <c r="A1328" s="199" t="s">
        <v>5740</v>
      </c>
      <c r="B1328">
        <v>1</v>
      </c>
      <c r="C1328">
        <v>1</v>
      </c>
      <c r="D1328" t="s">
        <v>5739</v>
      </c>
      <c r="E1328">
        <v>1878</v>
      </c>
    </row>
    <row r="1329" spans="1:5" x14ac:dyDescent="0.25">
      <c r="A1329" s="199" t="s">
        <v>6336</v>
      </c>
      <c r="B1329">
        <v>1</v>
      </c>
      <c r="C1329">
        <v>1</v>
      </c>
      <c r="D1329" t="s">
        <v>6334</v>
      </c>
      <c r="E1329">
        <v>2504</v>
      </c>
    </row>
    <row r="1330" spans="1:5" x14ac:dyDescent="0.25">
      <c r="A1330" s="199" t="s">
        <v>6667</v>
      </c>
      <c r="B1330">
        <v>1</v>
      </c>
      <c r="C1330">
        <v>1</v>
      </c>
      <c r="D1330" t="s">
        <v>5997</v>
      </c>
      <c r="E1330">
        <v>179</v>
      </c>
    </row>
    <row r="1331" spans="1:5" x14ac:dyDescent="0.25">
      <c r="A1331" s="199" t="s">
        <v>6134</v>
      </c>
      <c r="B1331">
        <v>1</v>
      </c>
      <c r="C1331">
        <v>1</v>
      </c>
      <c r="D1331" t="s">
        <v>6135</v>
      </c>
      <c r="E1331">
        <v>2302</v>
      </c>
    </row>
    <row r="1332" spans="1:5" x14ac:dyDescent="0.25">
      <c r="A1332" s="199" t="s">
        <v>6016</v>
      </c>
      <c r="B1332">
        <v>1</v>
      </c>
      <c r="C1332">
        <v>1</v>
      </c>
      <c r="D1332" t="s">
        <v>6017</v>
      </c>
      <c r="E1332">
        <v>2171</v>
      </c>
    </row>
    <row r="1333" spans="1:5" x14ac:dyDescent="0.25">
      <c r="A1333" s="199" t="s">
        <v>3693</v>
      </c>
      <c r="B1333">
        <v>1</v>
      </c>
      <c r="C1333">
        <v>1</v>
      </c>
      <c r="D1333" t="s">
        <v>6181</v>
      </c>
      <c r="E1333">
        <v>2354</v>
      </c>
    </row>
    <row r="1334" spans="1:5" x14ac:dyDescent="0.25">
      <c r="A1334" s="199" t="s">
        <v>6668</v>
      </c>
      <c r="B1334">
        <v>1</v>
      </c>
      <c r="C1334">
        <v>1</v>
      </c>
      <c r="D1334" t="s">
        <v>5651</v>
      </c>
      <c r="E1334">
        <v>1771</v>
      </c>
    </row>
    <row r="1335" spans="1:5" x14ac:dyDescent="0.25">
      <c r="A1335" s="199" t="s">
        <v>5526</v>
      </c>
      <c r="B1335">
        <v>1</v>
      </c>
      <c r="C1335">
        <v>1</v>
      </c>
      <c r="D1335" t="s">
        <v>5523</v>
      </c>
      <c r="E1335">
        <v>1626</v>
      </c>
    </row>
    <row r="1336" spans="1:5" x14ac:dyDescent="0.25">
      <c r="A1336" s="199" t="s">
        <v>6670</v>
      </c>
      <c r="B1336">
        <v>1</v>
      </c>
      <c r="C1336">
        <v>1</v>
      </c>
      <c r="D1336" t="s">
        <v>5615</v>
      </c>
      <c r="E1336">
        <v>992</v>
      </c>
    </row>
    <row r="1337" spans="1:5" x14ac:dyDescent="0.25">
      <c r="A1337" s="199" t="s">
        <v>6616</v>
      </c>
      <c r="B1337">
        <v>1</v>
      </c>
      <c r="C1337">
        <v>1</v>
      </c>
      <c r="D1337" t="s">
        <v>6368</v>
      </c>
      <c r="E1337">
        <v>2533</v>
      </c>
    </row>
    <row r="1338" spans="1:5" x14ac:dyDescent="0.25">
      <c r="A1338" s="199" t="s">
        <v>3502</v>
      </c>
      <c r="B1338">
        <v>1</v>
      </c>
      <c r="C1338">
        <v>1</v>
      </c>
      <c r="D1338" t="s">
        <v>6235</v>
      </c>
      <c r="E1338">
        <v>2404</v>
      </c>
    </row>
    <row r="1339" spans="1:5" x14ac:dyDescent="0.25">
      <c r="A1339" s="199" t="s">
        <v>5635</v>
      </c>
      <c r="B1339">
        <v>1</v>
      </c>
      <c r="C1339">
        <v>1</v>
      </c>
      <c r="D1339" t="s">
        <v>5636</v>
      </c>
      <c r="E1339">
        <v>1747</v>
      </c>
    </row>
    <row r="1340" spans="1:5" x14ac:dyDescent="0.25">
      <c r="A1340" s="199" t="s">
        <v>6671</v>
      </c>
      <c r="B1340">
        <v>1</v>
      </c>
      <c r="C1340">
        <v>1</v>
      </c>
      <c r="D1340" t="s">
        <v>5739</v>
      </c>
      <c r="E1340">
        <v>1876</v>
      </c>
    </row>
    <row r="1341" spans="1:5" x14ac:dyDescent="0.25">
      <c r="A1341" s="199" t="s">
        <v>6338</v>
      </c>
      <c r="B1341">
        <v>1</v>
      </c>
      <c r="C1341">
        <v>1</v>
      </c>
      <c r="D1341" t="s">
        <v>6339</v>
      </c>
      <c r="E1341">
        <v>2508</v>
      </c>
    </row>
    <row r="1342" spans="1:5" x14ac:dyDescent="0.25">
      <c r="A1342" s="199" t="s">
        <v>5851</v>
      </c>
      <c r="B1342">
        <v>1</v>
      </c>
      <c r="C1342">
        <v>1</v>
      </c>
      <c r="D1342" t="s">
        <v>5431</v>
      </c>
      <c r="E1342">
        <v>1358</v>
      </c>
    </row>
    <row r="1343" spans="1:5" x14ac:dyDescent="0.25">
      <c r="A1343" s="199" t="s">
        <v>5851</v>
      </c>
      <c r="B1343">
        <v>1</v>
      </c>
      <c r="C1343">
        <v>1</v>
      </c>
      <c r="D1343" t="s">
        <v>5852</v>
      </c>
      <c r="E1343">
        <v>1978</v>
      </c>
    </row>
    <row r="1344" spans="1:5" x14ac:dyDescent="0.25">
      <c r="A1344" s="199" t="s">
        <v>5895</v>
      </c>
      <c r="B1344">
        <v>1</v>
      </c>
      <c r="C1344">
        <v>1</v>
      </c>
      <c r="D1344" t="s">
        <v>5889</v>
      </c>
      <c r="E1344">
        <v>2025</v>
      </c>
    </row>
    <row r="1345" spans="1:5" x14ac:dyDescent="0.25">
      <c r="A1345" s="199" t="s">
        <v>6087</v>
      </c>
      <c r="B1345">
        <v>1</v>
      </c>
      <c r="C1345">
        <v>1</v>
      </c>
      <c r="D1345" t="s">
        <v>6086</v>
      </c>
      <c r="E1345">
        <v>2255</v>
      </c>
    </row>
    <row r="1346" spans="1:5" x14ac:dyDescent="0.25">
      <c r="A1346" s="199" t="s">
        <v>6674</v>
      </c>
      <c r="B1346">
        <v>1</v>
      </c>
      <c r="C1346">
        <v>1</v>
      </c>
      <c r="D1346" t="s">
        <v>5485</v>
      </c>
      <c r="E1346">
        <v>534</v>
      </c>
    </row>
    <row r="1347" spans="1:5" x14ac:dyDescent="0.25">
      <c r="A1347" s="199" t="s">
        <v>5702</v>
      </c>
      <c r="B1347">
        <v>1</v>
      </c>
      <c r="C1347">
        <v>1</v>
      </c>
      <c r="D1347" t="s">
        <v>5698</v>
      </c>
      <c r="E1347">
        <v>1827</v>
      </c>
    </row>
    <row r="1348" spans="1:5" x14ac:dyDescent="0.25">
      <c r="A1348" s="199" t="s">
        <v>5702</v>
      </c>
      <c r="B1348">
        <v>1</v>
      </c>
      <c r="C1348">
        <v>1</v>
      </c>
      <c r="D1348" t="s">
        <v>6086</v>
      </c>
      <c r="E1348">
        <v>2250</v>
      </c>
    </row>
    <row r="1349" spans="1:5" x14ac:dyDescent="0.25">
      <c r="A1349" s="199" t="s">
        <v>6675</v>
      </c>
      <c r="B1349">
        <v>1</v>
      </c>
      <c r="C1349">
        <v>1</v>
      </c>
      <c r="D1349" t="s">
        <v>6224</v>
      </c>
      <c r="E1349">
        <v>2396</v>
      </c>
    </row>
    <row r="1350" spans="1:5" x14ac:dyDescent="0.25">
      <c r="A1350" s="199" t="s">
        <v>6193</v>
      </c>
      <c r="B1350">
        <v>1</v>
      </c>
      <c r="C1350">
        <v>1</v>
      </c>
      <c r="D1350" t="s">
        <v>4685</v>
      </c>
      <c r="E1350">
        <v>94</v>
      </c>
    </row>
    <row r="1351" spans="1:5" x14ac:dyDescent="0.25">
      <c r="A1351" s="199" t="s">
        <v>5768</v>
      </c>
      <c r="B1351">
        <v>1</v>
      </c>
      <c r="C1351">
        <v>1</v>
      </c>
      <c r="D1351" t="s">
        <v>5380</v>
      </c>
      <c r="E1351">
        <v>913</v>
      </c>
    </row>
    <row r="1352" spans="1:5" x14ac:dyDescent="0.25">
      <c r="A1352" s="199" t="s">
        <v>6615</v>
      </c>
      <c r="B1352">
        <v>1</v>
      </c>
      <c r="C1352">
        <v>1</v>
      </c>
      <c r="D1352" t="s">
        <v>6331</v>
      </c>
      <c r="E1352">
        <v>2498</v>
      </c>
    </row>
    <row r="1353" spans="1:5" x14ac:dyDescent="0.25">
      <c r="A1353" s="199" t="s">
        <v>4393</v>
      </c>
      <c r="B1353">
        <v>1</v>
      </c>
      <c r="C1353">
        <v>1</v>
      </c>
      <c r="D1353" t="s">
        <v>5858</v>
      </c>
      <c r="E1353">
        <v>925</v>
      </c>
    </row>
    <row r="1354" spans="1:5" x14ac:dyDescent="0.25">
      <c r="A1354" s="199" t="s">
        <v>5791</v>
      </c>
      <c r="B1354">
        <v>1</v>
      </c>
      <c r="C1354">
        <v>1</v>
      </c>
      <c r="D1354" t="s">
        <v>5420</v>
      </c>
      <c r="E1354">
        <v>1084</v>
      </c>
    </row>
    <row r="1355" spans="1:5" x14ac:dyDescent="0.25">
      <c r="A1355" s="199" t="s">
        <v>4620</v>
      </c>
      <c r="B1355">
        <v>1</v>
      </c>
      <c r="C1355">
        <v>1</v>
      </c>
      <c r="D1355" t="s">
        <v>6403</v>
      </c>
      <c r="E1355">
        <v>2573</v>
      </c>
    </row>
    <row r="1356" spans="1:5" x14ac:dyDescent="0.25">
      <c r="A1356" s="199" t="s">
        <v>177</v>
      </c>
      <c r="B1356">
        <v>1</v>
      </c>
      <c r="C1356">
        <v>1</v>
      </c>
      <c r="D1356" t="s">
        <v>5839</v>
      </c>
      <c r="E1356">
        <v>326</v>
      </c>
    </row>
    <row r="1357" spans="1:5" x14ac:dyDescent="0.25">
      <c r="A1357" s="199" t="s">
        <v>4236</v>
      </c>
      <c r="B1357">
        <v>1</v>
      </c>
      <c r="C1357">
        <v>1</v>
      </c>
      <c r="D1357" t="s">
        <v>6358</v>
      </c>
      <c r="E1357">
        <v>1015</v>
      </c>
    </row>
    <row r="1358" spans="1:5" x14ac:dyDescent="0.25">
      <c r="A1358" s="199" t="s">
        <v>5783</v>
      </c>
      <c r="B1358">
        <v>1</v>
      </c>
      <c r="C1358">
        <v>1</v>
      </c>
      <c r="D1358" t="s">
        <v>5784</v>
      </c>
      <c r="E1358">
        <v>1919</v>
      </c>
    </row>
    <row r="1359" spans="1:5" x14ac:dyDescent="0.25">
      <c r="A1359" s="199" t="s">
        <v>6676</v>
      </c>
      <c r="B1359">
        <v>1</v>
      </c>
      <c r="C1359">
        <v>1</v>
      </c>
      <c r="D1359" t="s">
        <v>5643</v>
      </c>
      <c r="E1359">
        <v>1016</v>
      </c>
    </row>
    <row r="1360" spans="1:5" x14ac:dyDescent="0.25">
      <c r="A1360" s="199" t="s">
        <v>6679</v>
      </c>
      <c r="B1360">
        <v>1</v>
      </c>
      <c r="C1360">
        <v>1</v>
      </c>
      <c r="D1360" t="s">
        <v>6231</v>
      </c>
      <c r="E1360">
        <v>2401</v>
      </c>
    </row>
    <row r="1361" spans="1:5" x14ac:dyDescent="0.25">
      <c r="A1361" s="199" t="s">
        <v>6681</v>
      </c>
      <c r="B1361">
        <v>1</v>
      </c>
      <c r="C1361">
        <v>1</v>
      </c>
      <c r="D1361" t="s">
        <v>5998</v>
      </c>
      <c r="E1361">
        <v>2145</v>
      </c>
    </row>
    <row r="1362" spans="1:5" x14ac:dyDescent="0.25">
      <c r="A1362" s="199" t="s">
        <v>5282</v>
      </c>
      <c r="B1362">
        <v>1</v>
      </c>
      <c r="C1362">
        <v>1</v>
      </c>
      <c r="D1362" t="s">
        <v>5283</v>
      </c>
      <c r="E1362">
        <v>1299</v>
      </c>
    </row>
    <row r="1363" spans="1:5" x14ac:dyDescent="0.25">
      <c r="A1363" s="199" t="s">
        <v>5662</v>
      </c>
      <c r="B1363">
        <v>1</v>
      </c>
      <c r="C1363">
        <v>1</v>
      </c>
      <c r="D1363" t="s">
        <v>5663</v>
      </c>
      <c r="E1363">
        <v>1777</v>
      </c>
    </row>
    <row r="1364" spans="1:5" x14ac:dyDescent="0.25">
      <c r="A1364" s="199" t="s">
        <v>3886</v>
      </c>
      <c r="B1364">
        <v>1</v>
      </c>
      <c r="C1364">
        <v>1</v>
      </c>
      <c r="D1364" t="s">
        <v>5927</v>
      </c>
      <c r="E1364">
        <v>2067</v>
      </c>
    </row>
    <row r="1365" spans="1:5" x14ac:dyDescent="0.25">
      <c r="A1365" s="199" t="s">
        <v>6073</v>
      </c>
      <c r="B1365">
        <v>1</v>
      </c>
      <c r="C1365">
        <v>1</v>
      </c>
      <c r="D1365" t="s">
        <v>6074</v>
      </c>
      <c r="E1365">
        <v>1650</v>
      </c>
    </row>
    <row r="1366" spans="1:5" x14ac:dyDescent="0.25">
      <c r="A1366" s="199" t="s">
        <v>6570</v>
      </c>
      <c r="B1366">
        <v>1</v>
      </c>
      <c r="C1366">
        <v>1</v>
      </c>
      <c r="D1366" t="s">
        <v>5931</v>
      </c>
      <c r="E1366">
        <v>1068</v>
      </c>
    </row>
    <row r="1367" spans="1:5" x14ac:dyDescent="0.25">
      <c r="A1367" s="199" t="s">
        <v>5806</v>
      </c>
      <c r="B1367">
        <v>1</v>
      </c>
      <c r="C1367">
        <v>1</v>
      </c>
      <c r="D1367" t="s">
        <v>5752</v>
      </c>
      <c r="E1367">
        <v>334</v>
      </c>
    </row>
    <row r="1368" spans="1:5" x14ac:dyDescent="0.25">
      <c r="A1368" s="199" t="s">
        <v>4840</v>
      </c>
      <c r="B1368">
        <v>1</v>
      </c>
      <c r="C1368">
        <v>1</v>
      </c>
      <c r="D1368" t="s">
        <v>5680</v>
      </c>
      <c r="E1368">
        <v>1101</v>
      </c>
    </row>
    <row r="1369" spans="1:5" x14ac:dyDescent="0.25">
      <c r="A1369" s="199" t="s">
        <v>5363</v>
      </c>
      <c r="B1369">
        <v>1</v>
      </c>
      <c r="C1369">
        <v>1</v>
      </c>
      <c r="D1369" t="s">
        <v>5364</v>
      </c>
      <c r="E1369">
        <v>1338</v>
      </c>
    </row>
    <row r="1370" spans="1:5" x14ac:dyDescent="0.25">
      <c r="A1370" s="199" t="s">
        <v>6342</v>
      </c>
      <c r="B1370">
        <v>1</v>
      </c>
      <c r="C1370">
        <v>1</v>
      </c>
      <c r="D1370" t="s">
        <v>6343</v>
      </c>
      <c r="E1370">
        <v>2511</v>
      </c>
    </row>
    <row r="1371" spans="1:5" x14ac:dyDescent="0.25">
      <c r="A1371" s="199" t="s">
        <v>6201</v>
      </c>
      <c r="B1371">
        <v>1</v>
      </c>
      <c r="C1371">
        <v>1</v>
      </c>
      <c r="D1371" t="s">
        <v>6202</v>
      </c>
      <c r="E1371">
        <v>979</v>
      </c>
    </row>
    <row r="1372" spans="1:5" x14ac:dyDescent="0.25">
      <c r="A1372" s="199" t="s">
        <v>3865</v>
      </c>
      <c r="B1372">
        <v>1</v>
      </c>
      <c r="C1372">
        <v>1</v>
      </c>
      <c r="D1372" t="s">
        <v>6219</v>
      </c>
      <c r="E1372">
        <v>1712</v>
      </c>
    </row>
    <row r="1373" spans="1:5" x14ac:dyDescent="0.25">
      <c r="A1373" s="199" t="s">
        <v>6684</v>
      </c>
      <c r="B1373">
        <v>1</v>
      </c>
      <c r="C1373">
        <v>1</v>
      </c>
      <c r="D1373" t="s">
        <v>6126</v>
      </c>
      <c r="E1373">
        <v>2293</v>
      </c>
    </row>
    <row r="1374" spans="1:5" x14ac:dyDescent="0.25">
      <c r="A1374" s="199" t="s">
        <v>6524</v>
      </c>
      <c r="B1374">
        <v>1</v>
      </c>
      <c r="C1374">
        <v>1</v>
      </c>
      <c r="D1374" t="s">
        <v>5598</v>
      </c>
      <c r="E1374">
        <v>976</v>
      </c>
    </row>
    <row r="1375" spans="1:5" x14ac:dyDescent="0.25">
      <c r="A1375" s="199" t="s">
        <v>5542</v>
      </c>
      <c r="B1375">
        <v>1</v>
      </c>
      <c r="C1375">
        <v>1</v>
      </c>
      <c r="D1375" t="s">
        <v>5543</v>
      </c>
      <c r="E1375">
        <v>1644</v>
      </c>
    </row>
    <row r="1376" spans="1:5" x14ac:dyDescent="0.25">
      <c r="A1376" s="199" t="s">
        <v>6559</v>
      </c>
      <c r="B1376">
        <v>1</v>
      </c>
      <c r="C1376">
        <v>1</v>
      </c>
      <c r="D1376" t="s">
        <v>5466</v>
      </c>
      <c r="E1376">
        <v>930</v>
      </c>
    </row>
    <row r="1377" spans="1:5" x14ac:dyDescent="0.25">
      <c r="A1377" s="199" t="s">
        <v>5868</v>
      </c>
      <c r="B1377">
        <v>1</v>
      </c>
      <c r="C1377">
        <v>1</v>
      </c>
      <c r="D1377" t="s">
        <v>5869</v>
      </c>
      <c r="E1377">
        <v>1994</v>
      </c>
    </row>
    <row r="1378" spans="1:5" x14ac:dyDescent="0.25">
      <c r="A1378" s="199" t="s">
        <v>5925</v>
      </c>
      <c r="B1378">
        <v>1</v>
      </c>
      <c r="C1378">
        <v>1</v>
      </c>
      <c r="D1378" t="s">
        <v>5926</v>
      </c>
      <c r="E1378">
        <v>570</v>
      </c>
    </row>
    <row r="1379" spans="1:5" x14ac:dyDescent="0.25">
      <c r="A1379" s="199" t="s">
        <v>6203</v>
      </c>
      <c r="B1379">
        <v>1</v>
      </c>
      <c r="C1379">
        <v>1</v>
      </c>
      <c r="D1379" t="s">
        <v>6200</v>
      </c>
      <c r="E1379">
        <v>1705</v>
      </c>
    </row>
    <row r="1380" spans="1:5" x14ac:dyDescent="0.25">
      <c r="A1380" s="199" t="s">
        <v>6436</v>
      </c>
      <c r="B1380">
        <v>1</v>
      </c>
      <c r="C1380">
        <v>1</v>
      </c>
      <c r="D1380" t="s">
        <v>6434</v>
      </c>
      <c r="E1380">
        <v>2607</v>
      </c>
    </row>
    <row r="1381" spans="1:5" x14ac:dyDescent="0.25">
      <c r="A1381" s="199" t="s">
        <v>5552</v>
      </c>
      <c r="B1381">
        <v>1</v>
      </c>
      <c r="C1381">
        <v>1</v>
      </c>
      <c r="D1381" t="s">
        <v>5323</v>
      </c>
      <c r="E1381">
        <v>1413</v>
      </c>
    </row>
    <row r="1382" spans="1:5" x14ac:dyDescent="0.25">
      <c r="A1382" s="199" t="s">
        <v>6688</v>
      </c>
      <c r="B1382">
        <v>1</v>
      </c>
      <c r="C1382">
        <v>1</v>
      </c>
      <c r="D1382" t="s">
        <v>5606</v>
      </c>
      <c r="E1382">
        <v>1135</v>
      </c>
    </row>
    <row r="1383" spans="1:5" x14ac:dyDescent="0.25">
      <c r="A1383" s="199" t="s">
        <v>3769</v>
      </c>
      <c r="B1383">
        <v>1</v>
      </c>
      <c r="C1383">
        <v>1</v>
      </c>
      <c r="D1383" t="s">
        <v>5341</v>
      </c>
      <c r="E1383">
        <v>1137</v>
      </c>
    </row>
    <row r="1384" spans="1:5" x14ac:dyDescent="0.25">
      <c r="A1384" s="199" t="s">
        <v>5835</v>
      </c>
      <c r="B1384">
        <v>1</v>
      </c>
      <c r="C1384">
        <v>1</v>
      </c>
      <c r="D1384" t="s">
        <v>5836</v>
      </c>
      <c r="E1384">
        <v>1966</v>
      </c>
    </row>
    <row r="1385" spans="1:5" x14ac:dyDescent="0.25">
      <c r="A1385" s="199" t="s">
        <v>4202</v>
      </c>
      <c r="B1385">
        <v>1</v>
      </c>
      <c r="C1385">
        <v>1</v>
      </c>
      <c r="D1385" t="s">
        <v>5600</v>
      </c>
      <c r="E1385">
        <v>1144</v>
      </c>
    </row>
    <row r="1386" spans="1:5" x14ac:dyDescent="0.25">
      <c r="A1386" s="199" t="s">
        <v>4137</v>
      </c>
      <c r="B1386">
        <v>1</v>
      </c>
      <c r="C1386">
        <v>1</v>
      </c>
      <c r="D1386" t="s">
        <v>5595</v>
      </c>
      <c r="E1386">
        <v>1149</v>
      </c>
    </row>
    <row r="1387" spans="1:5" x14ac:dyDescent="0.25">
      <c r="A1387" s="199" t="s">
        <v>5916</v>
      </c>
      <c r="B1387">
        <v>1</v>
      </c>
      <c r="C1387">
        <v>1</v>
      </c>
      <c r="D1387" t="s">
        <v>5917</v>
      </c>
      <c r="E1387">
        <v>2053</v>
      </c>
    </row>
    <row r="1388" spans="1:5" x14ac:dyDescent="0.25">
      <c r="A1388" s="199" t="s">
        <v>6010</v>
      </c>
      <c r="B1388">
        <v>1</v>
      </c>
      <c r="C1388">
        <v>1</v>
      </c>
      <c r="D1388" t="s">
        <v>6011</v>
      </c>
      <c r="E1388">
        <v>1612</v>
      </c>
    </row>
    <row r="1389" spans="1:5" x14ac:dyDescent="0.25">
      <c r="A1389" s="199" t="s">
        <v>6069</v>
      </c>
      <c r="B1389">
        <v>1</v>
      </c>
      <c r="C1389">
        <v>1</v>
      </c>
      <c r="D1389" t="s">
        <v>6066</v>
      </c>
      <c r="E1389">
        <v>2232</v>
      </c>
    </row>
    <row r="1390" spans="1:5" x14ac:dyDescent="0.25">
      <c r="A1390" s="199" t="s">
        <v>5499</v>
      </c>
      <c r="B1390">
        <v>1</v>
      </c>
      <c r="C1390">
        <v>1</v>
      </c>
      <c r="D1390" t="s">
        <v>5498</v>
      </c>
      <c r="E1390">
        <v>1595</v>
      </c>
    </row>
    <row r="1391" spans="1:5" x14ac:dyDescent="0.25">
      <c r="A1391" s="199" t="s">
        <v>5545</v>
      </c>
      <c r="B1391">
        <v>1</v>
      </c>
      <c r="C1391">
        <v>1</v>
      </c>
      <c r="D1391" t="s">
        <v>5323</v>
      </c>
      <c r="E1391">
        <v>1412</v>
      </c>
    </row>
    <row r="1392" spans="1:5" x14ac:dyDescent="0.25">
      <c r="A1392" s="199" t="s">
        <v>5708</v>
      </c>
      <c r="B1392">
        <v>1</v>
      </c>
      <c r="C1392">
        <v>1</v>
      </c>
      <c r="D1392" t="s">
        <v>5706</v>
      </c>
      <c r="E1392">
        <v>1837</v>
      </c>
    </row>
    <row r="1393" spans="1:5" x14ac:dyDescent="0.25">
      <c r="A1393" s="199" t="s">
        <v>6508</v>
      </c>
      <c r="B1393">
        <v>1</v>
      </c>
      <c r="C1393">
        <v>1</v>
      </c>
      <c r="D1393" t="s">
        <v>5297</v>
      </c>
      <c r="E1393">
        <v>1183</v>
      </c>
    </row>
    <row r="1394" spans="1:5" x14ac:dyDescent="0.25">
      <c r="A1394" s="199" t="s">
        <v>6536</v>
      </c>
      <c r="B1394">
        <v>1</v>
      </c>
      <c r="C1394">
        <v>1</v>
      </c>
      <c r="D1394" t="s">
        <v>5792</v>
      </c>
      <c r="E1394">
        <v>917</v>
      </c>
    </row>
    <row r="1395" spans="1:5" x14ac:dyDescent="0.25">
      <c r="A1395" s="199" t="s">
        <v>6617</v>
      </c>
      <c r="B1395">
        <v>1</v>
      </c>
      <c r="C1395">
        <v>1</v>
      </c>
      <c r="D1395" t="s">
        <v>6417</v>
      </c>
      <c r="E1395">
        <v>2589</v>
      </c>
    </row>
    <row r="1396" spans="1:5" x14ac:dyDescent="0.25">
      <c r="A1396" s="199" t="s">
        <v>6693</v>
      </c>
      <c r="B1396">
        <v>1</v>
      </c>
      <c r="C1396">
        <v>1</v>
      </c>
      <c r="D1396" t="s">
        <v>5914</v>
      </c>
      <c r="E1396">
        <v>2051</v>
      </c>
    </row>
    <row r="1397" spans="1:5" x14ac:dyDescent="0.25">
      <c r="A1397" s="199" t="s">
        <v>4963</v>
      </c>
      <c r="B1397">
        <v>1</v>
      </c>
      <c r="C1397">
        <v>1</v>
      </c>
      <c r="D1397" t="s">
        <v>5475</v>
      </c>
      <c r="E1397">
        <v>1190</v>
      </c>
    </row>
    <row r="1398" spans="1:5" x14ac:dyDescent="0.25">
      <c r="A1398" s="199" t="s">
        <v>5827</v>
      </c>
      <c r="B1398">
        <v>1</v>
      </c>
      <c r="C1398">
        <v>1</v>
      </c>
      <c r="D1398" t="s">
        <v>5828</v>
      </c>
      <c r="E1398">
        <v>1958</v>
      </c>
    </row>
    <row r="1399" spans="1:5" x14ac:dyDescent="0.25">
      <c r="A1399" s="199" t="s">
        <v>6694</v>
      </c>
      <c r="B1399">
        <v>1</v>
      </c>
      <c r="C1399">
        <v>1</v>
      </c>
      <c r="D1399" t="s">
        <v>6056</v>
      </c>
      <c r="E1399">
        <v>2217</v>
      </c>
    </row>
    <row r="1400" spans="1:5" x14ac:dyDescent="0.25">
      <c r="A1400" s="199" t="s">
        <v>5586</v>
      </c>
      <c r="B1400">
        <v>1</v>
      </c>
      <c r="C1400">
        <v>1</v>
      </c>
      <c r="D1400" t="s">
        <v>5048</v>
      </c>
      <c r="E1400">
        <v>879</v>
      </c>
    </row>
    <row r="1401" spans="1:5" x14ac:dyDescent="0.25">
      <c r="A1401" s="199" t="s">
        <v>5976</v>
      </c>
      <c r="B1401">
        <v>1</v>
      </c>
      <c r="C1401">
        <v>1</v>
      </c>
      <c r="D1401" t="s">
        <v>5974</v>
      </c>
      <c r="E1401">
        <v>2122</v>
      </c>
    </row>
    <row r="1402" spans="1:5" x14ac:dyDescent="0.25">
      <c r="A1402" s="199" t="s">
        <v>6695</v>
      </c>
      <c r="B1402">
        <v>1</v>
      </c>
      <c r="C1402">
        <v>1</v>
      </c>
      <c r="D1402" t="s">
        <v>5456</v>
      </c>
      <c r="E1402">
        <v>1191</v>
      </c>
    </row>
    <row r="1403" spans="1:5" x14ac:dyDescent="0.25">
      <c r="A1403" s="199" t="s">
        <v>6696</v>
      </c>
      <c r="B1403">
        <v>1</v>
      </c>
      <c r="C1403">
        <v>1</v>
      </c>
      <c r="D1403" t="s">
        <v>5904</v>
      </c>
      <c r="E1403">
        <v>2041</v>
      </c>
    </row>
    <row r="1404" spans="1:5" x14ac:dyDescent="0.25">
      <c r="A1404" s="199" t="s">
        <v>5382</v>
      </c>
      <c r="B1404">
        <v>1</v>
      </c>
      <c r="C1404">
        <v>1</v>
      </c>
      <c r="D1404" t="s">
        <v>5383</v>
      </c>
      <c r="E1404">
        <v>852</v>
      </c>
    </row>
    <row r="1405" spans="1:5" x14ac:dyDescent="0.25">
      <c r="A1405" s="199" t="s">
        <v>6168</v>
      </c>
      <c r="B1405">
        <v>1</v>
      </c>
      <c r="C1405">
        <v>1</v>
      </c>
      <c r="D1405" t="s">
        <v>5347</v>
      </c>
      <c r="E1405">
        <v>848</v>
      </c>
    </row>
    <row r="1406" spans="1:5" x14ac:dyDescent="0.25">
      <c r="A1406" s="199" t="s">
        <v>6168</v>
      </c>
      <c r="B1406">
        <v>1</v>
      </c>
      <c r="C1406">
        <v>1</v>
      </c>
      <c r="D1406" t="s">
        <v>6167</v>
      </c>
      <c r="E1406">
        <v>2343</v>
      </c>
    </row>
    <row r="1407" spans="1:5" x14ac:dyDescent="0.25">
      <c r="A1407" s="199" t="s">
        <v>5967</v>
      </c>
      <c r="B1407">
        <v>1</v>
      </c>
      <c r="C1407">
        <v>1</v>
      </c>
      <c r="D1407" t="s">
        <v>5968</v>
      </c>
      <c r="E1407">
        <v>2115</v>
      </c>
    </row>
    <row r="1408" spans="1:5" x14ac:dyDescent="0.25">
      <c r="A1408" s="199" t="s">
        <v>6538</v>
      </c>
      <c r="B1408">
        <v>1</v>
      </c>
      <c r="C1408">
        <v>1</v>
      </c>
      <c r="D1408" t="s">
        <v>5954</v>
      </c>
      <c r="E1408">
        <v>2103</v>
      </c>
    </row>
    <row r="1409" spans="1:5" x14ac:dyDescent="0.25">
      <c r="A1409" s="199" t="s">
        <v>5743</v>
      </c>
      <c r="B1409">
        <v>1</v>
      </c>
      <c r="C1409">
        <v>1</v>
      </c>
      <c r="D1409" t="s">
        <v>5737</v>
      </c>
      <c r="E1409">
        <v>1486</v>
      </c>
    </row>
    <row r="1410" spans="1:5" x14ac:dyDescent="0.25">
      <c r="A1410" s="199" t="s">
        <v>5779</v>
      </c>
      <c r="B1410">
        <v>1</v>
      </c>
      <c r="C1410">
        <v>1</v>
      </c>
      <c r="D1410" t="s">
        <v>5373</v>
      </c>
      <c r="E1410">
        <v>1221</v>
      </c>
    </row>
    <row r="1411" spans="1:5" x14ac:dyDescent="0.25">
      <c r="A1411" s="199" t="s">
        <v>5779</v>
      </c>
      <c r="B1411">
        <v>1</v>
      </c>
      <c r="C1411">
        <v>1</v>
      </c>
      <c r="D1411" t="s">
        <v>5780</v>
      </c>
      <c r="E1411">
        <v>1914</v>
      </c>
    </row>
    <row r="1412" spans="1:5" x14ac:dyDescent="0.25">
      <c r="A1412" s="199" t="s">
        <v>6404</v>
      </c>
      <c r="B1412">
        <v>1</v>
      </c>
      <c r="C1412">
        <v>1</v>
      </c>
      <c r="D1412" t="s">
        <v>6405</v>
      </c>
      <c r="E1412">
        <v>2574</v>
      </c>
    </row>
    <row r="1413" spans="1:5" x14ac:dyDescent="0.25">
      <c r="A1413" s="199" t="s">
        <v>6268</v>
      </c>
      <c r="B1413">
        <v>1</v>
      </c>
      <c r="C1413">
        <v>1</v>
      </c>
      <c r="D1413" t="s">
        <v>5531</v>
      </c>
      <c r="E1413">
        <v>719</v>
      </c>
    </row>
    <row r="1414" spans="1:5" x14ac:dyDescent="0.25">
      <c r="A1414" s="199" t="s">
        <v>6268</v>
      </c>
      <c r="B1414">
        <v>1</v>
      </c>
      <c r="C1414">
        <v>1</v>
      </c>
      <c r="D1414" t="s">
        <v>6267</v>
      </c>
      <c r="E1414">
        <v>2440</v>
      </c>
    </row>
    <row r="1415" spans="1:5" x14ac:dyDescent="0.25">
      <c r="A1415" s="199" t="s">
        <v>5284</v>
      </c>
      <c r="B1415">
        <v>1</v>
      </c>
      <c r="C1415">
        <v>1</v>
      </c>
      <c r="D1415" t="s">
        <v>5285</v>
      </c>
      <c r="E1415">
        <v>1307</v>
      </c>
    </row>
    <row r="1416" spans="1:5" x14ac:dyDescent="0.25">
      <c r="A1416" s="199" t="s">
        <v>6698</v>
      </c>
      <c r="B1416">
        <v>1</v>
      </c>
      <c r="C1416">
        <v>1</v>
      </c>
      <c r="D1416" t="s">
        <v>5371</v>
      </c>
      <c r="E1416">
        <v>1227</v>
      </c>
    </row>
    <row r="1417" spans="1:5" x14ac:dyDescent="0.25">
      <c r="A1417" s="199" t="s">
        <v>6428</v>
      </c>
      <c r="B1417">
        <v>1</v>
      </c>
      <c r="C1417">
        <v>1</v>
      </c>
      <c r="D1417" t="s">
        <v>6426</v>
      </c>
      <c r="E1417">
        <v>2602</v>
      </c>
    </row>
    <row r="1418" spans="1:5" x14ac:dyDescent="0.25">
      <c r="A1418" s="199" t="s">
        <v>5428</v>
      </c>
      <c r="B1418">
        <v>1</v>
      </c>
      <c r="C1418">
        <v>1</v>
      </c>
      <c r="D1418" t="s">
        <v>5298</v>
      </c>
      <c r="E1418">
        <v>1243</v>
      </c>
    </row>
    <row r="1419" spans="1:5" x14ac:dyDescent="0.25">
      <c r="A1419" s="199" t="s">
        <v>5428</v>
      </c>
      <c r="B1419">
        <v>1</v>
      </c>
      <c r="C1419">
        <v>1</v>
      </c>
      <c r="D1419" t="s">
        <v>5426</v>
      </c>
      <c r="E1419">
        <v>1512</v>
      </c>
    </row>
    <row r="1420" spans="1:5" x14ac:dyDescent="0.25">
      <c r="A1420" s="199" t="s">
        <v>5860</v>
      </c>
      <c r="B1420">
        <v>1</v>
      </c>
      <c r="C1420">
        <v>1</v>
      </c>
      <c r="D1420" t="s">
        <v>5859</v>
      </c>
      <c r="E1420">
        <v>1987</v>
      </c>
    </row>
    <row r="1421" spans="1:5" x14ac:dyDescent="0.25">
      <c r="A1421" s="199" t="s">
        <v>6700</v>
      </c>
      <c r="B1421">
        <v>1</v>
      </c>
      <c r="C1421">
        <v>1</v>
      </c>
      <c r="D1421" t="s">
        <v>5691</v>
      </c>
      <c r="E1421">
        <v>1815</v>
      </c>
    </row>
    <row r="1422" spans="1:5" x14ac:dyDescent="0.25">
      <c r="A1422" s="199" t="s">
        <v>5544</v>
      </c>
      <c r="B1422">
        <v>1</v>
      </c>
      <c r="C1422">
        <v>1</v>
      </c>
      <c r="D1422" t="s">
        <v>5515</v>
      </c>
      <c r="E1422">
        <v>955</v>
      </c>
    </row>
    <row r="1423" spans="1:5" x14ac:dyDescent="0.25">
      <c r="A1423" s="199" t="s">
        <v>5658</v>
      </c>
      <c r="B1423">
        <v>1</v>
      </c>
      <c r="C1423">
        <v>1</v>
      </c>
      <c r="D1423" t="s">
        <v>5659</v>
      </c>
      <c r="E1423">
        <v>1014</v>
      </c>
    </row>
    <row r="1424" spans="1:5" x14ac:dyDescent="0.25">
      <c r="A1424" s="199" t="s">
        <v>6139</v>
      </c>
      <c r="B1424">
        <v>1</v>
      </c>
      <c r="C1424">
        <v>1</v>
      </c>
      <c r="D1424" t="s">
        <v>5912</v>
      </c>
      <c r="E1424">
        <v>2049</v>
      </c>
    </row>
    <row r="1425" spans="1:5" x14ac:dyDescent="0.25">
      <c r="A1425" s="199" t="s">
        <v>6139</v>
      </c>
      <c r="B1425">
        <v>1</v>
      </c>
      <c r="C1425">
        <v>1</v>
      </c>
      <c r="D1425" t="s">
        <v>6140</v>
      </c>
      <c r="E1425">
        <v>2305</v>
      </c>
    </row>
    <row r="1426" spans="1:5" x14ac:dyDescent="0.25">
      <c r="A1426" s="199" t="s">
        <v>3822</v>
      </c>
      <c r="B1426">
        <v>1</v>
      </c>
      <c r="C1426">
        <v>1</v>
      </c>
      <c r="D1426" t="s">
        <v>5279</v>
      </c>
      <c r="E1426">
        <v>1361</v>
      </c>
    </row>
    <row r="1427" spans="1:5" x14ac:dyDescent="0.25">
      <c r="A1427" s="199" t="s">
        <v>6702</v>
      </c>
      <c r="B1427">
        <v>1</v>
      </c>
      <c r="C1427">
        <v>1</v>
      </c>
      <c r="D1427" t="s">
        <v>5411</v>
      </c>
      <c r="E1427">
        <v>1498</v>
      </c>
    </row>
    <row r="1428" spans="1:5" x14ac:dyDescent="0.25">
      <c r="A1428" s="199" t="s">
        <v>6702</v>
      </c>
      <c r="B1428">
        <v>1</v>
      </c>
      <c r="C1428">
        <v>1</v>
      </c>
      <c r="D1428" t="s">
        <v>5616</v>
      </c>
      <c r="E1428">
        <v>448</v>
      </c>
    </row>
    <row r="1429" spans="1:5" x14ac:dyDescent="0.25">
      <c r="A1429" s="199" t="s">
        <v>6703</v>
      </c>
      <c r="B1429">
        <v>1</v>
      </c>
      <c r="C1429">
        <v>1</v>
      </c>
      <c r="D1429" t="s">
        <v>5406</v>
      </c>
      <c r="E1429">
        <v>649</v>
      </c>
    </row>
    <row r="1430" spans="1:5" x14ac:dyDescent="0.25">
      <c r="A1430" s="199" t="s">
        <v>5500</v>
      </c>
      <c r="B1430">
        <v>1</v>
      </c>
      <c r="C1430">
        <v>1</v>
      </c>
      <c r="D1430" t="s">
        <v>5314</v>
      </c>
      <c r="E1430">
        <v>1267</v>
      </c>
    </row>
    <row r="1431" spans="1:5" x14ac:dyDescent="0.25">
      <c r="A1431" s="199" t="s">
        <v>5500</v>
      </c>
      <c r="B1431">
        <v>1</v>
      </c>
      <c r="C1431">
        <v>1</v>
      </c>
      <c r="D1431" t="s">
        <v>5310</v>
      </c>
      <c r="E1431">
        <v>1392</v>
      </c>
    </row>
    <row r="1432" spans="1:5" x14ac:dyDescent="0.25">
      <c r="A1432" s="199" t="s">
        <v>6706</v>
      </c>
      <c r="B1432">
        <v>1</v>
      </c>
      <c r="C1432">
        <v>1</v>
      </c>
      <c r="D1432" t="s">
        <v>6354</v>
      </c>
      <c r="E1432">
        <v>2522</v>
      </c>
    </row>
    <row r="1433" spans="1:5" x14ac:dyDescent="0.25">
      <c r="A1433" s="199" t="s">
        <v>6359</v>
      </c>
      <c r="B1433">
        <v>1</v>
      </c>
      <c r="C1433">
        <v>1</v>
      </c>
      <c r="D1433" t="s">
        <v>6360</v>
      </c>
      <c r="E1433">
        <v>2526</v>
      </c>
    </row>
    <row r="1434" spans="1:5" x14ac:dyDescent="0.25">
      <c r="A1434" s="199" t="s">
        <v>5801</v>
      </c>
      <c r="B1434">
        <v>1</v>
      </c>
      <c r="C1434">
        <v>1</v>
      </c>
      <c r="D1434" t="s">
        <v>5798</v>
      </c>
      <c r="E1434">
        <v>922</v>
      </c>
    </row>
    <row r="1435" spans="1:5" x14ac:dyDescent="0.25">
      <c r="A1435" s="199" t="s">
        <v>6411</v>
      </c>
      <c r="B1435">
        <v>1</v>
      </c>
      <c r="C1435">
        <v>1</v>
      </c>
      <c r="D1435" t="s">
        <v>6410</v>
      </c>
      <c r="E1435">
        <v>2582</v>
      </c>
    </row>
    <row r="1436" spans="1:5" x14ac:dyDescent="0.25">
      <c r="A1436" s="199" t="s">
        <v>5619</v>
      </c>
      <c r="B1436">
        <v>1</v>
      </c>
      <c r="C1436">
        <v>1</v>
      </c>
      <c r="D1436" t="s">
        <v>5048</v>
      </c>
      <c r="E1436">
        <v>889</v>
      </c>
    </row>
    <row r="1437" spans="1:5" x14ac:dyDescent="0.25">
      <c r="A1437" s="199" t="s">
        <v>6708</v>
      </c>
      <c r="B1437">
        <v>1</v>
      </c>
      <c r="C1437">
        <v>1</v>
      </c>
      <c r="D1437" t="s">
        <v>5380</v>
      </c>
      <c r="E1437">
        <v>908</v>
      </c>
    </row>
    <row r="1438" spans="1:5" x14ac:dyDescent="0.25">
      <c r="A1438" s="199" t="s">
        <v>4370</v>
      </c>
      <c r="B1438">
        <v>1</v>
      </c>
      <c r="C1438">
        <v>1</v>
      </c>
      <c r="D1438" t="s">
        <v>5312</v>
      </c>
      <c r="E1438">
        <v>1287</v>
      </c>
    </row>
    <row r="1439" spans="1:5" x14ac:dyDescent="0.25">
      <c r="A1439" s="199" t="s">
        <v>6709</v>
      </c>
      <c r="B1439">
        <v>1</v>
      </c>
      <c r="C1439">
        <v>1</v>
      </c>
      <c r="D1439" t="s">
        <v>5306</v>
      </c>
      <c r="E1439">
        <v>1290</v>
      </c>
    </row>
    <row r="1440" spans="1:5" x14ac:dyDescent="0.25">
      <c r="A1440" s="199" t="s">
        <v>5990</v>
      </c>
      <c r="B1440">
        <v>1</v>
      </c>
      <c r="C1440">
        <v>1</v>
      </c>
      <c r="D1440" t="s">
        <v>5989</v>
      </c>
      <c r="E1440">
        <v>2135</v>
      </c>
    </row>
    <row r="1441" spans="1:5" x14ac:dyDescent="0.25">
      <c r="A1441" s="199" t="s">
        <v>6525</v>
      </c>
      <c r="B1441">
        <v>1</v>
      </c>
      <c r="C1441">
        <v>1</v>
      </c>
      <c r="D1441" t="s">
        <v>5048</v>
      </c>
      <c r="E1441">
        <v>895</v>
      </c>
    </row>
    <row r="1442" spans="1:5" x14ac:dyDescent="0.25">
      <c r="A1442" s="199" t="s">
        <v>6544</v>
      </c>
      <c r="B1442">
        <v>1</v>
      </c>
      <c r="C1442">
        <v>1</v>
      </c>
      <c r="D1442" t="s">
        <v>6132</v>
      </c>
      <c r="E1442">
        <v>2301</v>
      </c>
    </row>
    <row r="1443" spans="1:5" x14ac:dyDescent="0.25">
      <c r="A1443" s="199" t="s">
        <v>3834</v>
      </c>
      <c r="B1443">
        <v>1</v>
      </c>
      <c r="C1443">
        <v>1</v>
      </c>
      <c r="D1443" t="s">
        <v>5307</v>
      </c>
      <c r="E1443">
        <v>1291</v>
      </c>
    </row>
    <row r="1444" spans="1:5" x14ac:dyDescent="0.25">
      <c r="A1444" s="199" t="s">
        <v>5476</v>
      </c>
      <c r="B1444">
        <v>1</v>
      </c>
      <c r="C1444">
        <v>1</v>
      </c>
      <c r="D1444" t="s">
        <v>5300</v>
      </c>
      <c r="E1444">
        <v>748</v>
      </c>
    </row>
    <row r="1445" spans="1:5" x14ac:dyDescent="0.25">
      <c r="A1445" s="199" t="s">
        <v>6547</v>
      </c>
      <c r="B1445">
        <v>1</v>
      </c>
      <c r="C1445">
        <v>1</v>
      </c>
      <c r="D1445" t="s">
        <v>5607</v>
      </c>
      <c r="E1445">
        <v>1714</v>
      </c>
    </row>
    <row r="1446" spans="1:5" x14ac:dyDescent="0.25">
      <c r="A1446" s="199" t="s">
        <v>5755</v>
      </c>
      <c r="B1446">
        <v>1</v>
      </c>
      <c r="C1446">
        <v>1</v>
      </c>
      <c r="D1446" t="s">
        <v>5756</v>
      </c>
      <c r="E1446">
        <v>1894</v>
      </c>
    </row>
    <row r="1447" spans="1:5" x14ac:dyDescent="0.25">
      <c r="A1447" s="199" t="s">
        <v>3426</v>
      </c>
      <c r="B1447">
        <v>1</v>
      </c>
      <c r="C1447">
        <v>1</v>
      </c>
      <c r="D1447" t="s">
        <v>5367</v>
      </c>
      <c r="E1447">
        <v>1106</v>
      </c>
    </row>
    <row r="1448" spans="1:5" x14ac:dyDescent="0.25">
      <c r="A1448" s="199" t="s">
        <v>6509</v>
      </c>
      <c r="B1448">
        <v>1</v>
      </c>
      <c r="C1448">
        <v>1</v>
      </c>
      <c r="D1448" t="s">
        <v>6459</v>
      </c>
      <c r="E1448">
        <v>2636</v>
      </c>
    </row>
    <row r="1449" spans="1:5" x14ac:dyDescent="0.25">
      <c r="A1449" s="199" t="s">
        <v>5609</v>
      </c>
      <c r="B1449">
        <v>1</v>
      </c>
      <c r="C1449">
        <v>1</v>
      </c>
      <c r="D1449" t="s">
        <v>5607</v>
      </c>
      <c r="E1449">
        <v>1715</v>
      </c>
    </row>
    <row r="1450" spans="1:5" x14ac:dyDescent="0.25">
      <c r="A1450" s="199" t="s">
        <v>5939</v>
      </c>
      <c r="B1450">
        <v>1</v>
      </c>
      <c r="C1450">
        <v>1</v>
      </c>
      <c r="D1450" t="s">
        <v>5940</v>
      </c>
      <c r="E1450">
        <v>2082</v>
      </c>
    </row>
    <row r="1451" spans="1:5" x14ac:dyDescent="0.25">
      <c r="A1451" s="199" t="s">
        <v>6420</v>
      </c>
      <c r="B1451">
        <v>1</v>
      </c>
      <c r="C1451">
        <v>1</v>
      </c>
      <c r="D1451" t="s">
        <v>6421</v>
      </c>
      <c r="E1451">
        <v>2593</v>
      </c>
    </row>
    <row r="1452" spans="1:5" x14ac:dyDescent="0.25">
      <c r="A1452" s="199" t="s">
        <v>6712</v>
      </c>
      <c r="B1452">
        <v>1</v>
      </c>
      <c r="C1452">
        <v>1</v>
      </c>
      <c r="D1452" t="s">
        <v>6418</v>
      </c>
      <c r="E1452">
        <v>2591</v>
      </c>
    </row>
    <row r="1453" spans="1:5" x14ac:dyDescent="0.25">
      <c r="A1453" s="199" t="s">
        <v>5722</v>
      </c>
      <c r="B1453">
        <v>1</v>
      </c>
      <c r="C1453">
        <v>1</v>
      </c>
      <c r="D1453" t="s">
        <v>5720</v>
      </c>
      <c r="E1453">
        <v>351</v>
      </c>
    </row>
    <row r="1454" spans="1:5" x14ac:dyDescent="0.25">
      <c r="A1454" s="199" t="s">
        <v>5653</v>
      </c>
      <c r="B1454">
        <v>1</v>
      </c>
      <c r="C1454">
        <v>1</v>
      </c>
      <c r="D1454" t="s">
        <v>5651</v>
      </c>
      <c r="E1454">
        <v>1764</v>
      </c>
    </row>
    <row r="1455" spans="1:5" x14ac:dyDescent="0.25">
      <c r="A1455" s="199" t="s">
        <v>5412</v>
      </c>
      <c r="B1455">
        <v>1</v>
      </c>
      <c r="C1455">
        <v>1</v>
      </c>
      <c r="D1455" t="s">
        <v>5413</v>
      </c>
      <c r="E1455">
        <v>1499</v>
      </c>
    </row>
    <row r="1456" spans="1:5" x14ac:dyDescent="0.25">
      <c r="A1456" s="199" t="s">
        <v>5412</v>
      </c>
      <c r="B1456">
        <v>1</v>
      </c>
      <c r="C1456">
        <v>1</v>
      </c>
      <c r="D1456" t="s">
        <v>5588</v>
      </c>
      <c r="E1456">
        <v>1154</v>
      </c>
    </row>
    <row r="1457" spans="1:5" x14ac:dyDescent="0.25">
      <c r="A1457" s="199" t="s">
        <v>6713</v>
      </c>
      <c r="B1457">
        <v>1</v>
      </c>
      <c r="C1457">
        <v>1</v>
      </c>
      <c r="D1457" t="s">
        <v>5287</v>
      </c>
      <c r="E1457">
        <v>1303</v>
      </c>
    </row>
    <row r="1458" spans="1:5" x14ac:dyDescent="0.25">
      <c r="A1458" s="199" t="s">
        <v>6714</v>
      </c>
      <c r="B1458">
        <v>1</v>
      </c>
      <c r="C1458">
        <v>1</v>
      </c>
      <c r="D1458" t="s">
        <v>5285</v>
      </c>
      <c r="E1458">
        <v>1305</v>
      </c>
    </row>
    <row r="1459" spans="1:5" x14ac:dyDescent="0.25">
      <c r="A1459" s="199" t="s">
        <v>6075</v>
      </c>
      <c r="B1459">
        <v>1</v>
      </c>
      <c r="C1459">
        <v>1</v>
      </c>
      <c r="D1459" t="s">
        <v>6076</v>
      </c>
      <c r="E1459">
        <v>2239</v>
      </c>
    </row>
    <row r="1460" spans="1:5" x14ac:dyDescent="0.25">
      <c r="A1460" s="199" t="s">
        <v>5704</v>
      </c>
      <c r="B1460">
        <v>1</v>
      </c>
      <c r="C1460">
        <v>1</v>
      </c>
      <c r="D1460" t="s">
        <v>5698</v>
      </c>
      <c r="E1460">
        <v>1830</v>
      </c>
    </row>
    <row r="1461" spans="1:5" x14ac:dyDescent="0.25">
      <c r="A1461" s="199" t="s">
        <v>5750</v>
      </c>
      <c r="B1461">
        <v>1</v>
      </c>
      <c r="C1461">
        <v>1</v>
      </c>
      <c r="D1461" t="s">
        <v>5751</v>
      </c>
      <c r="E1461">
        <v>1888</v>
      </c>
    </row>
    <row r="1462" spans="1:5" x14ac:dyDescent="0.25">
      <c r="A1462" s="199" t="s">
        <v>6715</v>
      </c>
      <c r="B1462">
        <v>1</v>
      </c>
      <c r="C1462">
        <v>1</v>
      </c>
      <c r="D1462" t="s">
        <v>5276</v>
      </c>
      <c r="E1462">
        <v>1309</v>
      </c>
    </row>
    <row r="1463" spans="1:5" x14ac:dyDescent="0.25">
      <c r="A1463" s="199" t="s">
        <v>5757</v>
      </c>
      <c r="B1463">
        <v>1</v>
      </c>
      <c r="C1463">
        <v>1</v>
      </c>
      <c r="D1463" t="s">
        <v>5758</v>
      </c>
      <c r="E1463">
        <v>1895</v>
      </c>
    </row>
    <row r="1464" spans="1:5" x14ac:dyDescent="0.25">
      <c r="A1464" s="199" t="s">
        <v>4361</v>
      </c>
      <c r="B1464">
        <v>1</v>
      </c>
      <c r="C1464">
        <v>1</v>
      </c>
      <c r="D1464" t="s">
        <v>5277</v>
      </c>
      <c r="E1464">
        <v>1310</v>
      </c>
    </row>
    <row r="1465" spans="1:5" x14ac:dyDescent="0.25">
      <c r="A1465" s="199" t="s">
        <v>4403</v>
      </c>
      <c r="B1465">
        <v>1</v>
      </c>
      <c r="C1465">
        <v>1</v>
      </c>
      <c r="D1465" t="s">
        <v>5261</v>
      </c>
      <c r="E1465">
        <v>1332</v>
      </c>
    </row>
    <row r="1466" spans="1:5" x14ac:dyDescent="0.25">
      <c r="A1466" s="199" t="s">
        <v>6466</v>
      </c>
      <c r="B1466">
        <v>1</v>
      </c>
      <c r="C1466">
        <v>1</v>
      </c>
      <c r="D1466" t="s">
        <v>6463</v>
      </c>
      <c r="E1466">
        <v>2642</v>
      </c>
    </row>
    <row r="1467" spans="1:5" x14ac:dyDescent="0.25">
      <c r="A1467" s="199" t="s">
        <v>5863</v>
      </c>
      <c r="B1467">
        <v>1</v>
      </c>
      <c r="C1467">
        <v>1</v>
      </c>
      <c r="D1467" t="s">
        <v>5859</v>
      </c>
      <c r="E1467">
        <v>1990</v>
      </c>
    </row>
    <row r="1468" spans="1:5" x14ac:dyDescent="0.25">
      <c r="A1468" s="199" t="s">
        <v>6614</v>
      </c>
      <c r="B1468">
        <v>1</v>
      </c>
      <c r="C1468">
        <v>1</v>
      </c>
      <c r="D1468" t="s">
        <v>6314</v>
      </c>
      <c r="E1468">
        <v>2480</v>
      </c>
    </row>
    <row r="1469" spans="1:5" x14ac:dyDescent="0.25">
      <c r="A1469" s="199" t="s">
        <v>5683</v>
      </c>
      <c r="B1469">
        <v>1</v>
      </c>
      <c r="C1469">
        <v>1</v>
      </c>
      <c r="D1469" t="s">
        <v>5680</v>
      </c>
      <c r="E1469">
        <v>1102</v>
      </c>
    </row>
    <row r="1470" spans="1:5" x14ac:dyDescent="0.25">
      <c r="A1470" s="199" t="s">
        <v>6088</v>
      </c>
      <c r="B1470">
        <v>1</v>
      </c>
      <c r="C1470">
        <v>1</v>
      </c>
      <c r="D1470" t="s">
        <v>6086</v>
      </c>
      <c r="E1470">
        <v>2256</v>
      </c>
    </row>
    <row r="1471" spans="1:5" x14ac:dyDescent="0.25">
      <c r="A1471" s="199" t="s">
        <v>6260</v>
      </c>
      <c r="B1471">
        <v>1</v>
      </c>
      <c r="C1471">
        <v>1</v>
      </c>
      <c r="D1471" t="s">
        <v>6261</v>
      </c>
      <c r="E1471">
        <v>2430</v>
      </c>
    </row>
    <row r="1472" spans="1:5" x14ac:dyDescent="0.25">
      <c r="A1472" s="199" t="s">
        <v>4939</v>
      </c>
      <c r="B1472">
        <v>1</v>
      </c>
      <c r="C1472">
        <v>1</v>
      </c>
      <c r="D1472" t="s">
        <v>5379</v>
      </c>
      <c r="E1472">
        <v>1342</v>
      </c>
    </row>
    <row r="1473" spans="1:5" x14ac:dyDescent="0.25">
      <c r="A1473" s="199" t="s">
        <v>4711</v>
      </c>
      <c r="B1473">
        <v>1</v>
      </c>
      <c r="C1473">
        <v>1</v>
      </c>
      <c r="D1473" t="s">
        <v>5543</v>
      </c>
      <c r="E1473">
        <v>1645</v>
      </c>
    </row>
    <row r="1474" spans="1:5" x14ac:dyDescent="0.25">
      <c r="A1474" s="199" t="s">
        <v>5821</v>
      </c>
      <c r="B1474">
        <v>1</v>
      </c>
      <c r="C1474">
        <v>1</v>
      </c>
      <c r="D1474" t="s">
        <v>5332</v>
      </c>
      <c r="E1474">
        <v>1345</v>
      </c>
    </row>
    <row r="1475" spans="1:5" x14ac:dyDescent="0.25">
      <c r="A1475" s="199" t="s">
        <v>5821</v>
      </c>
      <c r="B1475">
        <v>1</v>
      </c>
      <c r="C1475">
        <v>1</v>
      </c>
      <c r="D1475" t="s">
        <v>5822</v>
      </c>
      <c r="E1475">
        <v>1955</v>
      </c>
    </row>
    <row r="1476" spans="1:5" x14ac:dyDescent="0.25">
      <c r="A1476" s="199" t="s">
        <v>6313</v>
      </c>
      <c r="B1476">
        <v>1</v>
      </c>
      <c r="C1476">
        <v>1</v>
      </c>
      <c r="D1476" t="s">
        <v>6314</v>
      </c>
      <c r="E1476">
        <v>2479</v>
      </c>
    </row>
    <row r="1477" spans="1:5" x14ac:dyDescent="0.25">
      <c r="A1477" s="199" t="s">
        <v>3836</v>
      </c>
      <c r="B1477">
        <v>1</v>
      </c>
      <c r="C1477">
        <v>1</v>
      </c>
      <c r="D1477" t="s">
        <v>5399</v>
      </c>
      <c r="E1477">
        <v>1348</v>
      </c>
    </row>
    <row r="1478" spans="1:5" x14ac:dyDescent="0.25">
      <c r="A1478" s="199" t="s">
        <v>5790</v>
      </c>
      <c r="B1478">
        <v>1</v>
      </c>
      <c r="C1478">
        <v>1</v>
      </c>
      <c r="D1478" t="s">
        <v>5787</v>
      </c>
      <c r="E1478">
        <v>1925</v>
      </c>
    </row>
    <row r="1479" spans="1:5" x14ac:dyDescent="0.25">
      <c r="A1479" s="199" t="s">
        <v>4107</v>
      </c>
      <c r="B1479">
        <v>1</v>
      </c>
      <c r="C1479">
        <v>1</v>
      </c>
      <c r="D1479" t="s">
        <v>6039</v>
      </c>
      <c r="E1479">
        <v>2194</v>
      </c>
    </row>
    <row r="1480" spans="1:5" x14ac:dyDescent="0.25">
      <c r="A1480" s="199" t="s">
        <v>5384</v>
      </c>
      <c r="B1480">
        <v>1</v>
      </c>
      <c r="C1480">
        <v>1</v>
      </c>
      <c r="D1480" t="s">
        <v>5328</v>
      </c>
      <c r="E1480">
        <v>1218</v>
      </c>
    </row>
    <row r="1481" spans="1:5" x14ac:dyDescent="0.25">
      <c r="A1481" s="199" t="s">
        <v>5900</v>
      </c>
      <c r="B1481">
        <v>1</v>
      </c>
      <c r="C1481">
        <v>1</v>
      </c>
      <c r="D1481" t="s">
        <v>5901</v>
      </c>
      <c r="E1481">
        <v>2032</v>
      </c>
    </row>
    <row r="1482" spans="1:5" x14ac:dyDescent="0.25">
      <c r="A1482" s="199" t="s">
        <v>5903</v>
      </c>
      <c r="B1482">
        <v>1</v>
      </c>
      <c r="C1482">
        <v>1</v>
      </c>
      <c r="D1482" t="s">
        <v>5899</v>
      </c>
      <c r="E1482">
        <v>251</v>
      </c>
    </row>
    <row r="1483" spans="1:5" x14ac:dyDescent="0.25">
      <c r="A1483" s="199" t="s">
        <v>6717</v>
      </c>
      <c r="B1483">
        <v>1</v>
      </c>
      <c r="C1483">
        <v>1</v>
      </c>
      <c r="D1483" t="s">
        <v>5452</v>
      </c>
      <c r="E1483">
        <v>1540</v>
      </c>
    </row>
    <row r="1484" spans="1:5" x14ac:dyDescent="0.25">
      <c r="A1484" s="199" t="s">
        <v>5303</v>
      </c>
      <c r="B1484">
        <v>1</v>
      </c>
      <c r="C1484">
        <v>1</v>
      </c>
      <c r="D1484" t="s">
        <v>5304</v>
      </c>
      <c r="E1484">
        <v>1387</v>
      </c>
    </row>
    <row r="1485" spans="1:5" x14ac:dyDescent="0.25">
      <c r="A1485" s="199" t="s">
        <v>5303</v>
      </c>
      <c r="B1485">
        <v>1</v>
      </c>
      <c r="C1485">
        <v>1</v>
      </c>
      <c r="D1485" t="s">
        <v>6188</v>
      </c>
      <c r="E1485">
        <v>2359</v>
      </c>
    </row>
    <row r="1486" spans="1:5" x14ac:dyDescent="0.25">
      <c r="A1486" s="199" t="s">
        <v>5274</v>
      </c>
      <c r="B1486">
        <v>1</v>
      </c>
      <c r="C1486">
        <v>1</v>
      </c>
      <c r="D1486" t="s">
        <v>5256</v>
      </c>
      <c r="E1486">
        <v>804</v>
      </c>
    </row>
    <row r="1487" spans="1:5" x14ac:dyDescent="0.25">
      <c r="A1487" s="199" t="s">
        <v>6070</v>
      </c>
      <c r="B1487">
        <v>1</v>
      </c>
      <c r="C1487">
        <v>1</v>
      </c>
      <c r="D1487" t="s">
        <v>6066</v>
      </c>
      <c r="E1487">
        <v>2234</v>
      </c>
    </row>
    <row r="1488" spans="1:5" x14ac:dyDescent="0.25">
      <c r="A1488" s="199" t="s">
        <v>5650</v>
      </c>
      <c r="B1488">
        <v>1</v>
      </c>
      <c r="C1488">
        <v>1</v>
      </c>
      <c r="D1488" t="s">
        <v>5651</v>
      </c>
      <c r="E1488">
        <v>1759</v>
      </c>
    </row>
    <row r="1489" spans="1:5" x14ac:dyDescent="0.25">
      <c r="A1489" s="199" t="s">
        <v>6577</v>
      </c>
      <c r="B1489">
        <v>1</v>
      </c>
      <c r="C1489">
        <v>1</v>
      </c>
      <c r="D1489" t="s">
        <v>5291</v>
      </c>
      <c r="E1489">
        <v>812</v>
      </c>
    </row>
    <row r="1490" spans="1:5" x14ac:dyDescent="0.25">
      <c r="A1490" s="199" t="s">
        <v>6118</v>
      </c>
      <c r="B1490">
        <v>1</v>
      </c>
      <c r="C1490">
        <v>1</v>
      </c>
      <c r="D1490" t="s">
        <v>6114</v>
      </c>
      <c r="E1490">
        <v>2284</v>
      </c>
    </row>
    <row r="1491" spans="1:5" x14ac:dyDescent="0.25">
      <c r="A1491" s="199" t="s">
        <v>6023</v>
      </c>
      <c r="B1491">
        <v>1</v>
      </c>
      <c r="C1491">
        <v>1</v>
      </c>
      <c r="D1491" t="s">
        <v>6024</v>
      </c>
      <c r="E1491">
        <v>2179</v>
      </c>
    </row>
    <row r="1492" spans="1:5" x14ac:dyDescent="0.25">
      <c r="A1492" s="199" t="s">
        <v>5735</v>
      </c>
      <c r="B1492">
        <v>1</v>
      </c>
      <c r="C1492">
        <v>1</v>
      </c>
      <c r="D1492" t="s">
        <v>5442</v>
      </c>
      <c r="E1492">
        <v>1366</v>
      </c>
    </row>
    <row r="1493" spans="1:5" x14ac:dyDescent="0.25">
      <c r="A1493" s="199" t="s">
        <v>5735</v>
      </c>
      <c r="B1493">
        <v>1</v>
      </c>
      <c r="C1493">
        <v>1</v>
      </c>
      <c r="D1493" t="s">
        <v>5390</v>
      </c>
      <c r="E1493">
        <v>1478</v>
      </c>
    </row>
    <row r="1494" spans="1:5" x14ac:dyDescent="0.25">
      <c r="A1494" s="199" t="s">
        <v>6378</v>
      </c>
      <c r="B1494">
        <v>1</v>
      </c>
      <c r="C1494">
        <v>1</v>
      </c>
      <c r="D1494" t="s">
        <v>6376</v>
      </c>
      <c r="E1494">
        <v>2542</v>
      </c>
    </row>
    <row r="1495" spans="1:5" x14ac:dyDescent="0.25">
      <c r="A1495" s="199" t="s">
        <v>5875</v>
      </c>
      <c r="B1495">
        <v>1</v>
      </c>
      <c r="C1495">
        <v>1</v>
      </c>
      <c r="D1495" t="s">
        <v>5872</v>
      </c>
      <c r="E1495">
        <v>1534</v>
      </c>
    </row>
    <row r="1496" spans="1:5" x14ac:dyDescent="0.25">
      <c r="A1496" s="199" t="s">
        <v>5973</v>
      </c>
      <c r="B1496">
        <v>1</v>
      </c>
      <c r="C1496">
        <v>1</v>
      </c>
      <c r="D1496" t="s">
        <v>5974</v>
      </c>
      <c r="E1496">
        <v>2120</v>
      </c>
    </row>
    <row r="1497" spans="1:5" x14ac:dyDescent="0.25">
      <c r="A1497" s="199" t="s">
        <v>6237</v>
      </c>
      <c r="B1497">
        <v>1</v>
      </c>
      <c r="C1497">
        <v>1</v>
      </c>
      <c r="D1497" t="s">
        <v>6238</v>
      </c>
      <c r="E1497">
        <v>2406</v>
      </c>
    </row>
    <row r="1498" spans="1:5" x14ac:dyDescent="0.25">
      <c r="A1498" s="199" t="s">
        <v>6305</v>
      </c>
      <c r="B1498">
        <v>1</v>
      </c>
      <c r="C1498">
        <v>1</v>
      </c>
      <c r="D1498" t="s">
        <v>6304</v>
      </c>
      <c r="E1498">
        <v>2473</v>
      </c>
    </row>
    <row r="1499" spans="1:5" x14ac:dyDescent="0.25">
      <c r="A1499" s="199" t="s">
        <v>6020</v>
      </c>
      <c r="B1499">
        <v>1</v>
      </c>
      <c r="C1499">
        <v>1</v>
      </c>
      <c r="D1499" t="s">
        <v>6015</v>
      </c>
      <c r="E1499">
        <v>137</v>
      </c>
    </row>
    <row r="1500" spans="1:5" x14ac:dyDescent="0.25">
      <c r="A1500" s="199" t="s">
        <v>6720</v>
      </c>
      <c r="B1500">
        <v>1</v>
      </c>
      <c r="C1500">
        <v>1</v>
      </c>
      <c r="D1500" t="s">
        <v>5811</v>
      </c>
      <c r="E1500">
        <v>1945</v>
      </c>
    </row>
    <row r="1501" spans="1:5" x14ac:dyDescent="0.25">
      <c r="A1501" s="199" t="s">
        <v>6721</v>
      </c>
      <c r="B1501">
        <v>1</v>
      </c>
      <c r="C1501">
        <v>1</v>
      </c>
      <c r="D1501" t="s">
        <v>5292</v>
      </c>
      <c r="E1501">
        <v>1374</v>
      </c>
    </row>
    <row r="1502" spans="1:5" x14ac:dyDescent="0.25">
      <c r="A1502" s="199" t="s">
        <v>6722</v>
      </c>
      <c r="B1502">
        <v>1</v>
      </c>
      <c r="C1502">
        <v>1</v>
      </c>
      <c r="D1502" t="s">
        <v>6171</v>
      </c>
      <c r="E1502">
        <v>2346</v>
      </c>
    </row>
    <row r="1503" spans="1:5" x14ac:dyDescent="0.25">
      <c r="A1503" s="199" t="s">
        <v>5504</v>
      </c>
      <c r="B1503">
        <v>1</v>
      </c>
      <c r="C1503">
        <v>1</v>
      </c>
      <c r="D1503" t="s">
        <v>5297</v>
      </c>
      <c r="E1503">
        <v>1187</v>
      </c>
    </row>
    <row r="1504" spans="1:5" x14ac:dyDescent="0.25">
      <c r="A1504" s="199" t="s">
        <v>6724</v>
      </c>
      <c r="B1504">
        <v>1</v>
      </c>
      <c r="C1504">
        <v>1</v>
      </c>
      <c r="D1504" t="s">
        <v>5630</v>
      </c>
      <c r="E1504">
        <v>1743</v>
      </c>
    </row>
    <row r="1505" spans="1:5" x14ac:dyDescent="0.25">
      <c r="A1505" s="199" t="s">
        <v>6618</v>
      </c>
      <c r="B1505">
        <v>1</v>
      </c>
      <c r="C1505">
        <v>1</v>
      </c>
      <c r="D1505" t="s">
        <v>6417</v>
      </c>
      <c r="E1505">
        <v>2590</v>
      </c>
    </row>
    <row r="1506" spans="1:5" x14ac:dyDescent="0.25">
      <c r="A1506" s="199" t="s">
        <v>6604</v>
      </c>
      <c r="B1506">
        <v>1</v>
      </c>
      <c r="C1506">
        <v>1</v>
      </c>
      <c r="D1506" t="s">
        <v>6086</v>
      </c>
      <c r="E1506">
        <v>2252</v>
      </c>
    </row>
    <row r="1507" spans="1:5" x14ac:dyDescent="0.25">
      <c r="A1507" s="199" t="s">
        <v>6605</v>
      </c>
      <c r="B1507">
        <v>1</v>
      </c>
      <c r="C1507">
        <v>1</v>
      </c>
      <c r="D1507" t="s">
        <v>4685</v>
      </c>
      <c r="E1507">
        <v>97</v>
      </c>
    </row>
    <row r="1508" spans="1:5" x14ac:dyDescent="0.25">
      <c r="A1508" s="199" t="s">
        <v>6408</v>
      </c>
      <c r="B1508">
        <v>1</v>
      </c>
      <c r="C1508">
        <v>1</v>
      </c>
      <c r="D1508" t="s">
        <v>4949</v>
      </c>
      <c r="E1508">
        <v>2577</v>
      </c>
    </row>
    <row r="1509" spans="1:5" x14ac:dyDescent="0.25">
      <c r="A1509" s="199" t="s">
        <v>6728</v>
      </c>
      <c r="B1509">
        <v>1</v>
      </c>
      <c r="C1509">
        <v>1</v>
      </c>
      <c r="D1509" t="s">
        <v>5927</v>
      </c>
      <c r="E1509">
        <v>2063</v>
      </c>
    </row>
    <row r="1510" spans="1:5" x14ac:dyDescent="0.25">
      <c r="A1510" s="199" t="s">
        <v>6729</v>
      </c>
      <c r="B1510">
        <v>1</v>
      </c>
      <c r="C1510">
        <v>1</v>
      </c>
      <c r="D1510" t="s">
        <v>6092</v>
      </c>
      <c r="E1510">
        <v>1656</v>
      </c>
    </row>
    <row r="1511" spans="1:5" x14ac:dyDescent="0.25">
      <c r="A1511" s="199" t="s">
        <v>6730</v>
      </c>
      <c r="B1511">
        <v>1</v>
      </c>
      <c r="C1511">
        <v>1</v>
      </c>
      <c r="D1511" t="s">
        <v>6457</v>
      </c>
      <c r="E1511">
        <v>2634</v>
      </c>
    </row>
    <row r="1512" spans="1:5" x14ac:dyDescent="0.25">
      <c r="A1512" s="199" t="s">
        <v>6732</v>
      </c>
      <c r="B1512">
        <v>1</v>
      </c>
      <c r="C1512">
        <v>1</v>
      </c>
      <c r="D1512" t="s">
        <v>5386</v>
      </c>
      <c r="E1512">
        <v>1472</v>
      </c>
    </row>
    <row r="1513" spans="1:5" x14ac:dyDescent="0.25">
      <c r="A1513" s="199" t="s">
        <v>6733</v>
      </c>
      <c r="B1513">
        <v>1</v>
      </c>
      <c r="C1513">
        <v>1</v>
      </c>
      <c r="D1513" t="s">
        <v>5304</v>
      </c>
      <c r="E1513">
        <v>1384</v>
      </c>
    </row>
    <row r="1514" spans="1:5" x14ac:dyDescent="0.25">
      <c r="A1514" s="199" t="s">
        <v>5555</v>
      </c>
      <c r="B1514">
        <v>1</v>
      </c>
      <c r="C1514">
        <v>1</v>
      </c>
      <c r="D1514" t="s">
        <v>5556</v>
      </c>
      <c r="E1514">
        <v>476</v>
      </c>
    </row>
    <row r="1515" spans="1:5" x14ac:dyDescent="0.25">
      <c r="A1515" s="199" t="s">
        <v>5419</v>
      </c>
      <c r="B1515">
        <v>1</v>
      </c>
      <c r="C1515">
        <v>1</v>
      </c>
      <c r="D1515" t="s">
        <v>5420</v>
      </c>
      <c r="E1515">
        <v>1082</v>
      </c>
    </row>
    <row r="1516" spans="1:5" x14ac:dyDescent="0.25">
      <c r="A1516" s="199" t="s">
        <v>6734</v>
      </c>
      <c r="B1516">
        <v>1</v>
      </c>
      <c r="C1516">
        <v>1</v>
      </c>
      <c r="D1516" t="s">
        <v>5535</v>
      </c>
      <c r="E1516">
        <v>1634</v>
      </c>
    </row>
    <row r="1517" spans="1:5" x14ac:dyDescent="0.25">
      <c r="A1517" s="199" t="s">
        <v>3467</v>
      </c>
      <c r="B1517">
        <v>1</v>
      </c>
      <c r="C1517">
        <v>1</v>
      </c>
      <c r="D1517" t="s">
        <v>6334</v>
      </c>
      <c r="E1517">
        <v>2505</v>
      </c>
    </row>
    <row r="1518" spans="1:5" x14ac:dyDescent="0.25">
      <c r="A1518" s="199" t="s">
        <v>6546</v>
      </c>
      <c r="B1518">
        <v>1</v>
      </c>
      <c r="C1518">
        <v>1</v>
      </c>
      <c r="D1518" t="s">
        <v>5598</v>
      </c>
      <c r="E1518">
        <v>973</v>
      </c>
    </row>
    <row r="1519" spans="1:5" x14ac:dyDescent="0.25">
      <c r="A1519" s="199" t="s">
        <v>5106</v>
      </c>
      <c r="B1519">
        <v>1</v>
      </c>
      <c r="C1519">
        <v>1</v>
      </c>
      <c r="D1519" t="s">
        <v>5329</v>
      </c>
      <c r="E1519">
        <v>1415</v>
      </c>
    </row>
    <row r="1520" spans="1:5" x14ac:dyDescent="0.25">
      <c r="A1520" s="199" t="s">
        <v>5608</v>
      </c>
      <c r="B1520">
        <v>1</v>
      </c>
      <c r="C1520">
        <v>1</v>
      </c>
      <c r="D1520" t="s">
        <v>5048</v>
      </c>
      <c r="E1520">
        <v>885</v>
      </c>
    </row>
    <row r="1521" spans="1:5" x14ac:dyDescent="0.25">
      <c r="A1521" s="199" t="s">
        <v>6099</v>
      </c>
      <c r="B1521">
        <v>1</v>
      </c>
      <c r="C1521">
        <v>1</v>
      </c>
      <c r="D1521" t="s">
        <v>6098</v>
      </c>
      <c r="E1521">
        <v>2266</v>
      </c>
    </row>
    <row r="1522" spans="1:5" x14ac:dyDescent="0.25">
      <c r="A1522" s="199" t="s">
        <v>6735</v>
      </c>
      <c r="B1522">
        <v>1</v>
      </c>
      <c r="C1522">
        <v>1</v>
      </c>
      <c r="D1522" t="s">
        <v>5569</v>
      </c>
      <c r="E1522">
        <v>1419</v>
      </c>
    </row>
    <row r="1523" spans="1:5" x14ac:dyDescent="0.25">
      <c r="A1523" s="199" t="s">
        <v>5932</v>
      </c>
      <c r="B1523">
        <v>1</v>
      </c>
      <c r="C1523">
        <v>1</v>
      </c>
      <c r="D1523" t="s">
        <v>5933</v>
      </c>
      <c r="E1523">
        <v>221</v>
      </c>
    </row>
    <row r="1524" spans="1:5" x14ac:dyDescent="0.25">
      <c r="A1524" s="199" t="s">
        <v>6736</v>
      </c>
      <c r="B1524">
        <v>1</v>
      </c>
      <c r="C1524">
        <v>1</v>
      </c>
      <c r="D1524" t="s">
        <v>5964</v>
      </c>
      <c r="E1524">
        <v>2113</v>
      </c>
    </row>
    <row r="1525" spans="1:5" x14ac:dyDescent="0.25">
      <c r="A1525" s="199" t="s">
        <v>5994</v>
      </c>
      <c r="B1525">
        <v>1</v>
      </c>
      <c r="C1525">
        <v>1</v>
      </c>
      <c r="D1525" t="s">
        <v>5993</v>
      </c>
      <c r="E1525">
        <v>2139</v>
      </c>
    </row>
    <row r="1526" spans="1:5" x14ac:dyDescent="0.25">
      <c r="A1526" s="199" t="s">
        <v>5391</v>
      </c>
      <c r="B1526">
        <v>1</v>
      </c>
      <c r="C1526">
        <v>1</v>
      </c>
      <c r="D1526" t="s">
        <v>5328</v>
      </c>
      <c r="E1526">
        <v>1216</v>
      </c>
    </row>
    <row r="1527" spans="1:5" x14ac:dyDescent="0.25">
      <c r="A1527" s="199" t="s">
        <v>5400</v>
      </c>
      <c r="B1527">
        <v>1</v>
      </c>
      <c r="C1527">
        <v>1</v>
      </c>
      <c r="D1527" t="s">
        <v>5328</v>
      </c>
      <c r="E1527">
        <v>1211</v>
      </c>
    </row>
    <row r="1528" spans="1:5" x14ac:dyDescent="0.25">
      <c r="A1528" s="199" t="s">
        <v>6199</v>
      </c>
      <c r="B1528">
        <v>1</v>
      </c>
      <c r="C1528">
        <v>1</v>
      </c>
      <c r="D1528" t="s">
        <v>6197</v>
      </c>
      <c r="E1528">
        <v>2369</v>
      </c>
    </row>
    <row r="1529" spans="1:5" x14ac:dyDescent="0.25">
      <c r="A1529" s="199" t="s">
        <v>6535</v>
      </c>
      <c r="B1529">
        <v>1</v>
      </c>
      <c r="C1529">
        <v>1</v>
      </c>
      <c r="D1529" t="s">
        <v>5752</v>
      </c>
      <c r="E1529">
        <v>343</v>
      </c>
    </row>
    <row r="1530" spans="1:5" x14ac:dyDescent="0.25">
      <c r="A1530" s="199" t="s">
        <v>6162</v>
      </c>
      <c r="B1530">
        <v>1</v>
      </c>
      <c r="C1530">
        <v>1</v>
      </c>
      <c r="D1530" t="s">
        <v>5019</v>
      </c>
      <c r="E1530">
        <v>2332</v>
      </c>
    </row>
    <row r="1531" spans="1:5" x14ac:dyDescent="0.25">
      <c r="A1531" s="199" t="s">
        <v>6325</v>
      </c>
      <c r="B1531">
        <v>1</v>
      </c>
      <c r="C1531">
        <v>1</v>
      </c>
      <c r="D1531" t="s">
        <v>6326</v>
      </c>
      <c r="E1531">
        <v>2494</v>
      </c>
    </row>
    <row r="1532" spans="1:5" x14ac:dyDescent="0.25">
      <c r="A1532" s="199" t="s">
        <v>6737</v>
      </c>
      <c r="B1532">
        <v>1</v>
      </c>
      <c r="C1532">
        <v>1</v>
      </c>
      <c r="D1532" t="s">
        <v>6334</v>
      </c>
      <c r="E1532">
        <v>2501</v>
      </c>
    </row>
    <row r="1533" spans="1:5" x14ac:dyDescent="0.25">
      <c r="A1533" s="199" t="s">
        <v>5470</v>
      </c>
      <c r="B1533">
        <v>1</v>
      </c>
      <c r="C1533">
        <v>1</v>
      </c>
      <c r="D1533" t="s">
        <v>5469</v>
      </c>
      <c r="E1533">
        <v>1560</v>
      </c>
    </row>
    <row r="1534" spans="1:5" x14ac:dyDescent="0.25">
      <c r="A1534" s="199" t="s">
        <v>5319</v>
      </c>
      <c r="B1534">
        <v>1</v>
      </c>
      <c r="C1534">
        <v>1</v>
      </c>
      <c r="D1534" t="s">
        <v>5320</v>
      </c>
      <c r="E1534">
        <v>1405</v>
      </c>
    </row>
    <row r="1535" spans="1:5" x14ac:dyDescent="0.25">
      <c r="A1535" s="199" t="s">
        <v>5660</v>
      </c>
      <c r="B1535">
        <v>1</v>
      </c>
      <c r="C1535">
        <v>1</v>
      </c>
      <c r="D1535" t="s">
        <v>5354</v>
      </c>
      <c r="E1535">
        <v>699</v>
      </c>
    </row>
    <row r="1536" spans="1:5" x14ac:dyDescent="0.25">
      <c r="A1536" s="199" t="s">
        <v>6740</v>
      </c>
      <c r="B1536">
        <v>1</v>
      </c>
      <c r="C1536">
        <v>1</v>
      </c>
      <c r="D1536" t="s">
        <v>5717</v>
      </c>
      <c r="E1536">
        <v>1470</v>
      </c>
    </row>
    <row r="1537" spans="1:5" x14ac:dyDescent="0.25">
      <c r="A1537" s="199" t="s">
        <v>5295</v>
      </c>
      <c r="B1537">
        <v>1</v>
      </c>
      <c r="C1537">
        <v>1</v>
      </c>
      <c r="D1537" t="s">
        <v>5296</v>
      </c>
      <c r="E1537">
        <v>836</v>
      </c>
    </row>
    <row r="1538" spans="1:5" x14ac:dyDescent="0.25">
      <c r="A1538" s="199" t="s">
        <v>5447</v>
      </c>
      <c r="B1538">
        <v>1</v>
      </c>
      <c r="C1538">
        <v>1</v>
      </c>
      <c r="D1538" t="s">
        <v>5448</v>
      </c>
      <c r="E1538">
        <v>1074</v>
      </c>
    </row>
    <row r="1539" spans="1:5" x14ac:dyDescent="0.25">
      <c r="A1539" s="199" t="s">
        <v>5313</v>
      </c>
      <c r="B1539">
        <v>1</v>
      </c>
      <c r="C1539">
        <v>1</v>
      </c>
      <c r="D1539" t="s">
        <v>5312</v>
      </c>
      <c r="E1539">
        <v>1289</v>
      </c>
    </row>
    <row r="1540" spans="1:5" x14ac:dyDescent="0.25">
      <c r="A1540" s="199" t="s">
        <v>5618</v>
      </c>
      <c r="B1540">
        <v>1</v>
      </c>
      <c r="C1540">
        <v>1</v>
      </c>
      <c r="D1540" t="s">
        <v>5048</v>
      </c>
      <c r="E1540">
        <v>892</v>
      </c>
    </row>
    <row r="1541" spans="1:5" x14ac:dyDescent="0.25">
      <c r="A1541" s="199" t="s">
        <v>5335</v>
      </c>
      <c r="B1541">
        <v>1</v>
      </c>
      <c r="C1541">
        <v>1</v>
      </c>
      <c r="D1541" t="s">
        <v>5328</v>
      </c>
      <c r="E1541">
        <v>1219</v>
      </c>
    </row>
    <row r="1542" spans="1:5" x14ac:dyDescent="0.25">
      <c r="A1542" s="199" t="s">
        <v>5825</v>
      </c>
      <c r="B1542">
        <v>1</v>
      </c>
      <c r="C1542">
        <v>1</v>
      </c>
      <c r="D1542" t="s">
        <v>5826</v>
      </c>
      <c r="E1542">
        <v>1078</v>
      </c>
    </row>
    <row r="1543" spans="1:5" x14ac:dyDescent="0.25">
      <c r="A1543" s="199" t="s">
        <v>5459</v>
      </c>
      <c r="B1543">
        <v>1</v>
      </c>
      <c r="C1543">
        <v>1</v>
      </c>
      <c r="D1543" t="s">
        <v>5373</v>
      </c>
      <c r="E1543">
        <v>1224</v>
      </c>
    </row>
    <row r="1544" spans="1:5" x14ac:dyDescent="0.25">
      <c r="A1544" s="199" t="s">
        <v>5459</v>
      </c>
      <c r="B1544">
        <v>1</v>
      </c>
      <c r="C1544">
        <v>1</v>
      </c>
      <c r="D1544" t="s">
        <v>5442</v>
      </c>
      <c r="E1544">
        <v>1370</v>
      </c>
    </row>
    <row r="1545" spans="1:5" x14ac:dyDescent="0.25">
      <c r="A1545" s="199" t="s">
        <v>5435</v>
      </c>
      <c r="B1545">
        <v>1</v>
      </c>
      <c r="C1545">
        <v>1</v>
      </c>
      <c r="D1545" t="s">
        <v>5424</v>
      </c>
      <c r="E1545">
        <v>1203</v>
      </c>
    </row>
    <row r="1546" spans="1:5" x14ac:dyDescent="0.25">
      <c r="A1546" s="199" t="s">
        <v>6379</v>
      </c>
      <c r="B1546">
        <v>1</v>
      </c>
      <c r="C1546">
        <v>1</v>
      </c>
      <c r="D1546" t="s">
        <v>6376</v>
      </c>
      <c r="E1546">
        <v>2543</v>
      </c>
    </row>
    <row r="1547" spans="1:5" x14ac:dyDescent="0.25">
      <c r="A1547" s="199" t="s">
        <v>5853</v>
      </c>
      <c r="B1547">
        <v>1</v>
      </c>
      <c r="C1547">
        <v>1</v>
      </c>
      <c r="D1547" t="s">
        <v>5848</v>
      </c>
      <c r="E1547">
        <v>293</v>
      </c>
    </row>
    <row r="1548" spans="1:5" x14ac:dyDescent="0.25">
      <c r="A1548" s="199" t="s">
        <v>6523</v>
      </c>
      <c r="B1548">
        <v>1</v>
      </c>
      <c r="C1548">
        <v>1</v>
      </c>
      <c r="D1548" t="s">
        <v>5048</v>
      </c>
      <c r="E1548">
        <v>878</v>
      </c>
    </row>
    <row r="1549" spans="1:5" x14ac:dyDescent="0.25">
      <c r="A1549" s="199" t="s">
        <v>6743</v>
      </c>
      <c r="B1549">
        <v>1</v>
      </c>
      <c r="C1549">
        <v>1</v>
      </c>
      <c r="D1549" t="s">
        <v>5259</v>
      </c>
      <c r="E1549">
        <v>790</v>
      </c>
    </row>
    <row r="1550" spans="1:5" x14ac:dyDescent="0.25">
      <c r="A1550" s="199" t="s">
        <v>6745</v>
      </c>
      <c r="B1550">
        <v>1</v>
      </c>
      <c r="C1550">
        <v>1</v>
      </c>
      <c r="D1550" t="s">
        <v>5887</v>
      </c>
      <c r="E1550">
        <v>274</v>
      </c>
    </row>
    <row r="1551" spans="1:5" x14ac:dyDescent="0.25">
      <c r="A1551" s="199" t="s">
        <v>5705</v>
      </c>
      <c r="B1551">
        <v>1</v>
      </c>
      <c r="C1551">
        <v>1</v>
      </c>
      <c r="D1551" t="s">
        <v>5706</v>
      </c>
      <c r="E1551">
        <v>1835</v>
      </c>
    </row>
    <row r="1552" spans="1:5" x14ac:dyDescent="0.25">
      <c r="A1552" s="199" t="s">
        <v>6606</v>
      </c>
      <c r="B1552">
        <v>1</v>
      </c>
      <c r="C1552">
        <v>1</v>
      </c>
      <c r="D1552" t="s">
        <v>5571</v>
      </c>
      <c r="E1552">
        <v>459</v>
      </c>
    </row>
    <row r="1553" spans="1:5" x14ac:dyDescent="0.25">
      <c r="A1553" s="199" t="s">
        <v>6071</v>
      </c>
      <c r="B1553">
        <v>1</v>
      </c>
      <c r="C1553">
        <v>1</v>
      </c>
      <c r="D1553" t="s">
        <v>6066</v>
      </c>
      <c r="E1553">
        <v>2235</v>
      </c>
    </row>
    <row r="1554" spans="1:5" x14ac:dyDescent="0.25">
      <c r="A1554" s="199" t="s">
        <v>6747</v>
      </c>
      <c r="B1554">
        <v>1</v>
      </c>
      <c r="C1554">
        <v>1</v>
      </c>
      <c r="D1554" t="s">
        <v>5958</v>
      </c>
      <c r="E1554">
        <v>2107</v>
      </c>
    </row>
    <row r="1555" spans="1:5" x14ac:dyDescent="0.25">
      <c r="A1555" s="199" t="s">
        <v>6748</v>
      </c>
      <c r="B1555">
        <v>1</v>
      </c>
      <c r="C1555">
        <v>1</v>
      </c>
      <c r="D1555" t="s">
        <v>5957</v>
      </c>
      <c r="E1555">
        <v>2105</v>
      </c>
    </row>
    <row r="1556" spans="1:5" x14ac:dyDescent="0.25">
      <c r="A1556" s="199" t="s">
        <v>5596</v>
      </c>
      <c r="B1556">
        <v>1</v>
      </c>
      <c r="C1556">
        <v>1</v>
      </c>
      <c r="D1556" t="s">
        <v>5597</v>
      </c>
      <c r="E1556">
        <v>1040</v>
      </c>
    </row>
    <row r="1557" spans="1:5" x14ac:dyDescent="0.25">
      <c r="A1557" s="199" t="s">
        <v>6263</v>
      </c>
      <c r="B1557">
        <v>1</v>
      </c>
      <c r="C1557">
        <v>1</v>
      </c>
      <c r="D1557" t="s">
        <v>4685</v>
      </c>
      <c r="E1557">
        <v>80</v>
      </c>
    </row>
    <row r="1558" spans="1:5" x14ac:dyDescent="0.25">
      <c r="A1558" s="199" t="s">
        <v>6401</v>
      </c>
      <c r="B1558">
        <v>1</v>
      </c>
      <c r="C1558">
        <v>1</v>
      </c>
      <c r="D1558" t="s">
        <v>6402</v>
      </c>
      <c r="E1558">
        <v>2572</v>
      </c>
    </row>
    <row r="1559" spans="1:5" x14ac:dyDescent="0.25">
      <c r="A1559" s="199" t="s">
        <v>5837</v>
      </c>
      <c r="B1559">
        <v>1</v>
      </c>
      <c r="C1559">
        <v>1</v>
      </c>
      <c r="D1559" t="s">
        <v>5836</v>
      </c>
      <c r="E1559">
        <v>1967</v>
      </c>
    </row>
    <row r="1560" spans="1:5" x14ac:dyDescent="0.25">
      <c r="A1560" s="199" t="s">
        <v>6562</v>
      </c>
      <c r="B1560">
        <v>1</v>
      </c>
      <c r="C1560">
        <v>1</v>
      </c>
      <c r="D1560" t="s">
        <v>5859</v>
      </c>
      <c r="E1560">
        <v>1991</v>
      </c>
    </row>
    <row r="1561" spans="1:5" x14ac:dyDescent="0.25">
      <c r="A1561" s="199" t="s">
        <v>5192</v>
      </c>
      <c r="B1561">
        <v>1</v>
      </c>
      <c r="C1561">
        <v>1</v>
      </c>
      <c r="D1561" t="s">
        <v>5390</v>
      </c>
      <c r="E1561">
        <v>1475</v>
      </c>
    </row>
    <row r="1562" spans="1:5" x14ac:dyDescent="0.25">
      <c r="A1562" s="199" t="s">
        <v>5562</v>
      </c>
      <c r="B1562">
        <v>1</v>
      </c>
      <c r="C1562">
        <v>1</v>
      </c>
      <c r="D1562" t="s">
        <v>5395</v>
      </c>
      <c r="E1562">
        <v>1480</v>
      </c>
    </row>
    <row r="1563" spans="1:5" x14ac:dyDescent="0.25">
      <c r="A1563" s="199" t="s">
        <v>5562</v>
      </c>
      <c r="B1563">
        <v>1</v>
      </c>
      <c r="C1563">
        <v>1</v>
      </c>
      <c r="D1563" t="s">
        <v>5563</v>
      </c>
      <c r="E1563">
        <v>1665</v>
      </c>
    </row>
    <row r="1564" spans="1:5" x14ac:dyDescent="0.25">
      <c r="A1564" s="199" t="s">
        <v>4715</v>
      </c>
      <c r="B1564">
        <v>1</v>
      </c>
      <c r="C1564">
        <v>1</v>
      </c>
      <c r="D1564" t="s">
        <v>5396</v>
      </c>
      <c r="E1564">
        <v>1481</v>
      </c>
    </row>
    <row r="1565" spans="1:5" x14ac:dyDescent="0.25">
      <c r="A1565" s="199" t="s">
        <v>6753</v>
      </c>
      <c r="B1565">
        <v>1</v>
      </c>
      <c r="C1565">
        <v>1</v>
      </c>
      <c r="D1565" t="s">
        <v>5559</v>
      </c>
      <c r="E1565">
        <v>1165</v>
      </c>
    </row>
    <row r="1566" spans="1:5" x14ac:dyDescent="0.25">
      <c r="A1566" s="199" t="s">
        <v>6753</v>
      </c>
      <c r="B1566">
        <v>1</v>
      </c>
      <c r="C1566">
        <v>1</v>
      </c>
      <c r="D1566" t="s">
        <v>5913</v>
      </c>
      <c r="E1566">
        <v>2050</v>
      </c>
    </row>
    <row r="1567" spans="1:5" x14ac:dyDescent="0.25">
      <c r="A1567" s="199" t="s">
        <v>6754</v>
      </c>
      <c r="B1567">
        <v>1</v>
      </c>
      <c r="C1567">
        <v>1</v>
      </c>
      <c r="D1567" t="s">
        <v>5782</v>
      </c>
      <c r="E1567">
        <v>1503</v>
      </c>
    </row>
    <row r="1568" spans="1:5" x14ac:dyDescent="0.25">
      <c r="A1568" s="199" t="s">
        <v>5696</v>
      </c>
      <c r="B1568">
        <v>1</v>
      </c>
      <c r="C1568">
        <v>1</v>
      </c>
      <c r="D1568" t="s">
        <v>5694</v>
      </c>
      <c r="E1568">
        <v>1818</v>
      </c>
    </row>
    <row r="1569" spans="1:5" x14ac:dyDescent="0.25">
      <c r="A1569" s="199" t="s">
        <v>5730</v>
      </c>
      <c r="B1569">
        <v>1</v>
      </c>
      <c r="C1569">
        <v>1</v>
      </c>
      <c r="D1569" t="s">
        <v>5728</v>
      </c>
      <c r="E1569">
        <v>1858</v>
      </c>
    </row>
    <row r="1570" spans="1:5" x14ac:dyDescent="0.25">
      <c r="A1570" s="199" t="s">
        <v>5222</v>
      </c>
      <c r="B1570">
        <v>1</v>
      </c>
      <c r="C1570">
        <v>1</v>
      </c>
      <c r="D1570" t="s">
        <v>5296</v>
      </c>
      <c r="E1570">
        <v>832</v>
      </c>
    </row>
    <row r="1571" spans="1:5" x14ac:dyDescent="0.25">
      <c r="A1571" s="199" t="s">
        <v>5670</v>
      </c>
      <c r="B1571">
        <v>1</v>
      </c>
      <c r="C1571">
        <v>1</v>
      </c>
      <c r="D1571" t="s">
        <v>5669</v>
      </c>
      <c r="E1571">
        <v>1786</v>
      </c>
    </row>
    <row r="1572" spans="1:5" x14ac:dyDescent="0.25">
      <c r="A1572" s="199" t="s">
        <v>6431</v>
      </c>
      <c r="B1572">
        <v>1</v>
      </c>
      <c r="C1572">
        <v>1</v>
      </c>
      <c r="D1572" t="s">
        <v>6432</v>
      </c>
      <c r="E1572">
        <v>15</v>
      </c>
    </row>
    <row r="1573" spans="1:5" x14ac:dyDescent="0.25">
      <c r="A1573" s="199" t="s">
        <v>6009</v>
      </c>
      <c r="B1573">
        <v>1</v>
      </c>
      <c r="C1573">
        <v>1</v>
      </c>
      <c r="D1573" t="s">
        <v>6008</v>
      </c>
      <c r="E1573">
        <v>2161</v>
      </c>
    </row>
    <row r="1574" spans="1:5" x14ac:dyDescent="0.25">
      <c r="A1574" s="199" t="s">
        <v>4434</v>
      </c>
      <c r="B1574">
        <v>1</v>
      </c>
      <c r="C1574">
        <v>1</v>
      </c>
      <c r="D1574" t="s">
        <v>5463</v>
      </c>
      <c r="E1574">
        <v>1550</v>
      </c>
    </row>
    <row r="1575" spans="1:5" x14ac:dyDescent="0.25">
      <c r="A1575" s="199" t="s">
        <v>5640</v>
      </c>
      <c r="B1575">
        <v>1</v>
      </c>
      <c r="C1575">
        <v>1</v>
      </c>
      <c r="D1575" t="s">
        <v>5568</v>
      </c>
      <c r="E1575">
        <v>709</v>
      </c>
    </row>
    <row r="1576" spans="1:5" x14ac:dyDescent="0.25">
      <c r="A1576" s="199" t="s">
        <v>5645</v>
      </c>
      <c r="B1576">
        <v>1</v>
      </c>
      <c r="C1576">
        <v>1</v>
      </c>
      <c r="D1576" t="s">
        <v>5646</v>
      </c>
      <c r="E1576">
        <v>1756</v>
      </c>
    </row>
    <row r="1577" spans="1:5" x14ac:dyDescent="0.25">
      <c r="A1577" s="199" t="s">
        <v>6756</v>
      </c>
      <c r="B1577">
        <v>1</v>
      </c>
      <c r="C1577">
        <v>1</v>
      </c>
      <c r="D1577" t="s">
        <v>6032</v>
      </c>
      <c r="E1577">
        <v>2186</v>
      </c>
    </row>
    <row r="1578" spans="1:5" x14ac:dyDescent="0.25">
      <c r="A1578" s="199" t="s">
        <v>4454</v>
      </c>
      <c r="B1578">
        <v>1</v>
      </c>
      <c r="C1578">
        <v>1</v>
      </c>
      <c r="D1578" t="s">
        <v>5048</v>
      </c>
      <c r="E1578">
        <v>883</v>
      </c>
    </row>
    <row r="1579" spans="1:5" x14ac:dyDescent="0.25">
      <c r="A1579" s="199" t="s">
        <v>6757</v>
      </c>
      <c r="B1579">
        <v>1</v>
      </c>
      <c r="C1579">
        <v>1</v>
      </c>
      <c r="D1579" t="s">
        <v>5296</v>
      </c>
      <c r="E1579">
        <v>829</v>
      </c>
    </row>
    <row r="1580" spans="1:5" x14ac:dyDescent="0.25">
      <c r="A1580" s="199" t="s">
        <v>5394</v>
      </c>
      <c r="B1580">
        <v>1</v>
      </c>
      <c r="C1580">
        <v>1</v>
      </c>
      <c r="D1580" t="s">
        <v>5328</v>
      </c>
      <c r="E1580">
        <v>1214</v>
      </c>
    </row>
    <row r="1581" spans="1:5" x14ac:dyDescent="0.25">
      <c r="A1581" s="199" t="s">
        <v>6051</v>
      </c>
      <c r="B1581">
        <v>1</v>
      </c>
      <c r="C1581">
        <v>1</v>
      </c>
      <c r="D1581" t="s">
        <v>6050</v>
      </c>
      <c r="E1581">
        <v>2211</v>
      </c>
    </row>
    <row r="1582" spans="1:5" x14ac:dyDescent="0.25">
      <c r="A1582" s="199" t="s">
        <v>3816</v>
      </c>
      <c r="B1582">
        <v>1</v>
      </c>
      <c r="C1582">
        <v>1</v>
      </c>
      <c r="D1582" t="s">
        <v>6306</v>
      </c>
      <c r="E1582">
        <v>1751</v>
      </c>
    </row>
    <row r="1583" spans="1:5" x14ac:dyDescent="0.25">
      <c r="A1583" s="199" t="s">
        <v>6760</v>
      </c>
      <c r="B1583">
        <v>1</v>
      </c>
      <c r="C1583">
        <v>1</v>
      </c>
      <c r="D1583" t="s">
        <v>5947</v>
      </c>
      <c r="E1583">
        <v>2093</v>
      </c>
    </row>
    <row r="1584" spans="1:5" x14ac:dyDescent="0.25">
      <c r="A1584" s="199" t="s">
        <v>6760</v>
      </c>
      <c r="B1584">
        <v>1</v>
      </c>
      <c r="C1584">
        <v>1</v>
      </c>
      <c r="D1584" t="s">
        <v>6209</v>
      </c>
      <c r="E1584">
        <v>2378</v>
      </c>
    </row>
    <row r="1585" spans="1:5" x14ac:dyDescent="0.25">
      <c r="A1585" s="199" t="s">
        <v>6761</v>
      </c>
      <c r="B1585">
        <v>1</v>
      </c>
      <c r="C1585">
        <v>1</v>
      </c>
      <c r="D1585" t="s">
        <v>5950</v>
      </c>
      <c r="E1585">
        <v>2097</v>
      </c>
    </row>
    <row r="1586" spans="1:5" x14ac:dyDescent="0.25">
      <c r="A1586" s="199" t="s">
        <v>6762</v>
      </c>
      <c r="B1586">
        <v>1</v>
      </c>
      <c r="C1586">
        <v>1</v>
      </c>
      <c r="D1586" t="s">
        <v>6471</v>
      </c>
      <c r="E1586">
        <v>2647</v>
      </c>
    </row>
    <row r="1587" spans="1:5" x14ac:dyDescent="0.25">
      <c r="A1587" s="199" t="s">
        <v>5921</v>
      </c>
      <c r="B1587">
        <v>1</v>
      </c>
      <c r="C1587">
        <v>1</v>
      </c>
      <c r="D1587" t="s">
        <v>5920</v>
      </c>
      <c r="E1587">
        <v>2057</v>
      </c>
    </row>
    <row r="1588" spans="1:5" x14ac:dyDescent="0.25">
      <c r="A1588" s="199" t="s">
        <v>6478</v>
      </c>
      <c r="B1588">
        <v>1</v>
      </c>
      <c r="C1588">
        <v>1</v>
      </c>
      <c r="D1588" t="s">
        <v>6468</v>
      </c>
      <c r="E1588">
        <v>1832</v>
      </c>
    </row>
    <row r="1589" spans="1:5" x14ac:dyDescent="0.25">
      <c r="A1589" s="199" t="s">
        <v>6244</v>
      </c>
      <c r="B1589">
        <v>1</v>
      </c>
      <c r="C1589">
        <v>1</v>
      </c>
      <c r="D1589" t="s">
        <v>6242</v>
      </c>
      <c r="E1589">
        <v>2417</v>
      </c>
    </row>
    <row r="1590" spans="1:5" x14ac:dyDescent="0.25">
      <c r="A1590" s="199" t="s">
        <v>6763</v>
      </c>
      <c r="B1590">
        <v>1</v>
      </c>
      <c r="C1590">
        <v>1</v>
      </c>
      <c r="D1590" t="s">
        <v>5987</v>
      </c>
      <c r="E1590">
        <v>945</v>
      </c>
    </row>
    <row r="1591" spans="1:5" x14ac:dyDescent="0.25">
      <c r="A1591" s="199" t="s">
        <v>6764</v>
      </c>
      <c r="B1591">
        <v>1</v>
      </c>
      <c r="C1591">
        <v>1</v>
      </c>
      <c r="D1591" t="s">
        <v>6242</v>
      </c>
      <c r="E1591">
        <v>2414</v>
      </c>
    </row>
    <row r="1592" spans="1:5" x14ac:dyDescent="0.25">
      <c r="A1592" s="199" t="s">
        <v>4190</v>
      </c>
      <c r="B1592">
        <v>1</v>
      </c>
      <c r="C1592">
        <v>1</v>
      </c>
      <c r="D1592" t="s">
        <v>5377</v>
      </c>
      <c r="E1592">
        <v>1464</v>
      </c>
    </row>
    <row r="1593" spans="1:5" x14ac:dyDescent="0.25">
      <c r="A1593" s="199" t="s">
        <v>6096</v>
      </c>
      <c r="B1593">
        <v>1</v>
      </c>
      <c r="C1593">
        <v>1</v>
      </c>
      <c r="D1593" t="s">
        <v>6094</v>
      </c>
      <c r="E1593">
        <v>2263</v>
      </c>
    </row>
    <row r="1594" spans="1:5" x14ac:dyDescent="0.25">
      <c r="A1594" s="199" t="s">
        <v>5978</v>
      </c>
      <c r="B1594">
        <v>1</v>
      </c>
      <c r="C1594">
        <v>1</v>
      </c>
      <c r="D1594" t="s">
        <v>5974</v>
      </c>
      <c r="E1594">
        <v>2124</v>
      </c>
    </row>
    <row r="1595" spans="1:5" x14ac:dyDescent="0.25">
      <c r="A1595" s="199" t="s">
        <v>5187</v>
      </c>
      <c r="B1595">
        <v>1</v>
      </c>
      <c r="C1595">
        <v>1</v>
      </c>
      <c r="D1595" t="s">
        <v>5482</v>
      </c>
      <c r="E1595">
        <v>1576</v>
      </c>
    </row>
    <row r="1596" spans="1:5" x14ac:dyDescent="0.25">
      <c r="A1596" s="199" t="s">
        <v>5444</v>
      </c>
      <c r="B1596">
        <v>1</v>
      </c>
      <c r="C1596">
        <v>1</v>
      </c>
      <c r="D1596" t="s">
        <v>5445</v>
      </c>
      <c r="E1596">
        <v>1532</v>
      </c>
    </row>
    <row r="1597" spans="1:5" x14ac:dyDescent="0.25">
      <c r="A1597" s="199" t="s">
        <v>6766</v>
      </c>
      <c r="B1597">
        <v>1</v>
      </c>
      <c r="C1597">
        <v>1</v>
      </c>
      <c r="D1597" t="s">
        <v>5269</v>
      </c>
      <c r="E1597">
        <v>1357</v>
      </c>
    </row>
    <row r="1598" spans="1:5" x14ac:dyDescent="0.25">
      <c r="A1598" s="199" t="s">
        <v>5902</v>
      </c>
      <c r="B1598">
        <v>1</v>
      </c>
      <c r="C1598">
        <v>1</v>
      </c>
      <c r="D1598" t="s">
        <v>5901</v>
      </c>
      <c r="E1598">
        <v>2035</v>
      </c>
    </row>
    <row r="1599" spans="1:5" x14ac:dyDescent="0.25">
      <c r="A1599" s="199" t="s">
        <v>6435</v>
      </c>
      <c r="B1599">
        <v>1</v>
      </c>
      <c r="C1599">
        <v>1</v>
      </c>
      <c r="D1599" t="s">
        <v>6434</v>
      </c>
      <c r="E1599">
        <v>2606</v>
      </c>
    </row>
    <row r="1600" spans="1:5" x14ac:dyDescent="0.25">
      <c r="A1600" s="199" t="s">
        <v>3948</v>
      </c>
      <c r="B1600">
        <v>1</v>
      </c>
      <c r="C1600">
        <v>1</v>
      </c>
      <c r="D1600" t="s">
        <v>4685</v>
      </c>
      <c r="E1600">
        <v>79</v>
      </c>
    </row>
    <row r="1601" spans="1:5" x14ac:dyDescent="0.25">
      <c r="A1601" s="199" t="s">
        <v>6281</v>
      </c>
      <c r="B1601">
        <v>1</v>
      </c>
      <c r="C1601">
        <v>1</v>
      </c>
      <c r="D1601" t="s">
        <v>6280</v>
      </c>
      <c r="E1601">
        <v>2454</v>
      </c>
    </row>
    <row r="1602" spans="1:5" x14ac:dyDescent="0.25">
      <c r="A1602" s="199" t="s">
        <v>5293</v>
      </c>
      <c r="B1602">
        <v>1</v>
      </c>
      <c r="C1602">
        <v>1</v>
      </c>
      <c r="D1602" t="s">
        <v>5283</v>
      </c>
      <c r="E1602">
        <v>1296</v>
      </c>
    </row>
    <row r="1603" spans="1:5" x14ac:dyDescent="0.25">
      <c r="A1603" s="199" t="s">
        <v>5922</v>
      </c>
      <c r="B1603">
        <v>1</v>
      </c>
      <c r="C1603">
        <v>1</v>
      </c>
      <c r="D1603" t="s">
        <v>5923</v>
      </c>
      <c r="E1603">
        <v>575</v>
      </c>
    </row>
    <row r="1604" spans="1:5" x14ac:dyDescent="0.25">
      <c r="A1604" s="199" t="s">
        <v>5582</v>
      </c>
      <c r="B1604">
        <v>1</v>
      </c>
      <c r="C1604">
        <v>1</v>
      </c>
      <c r="D1604" t="s">
        <v>5486</v>
      </c>
      <c r="E1604">
        <v>1581</v>
      </c>
    </row>
    <row r="1605" spans="1:5" x14ac:dyDescent="0.25">
      <c r="A1605" s="199" t="s">
        <v>4339</v>
      </c>
      <c r="B1605">
        <v>1</v>
      </c>
      <c r="C1605">
        <v>1</v>
      </c>
      <c r="D1605" t="s">
        <v>5493</v>
      </c>
      <c r="E1605">
        <v>1589</v>
      </c>
    </row>
    <row r="1606" spans="1:5" x14ac:dyDescent="0.25">
      <c r="A1606" s="199" t="s">
        <v>6768</v>
      </c>
      <c r="B1606">
        <v>1</v>
      </c>
      <c r="C1606">
        <v>1</v>
      </c>
      <c r="D1606" t="s">
        <v>6008</v>
      </c>
      <c r="E1606">
        <v>2160</v>
      </c>
    </row>
    <row r="1607" spans="1:5" x14ac:dyDescent="0.25">
      <c r="A1607" s="199" t="s">
        <v>6583</v>
      </c>
      <c r="B1607">
        <v>1</v>
      </c>
      <c r="C1607">
        <v>1</v>
      </c>
      <c r="D1607" t="s">
        <v>5501</v>
      </c>
      <c r="E1607">
        <v>1608</v>
      </c>
    </row>
    <row r="1608" spans="1:5" x14ac:dyDescent="0.25">
      <c r="A1608" s="199" t="s">
        <v>5507</v>
      </c>
      <c r="B1608">
        <v>1</v>
      </c>
      <c r="C1608">
        <v>1</v>
      </c>
      <c r="D1608" t="s">
        <v>5501</v>
      </c>
      <c r="E1608">
        <v>1607</v>
      </c>
    </row>
    <row r="1609" spans="1:5" x14ac:dyDescent="0.25">
      <c r="A1609" s="199" t="s">
        <v>5507</v>
      </c>
      <c r="B1609">
        <v>1</v>
      </c>
      <c r="C1609">
        <v>1</v>
      </c>
      <c r="D1609" t="s">
        <v>6008</v>
      </c>
      <c r="E1609">
        <v>2159</v>
      </c>
    </row>
    <row r="1610" spans="1:5" x14ac:dyDescent="0.25">
      <c r="A1610" s="199" t="s">
        <v>6769</v>
      </c>
      <c r="B1610">
        <v>1</v>
      </c>
      <c r="C1610">
        <v>1</v>
      </c>
      <c r="D1610" t="s">
        <v>6387</v>
      </c>
      <c r="E1610">
        <v>2550</v>
      </c>
    </row>
    <row r="1611" spans="1:5" x14ac:dyDescent="0.25">
      <c r="A1611" s="199" t="s">
        <v>6385</v>
      </c>
      <c r="B1611">
        <v>1</v>
      </c>
      <c r="C1611">
        <v>1</v>
      </c>
      <c r="D1611" t="s">
        <v>5947</v>
      </c>
      <c r="E1611">
        <v>2096</v>
      </c>
    </row>
    <row r="1612" spans="1:5" x14ac:dyDescent="0.25">
      <c r="A1612" s="199" t="s">
        <v>6385</v>
      </c>
      <c r="B1612">
        <v>1</v>
      </c>
      <c r="C1612">
        <v>1</v>
      </c>
      <c r="D1612" t="s">
        <v>6386</v>
      </c>
      <c r="E1612">
        <v>2549</v>
      </c>
    </row>
    <row r="1613" spans="1:5" x14ac:dyDescent="0.25">
      <c r="A1613" s="199" t="s">
        <v>6770</v>
      </c>
      <c r="B1613">
        <v>1</v>
      </c>
      <c r="C1613">
        <v>1</v>
      </c>
      <c r="D1613" t="s">
        <v>5515</v>
      </c>
      <c r="E1613">
        <v>953</v>
      </c>
    </row>
    <row r="1614" spans="1:5" x14ac:dyDescent="0.25">
      <c r="A1614" s="199" t="s">
        <v>5804</v>
      </c>
      <c r="B1614">
        <v>1</v>
      </c>
      <c r="C1614">
        <v>1</v>
      </c>
      <c r="D1614" t="s">
        <v>5474</v>
      </c>
      <c r="E1614">
        <v>1379</v>
      </c>
    </row>
    <row r="1615" spans="1:5" x14ac:dyDescent="0.25">
      <c r="A1615" s="199" t="s">
        <v>5804</v>
      </c>
      <c r="B1615">
        <v>1</v>
      </c>
      <c r="C1615">
        <v>1</v>
      </c>
      <c r="D1615" t="s">
        <v>5802</v>
      </c>
      <c r="E1615">
        <v>1940</v>
      </c>
    </row>
    <row r="1616" spans="1:5" x14ac:dyDescent="0.25">
      <c r="A1616" s="199" t="s">
        <v>4315</v>
      </c>
      <c r="B1616">
        <v>1</v>
      </c>
      <c r="C1616">
        <v>1</v>
      </c>
      <c r="D1616" t="s">
        <v>5814</v>
      </c>
      <c r="E1616">
        <v>1948</v>
      </c>
    </row>
    <row r="1617" spans="1:5" x14ac:dyDescent="0.25">
      <c r="A1617" s="199" t="s">
        <v>5949</v>
      </c>
      <c r="B1617">
        <v>1</v>
      </c>
      <c r="C1617">
        <v>1</v>
      </c>
      <c r="D1617" t="s">
        <v>5947</v>
      </c>
      <c r="E1617">
        <v>2095</v>
      </c>
    </row>
    <row r="1618" spans="1:5" x14ac:dyDescent="0.25">
      <c r="A1618" s="199" t="s">
        <v>5692</v>
      </c>
      <c r="B1618">
        <v>1</v>
      </c>
      <c r="C1618">
        <v>1</v>
      </c>
      <c r="D1618" t="s">
        <v>5691</v>
      </c>
      <c r="E1618">
        <v>1813</v>
      </c>
    </row>
    <row r="1619" spans="1:5" x14ac:dyDescent="0.25">
      <c r="A1619" s="199" t="s">
        <v>5318</v>
      </c>
      <c r="B1619">
        <v>1</v>
      </c>
      <c r="C1619">
        <v>1</v>
      </c>
      <c r="D1619" t="s">
        <v>5316</v>
      </c>
      <c r="E1619">
        <v>1404</v>
      </c>
    </row>
    <row r="1620" spans="1:5" x14ac:dyDescent="0.25">
      <c r="A1620" s="199" t="s">
        <v>5378</v>
      </c>
      <c r="B1620">
        <v>1</v>
      </c>
      <c r="C1620">
        <v>1</v>
      </c>
      <c r="D1620" t="s">
        <v>5364</v>
      </c>
      <c r="E1620">
        <v>1341</v>
      </c>
    </row>
    <row r="1621" spans="1:5" x14ac:dyDescent="0.25">
      <c r="A1621" s="199" t="s">
        <v>6037</v>
      </c>
      <c r="B1621">
        <v>1</v>
      </c>
      <c r="C1621">
        <v>1</v>
      </c>
      <c r="D1621" t="s">
        <v>6034</v>
      </c>
      <c r="E1621">
        <v>2191</v>
      </c>
    </row>
    <row r="1622" spans="1:5" x14ac:dyDescent="0.25">
      <c r="A1622" s="199" t="s">
        <v>6046</v>
      </c>
      <c r="B1622">
        <v>1</v>
      </c>
      <c r="C1622">
        <v>1</v>
      </c>
      <c r="D1622" t="s">
        <v>6045</v>
      </c>
      <c r="E1622">
        <v>2203</v>
      </c>
    </row>
    <row r="1623" spans="1:5" x14ac:dyDescent="0.25">
      <c r="A1623" s="199" t="s">
        <v>5267</v>
      </c>
      <c r="B1623">
        <v>1</v>
      </c>
      <c r="C1623">
        <v>1</v>
      </c>
      <c r="D1623" t="s">
        <v>5268</v>
      </c>
      <c r="E1623">
        <v>1315</v>
      </c>
    </row>
    <row r="1624" spans="1:5" x14ac:dyDescent="0.25">
      <c r="A1624" s="199" t="s">
        <v>6258</v>
      </c>
      <c r="B1624">
        <v>1</v>
      </c>
      <c r="C1624">
        <v>1</v>
      </c>
      <c r="D1624" t="s">
        <v>5421</v>
      </c>
      <c r="E1624">
        <v>915</v>
      </c>
    </row>
    <row r="1625" spans="1:5" x14ac:dyDescent="0.25">
      <c r="A1625" s="199" t="s">
        <v>6258</v>
      </c>
      <c r="B1625">
        <v>1</v>
      </c>
      <c r="C1625">
        <v>1</v>
      </c>
      <c r="D1625" t="s">
        <v>6259</v>
      </c>
      <c r="E1625">
        <v>2429</v>
      </c>
    </row>
    <row r="1626" spans="1:5" x14ac:dyDescent="0.25">
      <c r="A1626" s="199" t="s">
        <v>5417</v>
      </c>
      <c r="B1626">
        <v>1</v>
      </c>
      <c r="C1626">
        <v>1</v>
      </c>
      <c r="D1626" t="s">
        <v>5269</v>
      </c>
      <c r="E1626">
        <v>1355</v>
      </c>
    </row>
    <row r="1627" spans="1:5" x14ac:dyDescent="0.25">
      <c r="A1627" s="199" t="s">
        <v>6063</v>
      </c>
      <c r="B1627">
        <v>1</v>
      </c>
      <c r="C1627">
        <v>1</v>
      </c>
      <c r="D1627" t="s">
        <v>5543</v>
      </c>
      <c r="E1627">
        <v>1643</v>
      </c>
    </row>
    <row r="1628" spans="1:5" x14ac:dyDescent="0.25">
      <c r="A1628" s="199" t="s">
        <v>6771</v>
      </c>
      <c r="B1628">
        <v>1</v>
      </c>
      <c r="C1628">
        <v>1</v>
      </c>
      <c r="D1628" t="s">
        <v>5952</v>
      </c>
      <c r="E1628">
        <v>2100</v>
      </c>
    </row>
    <row r="1629" spans="1:5" x14ac:dyDescent="0.25">
      <c r="A1629" s="199" t="s">
        <v>5862</v>
      </c>
      <c r="B1629">
        <v>1</v>
      </c>
      <c r="C1629">
        <v>1</v>
      </c>
      <c r="D1629" t="s">
        <v>5859</v>
      </c>
      <c r="E1629">
        <v>1989</v>
      </c>
    </row>
    <row r="1630" spans="1:5" x14ac:dyDescent="0.25">
      <c r="A1630" s="199" t="s">
        <v>6217</v>
      </c>
      <c r="B1630">
        <v>1</v>
      </c>
      <c r="C1630">
        <v>1</v>
      </c>
      <c r="D1630" t="s">
        <v>6216</v>
      </c>
      <c r="E1630">
        <v>2388</v>
      </c>
    </row>
    <row r="1631" spans="1:5" x14ac:dyDescent="0.25">
      <c r="A1631" s="199" t="s">
        <v>5701</v>
      </c>
      <c r="B1631">
        <v>1</v>
      </c>
      <c r="C1631">
        <v>1</v>
      </c>
      <c r="D1631" t="s">
        <v>5380</v>
      </c>
      <c r="E1631">
        <v>910</v>
      </c>
    </row>
    <row r="1632" spans="1:5" x14ac:dyDescent="0.25">
      <c r="A1632" s="199" t="s">
        <v>6773</v>
      </c>
      <c r="B1632">
        <v>1</v>
      </c>
      <c r="C1632">
        <v>1</v>
      </c>
      <c r="D1632" t="s">
        <v>5523</v>
      </c>
      <c r="E1632">
        <v>1621</v>
      </c>
    </row>
    <row r="1633" spans="1:5" x14ac:dyDescent="0.25">
      <c r="A1633" s="199" t="s">
        <v>6774</v>
      </c>
      <c r="B1633">
        <v>1</v>
      </c>
      <c r="C1633">
        <v>1</v>
      </c>
      <c r="D1633" t="s">
        <v>6394</v>
      </c>
      <c r="E1633">
        <v>2563</v>
      </c>
    </row>
    <row r="1634" spans="1:5" x14ac:dyDescent="0.25">
      <c r="A1634" s="199" t="s">
        <v>6775</v>
      </c>
      <c r="B1634">
        <v>1</v>
      </c>
      <c r="C1634">
        <v>1</v>
      </c>
      <c r="D1634" t="s">
        <v>6242</v>
      </c>
      <c r="E1634">
        <v>2413</v>
      </c>
    </row>
    <row r="1635" spans="1:5" x14ac:dyDescent="0.25">
      <c r="A1635" s="199" t="s">
        <v>6776</v>
      </c>
      <c r="B1635">
        <v>1</v>
      </c>
      <c r="C1635">
        <v>1</v>
      </c>
      <c r="D1635" t="s">
        <v>6086</v>
      </c>
      <c r="E1635">
        <v>2251</v>
      </c>
    </row>
    <row r="1636" spans="1:5" x14ac:dyDescent="0.25">
      <c r="A1636" s="199" t="s">
        <v>6407</v>
      </c>
      <c r="B1636">
        <v>1</v>
      </c>
      <c r="C1636">
        <v>1</v>
      </c>
      <c r="D1636" t="s">
        <v>4949</v>
      </c>
      <c r="E1636">
        <v>2576</v>
      </c>
    </row>
    <row r="1637" spans="1:5" x14ac:dyDescent="0.25">
      <c r="A1637" s="199" t="s">
        <v>5799</v>
      </c>
      <c r="B1637">
        <v>1</v>
      </c>
      <c r="C1637">
        <v>1</v>
      </c>
      <c r="D1637" t="s">
        <v>5800</v>
      </c>
      <c r="E1637">
        <v>616</v>
      </c>
    </row>
    <row r="1638" spans="1:5" x14ac:dyDescent="0.25">
      <c r="A1638" s="199" t="s">
        <v>6018</v>
      </c>
      <c r="B1638">
        <v>1</v>
      </c>
      <c r="C1638">
        <v>1</v>
      </c>
      <c r="D1638" t="s">
        <v>5443</v>
      </c>
      <c r="E1638">
        <v>1364</v>
      </c>
    </row>
    <row r="1639" spans="1:5" x14ac:dyDescent="0.25">
      <c r="A1639" s="199" t="s">
        <v>6018</v>
      </c>
      <c r="B1639">
        <v>1</v>
      </c>
      <c r="C1639">
        <v>1</v>
      </c>
      <c r="D1639" t="s">
        <v>6015</v>
      </c>
      <c r="E1639">
        <v>141</v>
      </c>
    </row>
    <row r="1640" spans="1:5" x14ac:dyDescent="0.25">
      <c r="A1640" s="199" t="s">
        <v>6335</v>
      </c>
      <c r="B1640">
        <v>1</v>
      </c>
      <c r="C1640">
        <v>1</v>
      </c>
      <c r="D1640" t="s">
        <v>6334</v>
      </c>
      <c r="E1640">
        <v>2503</v>
      </c>
    </row>
    <row r="1641" spans="1:5" x14ac:dyDescent="0.25">
      <c r="A1641" s="199" t="s">
        <v>6609</v>
      </c>
      <c r="B1641">
        <v>1</v>
      </c>
      <c r="C1641">
        <v>1</v>
      </c>
      <c r="D1641" t="s">
        <v>6215</v>
      </c>
      <c r="E1641">
        <v>986</v>
      </c>
    </row>
    <row r="1642" spans="1:5" x14ac:dyDescent="0.25">
      <c r="A1642" s="199" t="s">
        <v>6588</v>
      </c>
      <c r="B1642">
        <v>1</v>
      </c>
      <c r="C1642">
        <v>1</v>
      </c>
      <c r="D1642" t="s">
        <v>5634</v>
      </c>
      <c r="E1642">
        <v>1433</v>
      </c>
    </row>
    <row r="1643" spans="1:5" x14ac:dyDescent="0.25">
      <c r="A1643" s="199" t="s">
        <v>6591</v>
      </c>
      <c r="B1643">
        <v>1</v>
      </c>
      <c r="C1643">
        <v>1</v>
      </c>
      <c r="D1643" t="s">
        <v>5753</v>
      </c>
      <c r="E1643">
        <v>1892</v>
      </c>
    </row>
    <row r="1644" spans="1:5" x14ac:dyDescent="0.25">
      <c r="A1644" s="199" t="s">
        <v>6586</v>
      </c>
      <c r="B1644">
        <v>1</v>
      </c>
      <c r="C1644">
        <v>1</v>
      </c>
      <c r="D1644" t="s">
        <v>5614</v>
      </c>
      <c r="E1644">
        <v>999</v>
      </c>
    </row>
    <row r="1645" spans="1:5" x14ac:dyDescent="0.25">
      <c r="A1645" s="199" t="s">
        <v>6600</v>
      </c>
      <c r="B1645">
        <v>1</v>
      </c>
      <c r="C1645">
        <v>1</v>
      </c>
      <c r="D1645" t="s">
        <v>6012</v>
      </c>
      <c r="E1645">
        <v>2163</v>
      </c>
    </row>
    <row r="1646" spans="1:5" x14ac:dyDescent="0.25">
      <c r="A1646" s="199" t="s">
        <v>5584</v>
      </c>
      <c r="B1646">
        <v>1</v>
      </c>
      <c r="C1646">
        <v>1</v>
      </c>
      <c r="D1646" t="s">
        <v>5583</v>
      </c>
      <c r="E1646">
        <v>966</v>
      </c>
    </row>
    <row r="1647" spans="1:5" x14ac:dyDescent="0.25">
      <c r="A1647" s="199" t="s">
        <v>5326</v>
      </c>
      <c r="B1647">
        <v>1</v>
      </c>
      <c r="C1647">
        <v>1</v>
      </c>
      <c r="D1647" t="s">
        <v>5290</v>
      </c>
      <c r="E1647">
        <v>825</v>
      </c>
    </row>
    <row r="1648" spans="1:5" x14ac:dyDescent="0.25">
      <c r="A1648" s="199" t="s">
        <v>5085</v>
      </c>
      <c r="B1648">
        <v>1</v>
      </c>
      <c r="C1648">
        <v>1</v>
      </c>
      <c r="D1648" t="s">
        <v>6125</v>
      </c>
      <c r="E1648">
        <v>1672</v>
      </c>
    </row>
    <row r="1649" spans="1:5" x14ac:dyDescent="0.25">
      <c r="A1649" s="199" t="s">
        <v>5260</v>
      </c>
      <c r="B1649">
        <v>1</v>
      </c>
      <c r="C1649">
        <v>1</v>
      </c>
      <c r="D1649" t="s">
        <v>5256</v>
      </c>
      <c r="E1649">
        <v>797</v>
      </c>
    </row>
    <row r="1650" spans="1:5" x14ac:dyDescent="0.25">
      <c r="A1650" s="199" t="s">
        <v>6779</v>
      </c>
      <c r="B1650">
        <v>1</v>
      </c>
      <c r="C1650">
        <v>1</v>
      </c>
      <c r="D1650" t="s">
        <v>5572</v>
      </c>
      <c r="E1650">
        <v>1674</v>
      </c>
    </row>
    <row r="1651" spans="1:5" x14ac:dyDescent="0.25">
      <c r="A1651" s="199" t="s">
        <v>5764</v>
      </c>
      <c r="B1651">
        <v>1</v>
      </c>
      <c r="C1651">
        <v>1</v>
      </c>
      <c r="D1651" t="s">
        <v>5765</v>
      </c>
      <c r="E1651">
        <v>1902</v>
      </c>
    </row>
    <row r="1652" spans="1:5" x14ac:dyDescent="0.25">
      <c r="A1652" s="199" t="s">
        <v>6780</v>
      </c>
      <c r="B1652">
        <v>1</v>
      </c>
      <c r="C1652">
        <v>1</v>
      </c>
      <c r="D1652" t="s">
        <v>5501</v>
      </c>
      <c r="E1652">
        <v>1600</v>
      </c>
    </row>
    <row r="1653" spans="1:5" x14ac:dyDescent="0.25">
      <c r="A1653" s="199" t="s">
        <v>5273</v>
      </c>
      <c r="B1653">
        <v>1</v>
      </c>
      <c r="C1653">
        <v>1</v>
      </c>
      <c r="D1653" t="s">
        <v>5256</v>
      </c>
      <c r="E1653">
        <v>801</v>
      </c>
    </row>
    <row r="1654" spans="1:5" x14ac:dyDescent="0.25">
      <c r="A1654" s="199" t="s">
        <v>6522</v>
      </c>
      <c r="B1654">
        <v>1</v>
      </c>
      <c r="C1654">
        <v>1</v>
      </c>
      <c r="D1654" t="s">
        <v>5568</v>
      </c>
      <c r="E1654">
        <v>715</v>
      </c>
    </row>
    <row r="1655" spans="1:5" x14ac:dyDescent="0.25">
      <c r="A1655" s="199" t="s">
        <v>6522</v>
      </c>
      <c r="B1655">
        <v>1</v>
      </c>
      <c r="C1655">
        <v>1</v>
      </c>
      <c r="D1655" t="s">
        <v>6390</v>
      </c>
      <c r="E1655">
        <v>2556</v>
      </c>
    </row>
    <row r="1656" spans="1:5" x14ac:dyDescent="0.25">
      <c r="A1656" s="199" t="s">
        <v>6781</v>
      </c>
      <c r="B1656">
        <v>1</v>
      </c>
      <c r="C1656">
        <v>1</v>
      </c>
      <c r="D1656" t="s">
        <v>5246</v>
      </c>
      <c r="E1656">
        <v>1319</v>
      </c>
    </row>
    <row r="1657" spans="1:5" x14ac:dyDescent="0.25">
      <c r="A1657" s="199" t="s">
        <v>5832</v>
      </c>
      <c r="B1657">
        <v>1</v>
      </c>
      <c r="C1657">
        <v>1</v>
      </c>
      <c r="D1657" t="s">
        <v>5833</v>
      </c>
      <c r="E1657">
        <v>1964</v>
      </c>
    </row>
    <row r="1658" spans="1:5" x14ac:dyDescent="0.25">
      <c r="A1658" s="199" t="s">
        <v>6782</v>
      </c>
      <c r="B1658">
        <v>1</v>
      </c>
      <c r="C1658">
        <v>1</v>
      </c>
      <c r="D1658" t="s">
        <v>6271</v>
      </c>
      <c r="E1658">
        <v>2445</v>
      </c>
    </row>
    <row r="1659" spans="1:5" x14ac:dyDescent="0.25">
      <c r="A1659" s="199" t="s">
        <v>6783</v>
      </c>
      <c r="B1659">
        <v>1</v>
      </c>
      <c r="C1659">
        <v>1</v>
      </c>
      <c r="D1659" t="s">
        <v>5575</v>
      </c>
      <c r="E1659">
        <v>1681</v>
      </c>
    </row>
    <row r="1660" spans="1:5" x14ac:dyDescent="0.25">
      <c r="A1660" s="199" t="s">
        <v>6785</v>
      </c>
      <c r="B1660">
        <v>1</v>
      </c>
      <c r="C1660">
        <v>1</v>
      </c>
      <c r="D1660" t="s">
        <v>5828</v>
      </c>
      <c r="E1660">
        <v>1960</v>
      </c>
    </row>
    <row r="1661" spans="1:5" x14ac:dyDescent="0.25">
      <c r="A1661" s="199" t="s">
        <v>6295</v>
      </c>
      <c r="B1661">
        <v>1</v>
      </c>
      <c r="C1661">
        <v>1</v>
      </c>
      <c r="D1661" t="s">
        <v>6296</v>
      </c>
      <c r="E1661">
        <v>2467</v>
      </c>
    </row>
    <row r="1662" spans="1:5" x14ac:dyDescent="0.25">
      <c r="A1662" s="199" t="s">
        <v>5594</v>
      </c>
      <c r="B1662">
        <v>1</v>
      </c>
      <c r="C1662">
        <v>1</v>
      </c>
      <c r="D1662" t="s">
        <v>5591</v>
      </c>
      <c r="E1662">
        <v>1702</v>
      </c>
    </row>
    <row r="1663" spans="1:5" x14ac:dyDescent="0.25">
      <c r="A1663" s="199" t="s">
        <v>6297</v>
      </c>
      <c r="B1663">
        <v>1</v>
      </c>
      <c r="C1663">
        <v>1</v>
      </c>
      <c r="D1663" t="s">
        <v>6296</v>
      </c>
      <c r="E1663">
        <v>2468</v>
      </c>
    </row>
    <row r="1664" spans="1:5" x14ac:dyDescent="0.25">
      <c r="A1664" s="199" t="s">
        <v>5892</v>
      </c>
      <c r="B1664">
        <v>1</v>
      </c>
      <c r="C1664">
        <v>1</v>
      </c>
      <c r="D1664" t="s">
        <v>5889</v>
      </c>
      <c r="E1664">
        <v>2016</v>
      </c>
    </row>
    <row r="1665" spans="1:5" x14ac:dyDescent="0.25">
      <c r="A1665" s="199" t="s">
        <v>6787</v>
      </c>
      <c r="B1665">
        <v>1</v>
      </c>
      <c r="C1665">
        <v>1</v>
      </c>
      <c r="D1665" t="s">
        <v>5906</v>
      </c>
      <c r="E1665">
        <v>241</v>
      </c>
    </row>
    <row r="1666" spans="1:5" x14ac:dyDescent="0.25">
      <c r="A1666" s="199" t="s">
        <v>5880</v>
      </c>
      <c r="B1666">
        <v>1</v>
      </c>
      <c r="C1666">
        <v>1</v>
      </c>
      <c r="D1666" t="s">
        <v>5879</v>
      </c>
      <c r="E1666">
        <v>2003</v>
      </c>
    </row>
    <row r="1667" spans="1:5" x14ac:dyDescent="0.25">
      <c r="A1667" s="199" t="s">
        <v>5991</v>
      </c>
      <c r="B1667">
        <v>1</v>
      </c>
      <c r="C1667">
        <v>1</v>
      </c>
      <c r="D1667" t="s">
        <v>5992</v>
      </c>
      <c r="E1667">
        <v>2136</v>
      </c>
    </row>
    <row r="1668" spans="1:5" x14ac:dyDescent="0.25">
      <c r="A1668" s="199" t="s">
        <v>5465</v>
      </c>
      <c r="B1668">
        <v>1</v>
      </c>
      <c r="C1668">
        <v>1</v>
      </c>
      <c r="D1668" t="s">
        <v>5463</v>
      </c>
      <c r="E1668">
        <v>1554</v>
      </c>
    </row>
    <row r="1669" spans="1:5" x14ac:dyDescent="0.25">
      <c r="A1669" s="199" t="s">
        <v>6788</v>
      </c>
      <c r="B1669">
        <v>1</v>
      </c>
      <c r="C1669">
        <v>1</v>
      </c>
      <c r="D1669" t="s">
        <v>5577</v>
      </c>
      <c r="E1669">
        <v>1685</v>
      </c>
    </row>
    <row r="1670" spans="1:5" x14ac:dyDescent="0.25">
      <c r="A1670" s="199" t="s">
        <v>4615</v>
      </c>
      <c r="B1670">
        <v>1</v>
      </c>
      <c r="C1670">
        <v>1</v>
      </c>
      <c r="D1670" t="s">
        <v>5579</v>
      </c>
      <c r="E1670">
        <v>1687</v>
      </c>
    </row>
    <row r="1671" spans="1:5" x14ac:dyDescent="0.25">
      <c r="A1671" s="199" t="s">
        <v>6489</v>
      </c>
      <c r="B1671">
        <v>1</v>
      </c>
      <c r="C1671">
        <v>1</v>
      </c>
      <c r="D1671" t="s">
        <v>6148</v>
      </c>
      <c r="E1671">
        <v>1688</v>
      </c>
    </row>
    <row r="1672" spans="1:5" x14ac:dyDescent="0.25">
      <c r="A1672" s="199" t="s">
        <v>6194</v>
      </c>
      <c r="B1672">
        <v>1</v>
      </c>
      <c r="C1672">
        <v>1</v>
      </c>
      <c r="D1672" t="s">
        <v>6195</v>
      </c>
      <c r="E1672">
        <v>2365</v>
      </c>
    </row>
    <row r="1673" spans="1:5" x14ac:dyDescent="0.25">
      <c r="A1673" s="199" t="s">
        <v>5672</v>
      </c>
      <c r="B1673">
        <v>1</v>
      </c>
      <c r="C1673">
        <v>1</v>
      </c>
      <c r="D1673" t="s">
        <v>5669</v>
      </c>
      <c r="E1673">
        <v>1789</v>
      </c>
    </row>
    <row r="1674" spans="1:5" x14ac:dyDescent="0.25">
      <c r="A1674" s="199" t="s">
        <v>4232</v>
      </c>
      <c r="B1674">
        <v>1</v>
      </c>
      <c r="C1674">
        <v>1</v>
      </c>
      <c r="D1674" t="s">
        <v>6164</v>
      </c>
      <c r="E1674">
        <v>1690</v>
      </c>
    </row>
    <row r="1675" spans="1:5" x14ac:dyDescent="0.25">
      <c r="A1675" s="199" t="s">
        <v>6789</v>
      </c>
      <c r="B1675">
        <v>1</v>
      </c>
      <c r="C1675">
        <v>1</v>
      </c>
      <c r="D1675" t="s">
        <v>5587</v>
      </c>
      <c r="E1675">
        <v>1692</v>
      </c>
    </row>
    <row r="1676" spans="1:5" x14ac:dyDescent="0.25">
      <c r="A1676" s="199" t="s">
        <v>5254</v>
      </c>
      <c r="B1676">
        <v>1</v>
      </c>
      <c r="C1676">
        <v>1</v>
      </c>
      <c r="D1676" t="s">
        <v>5246</v>
      </c>
      <c r="E1676">
        <v>1324</v>
      </c>
    </row>
    <row r="1677" spans="1:5" x14ac:dyDescent="0.25">
      <c r="A1677" s="199" t="s">
        <v>5525</v>
      </c>
      <c r="B1677">
        <v>1</v>
      </c>
      <c r="C1677">
        <v>1</v>
      </c>
      <c r="D1677" t="s">
        <v>5523</v>
      </c>
      <c r="E1677">
        <v>1625</v>
      </c>
    </row>
    <row r="1678" spans="1:5" x14ac:dyDescent="0.25">
      <c r="A1678" s="199" t="s">
        <v>5250</v>
      </c>
      <c r="B1678">
        <v>1</v>
      </c>
      <c r="C1678">
        <v>1</v>
      </c>
      <c r="D1678" t="s">
        <v>5249</v>
      </c>
      <c r="E1678">
        <v>793</v>
      </c>
    </row>
    <row r="1679" spans="1:5" x14ac:dyDescent="0.25">
      <c r="A1679" s="199" t="s">
        <v>6044</v>
      </c>
      <c r="B1679">
        <v>1</v>
      </c>
      <c r="C1679">
        <v>1</v>
      </c>
      <c r="D1679" t="s">
        <v>5300</v>
      </c>
      <c r="E1679">
        <v>750</v>
      </c>
    </row>
    <row r="1680" spans="1:5" x14ac:dyDescent="0.25">
      <c r="A1680" s="199" t="s">
        <v>6044</v>
      </c>
      <c r="B1680">
        <v>1</v>
      </c>
      <c r="C1680">
        <v>1</v>
      </c>
      <c r="D1680" t="s">
        <v>5486</v>
      </c>
      <c r="E1680">
        <v>1583</v>
      </c>
    </row>
    <row r="1681" spans="1:5" x14ac:dyDescent="0.25">
      <c r="A1681" s="199" t="s">
        <v>6044</v>
      </c>
      <c r="B1681">
        <v>1</v>
      </c>
      <c r="C1681">
        <v>1</v>
      </c>
      <c r="D1681" t="s">
        <v>6045</v>
      </c>
      <c r="E1681">
        <v>2202</v>
      </c>
    </row>
    <row r="1682" spans="1:5" x14ac:dyDescent="0.25">
      <c r="A1682" s="199" t="s">
        <v>6172</v>
      </c>
      <c r="B1682">
        <v>1</v>
      </c>
      <c r="C1682">
        <v>1</v>
      </c>
      <c r="D1682" t="s">
        <v>6173</v>
      </c>
      <c r="E1682">
        <v>1698</v>
      </c>
    </row>
    <row r="1683" spans="1:5" x14ac:dyDescent="0.25">
      <c r="A1683" s="199" t="s">
        <v>4131</v>
      </c>
      <c r="B1683">
        <v>1</v>
      </c>
      <c r="C1683">
        <v>1</v>
      </c>
      <c r="D1683" t="s">
        <v>5591</v>
      </c>
      <c r="E1683">
        <v>1699</v>
      </c>
    </row>
    <row r="1684" spans="1:5" x14ac:dyDescent="0.25">
      <c r="A1684" s="199" t="s">
        <v>3648</v>
      </c>
      <c r="B1684">
        <v>1</v>
      </c>
      <c r="C1684">
        <v>1</v>
      </c>
      <c r="D1684" t="s">
        <v>6200</v>
      </c>
      <c r="E1684">
        <v>1704</v>
      </c>
    </row>
    <row r="1685" spans="1:5" x14ac:dyDescent="0.25">
      <c r="A1685" s="199" t="s">
        <v>6531</v>
      </c>
      <c r="B1685">
        <v>1</v>
      </c>
      <c r="C1685">
        <v>1</v>
      </c>
      <c r="D1685" t="s">
        <v>5397</v>
      </c>
      <c r="E1685">
        <v>668</v>
      </c>
    </row>
    <row r="1686" spans="1:5" x14ac:dyDescent="0.25">
      <c r="A1686" s="199" t="s">
        <v>6293</v>
      </c>
      <c r="B1686">
        <v>1</v>
      </c>
      <c r="C1686">
        <v>1</v>
      </c>
      <c r="D1686" t="s">
        <v>6294</v>
      </c>
      <c r="E1686">
        <v>2466</v>
      </c>
    </row>
    <row r="1687" spans="1:5" x14ac:dyDescent="0.25">
      <c r="A1687" s="199" t="s">
        <v>5637</v>
      </c>
      <c r="B1687">
        <v>1</v>
      </c>
      <c r="C1687">
        <v>1</v>
      </c>
      <c r="D1687" t="s">
        <v>5636</v>
      </c>
      <c r="E1687">
        <v>1748</v>
      </c>
    </row>
    <row r="1688" spans="1:5" x14ac:dyDescent="0.25">
      <c r="A1688" s="199" t="s">
        <v>6393</v>
      </c>
      <c r="B1688">
        <v>1</v>
      </c>
      <c r="C1688">
        <v>1</v>
      </c>
      <c r="D1688" t="s">
        <v>6287</v>
      </c>
      <c r="E1688">
        <v>35</v>
      </c>
    </row>
    <row r="1689" spans="1:5" x14ac:dyDescent="0.25">
      <c r="A1689" s="199" t="s">
        <v>6425</v>
      </c>
      <c r="B1689">
        <v>1</v>
      </c>
      <c r="C1689">
        <v>1</v>
      </c>
      <c r="D1689" t="s">
        <v>6426</v>
      </c>
      <c r="E1689">
        <v>2598</v>
      </c>
    </row>
    <row r="1690" spans="1:5" x14ac:dyDescent="0.25">
      <c r="A1690" s="199" t="s">
        <v>5888</v>
      </c>
      <c r="B1690">
        <v>1</v>
      </c>
      <c r="C1690">
        <v>1</v>
      </c>
      <c r="D1690" t="s">
        <v>5886</v>
      </c>
      <c r="E1690">
        <v>2011</v>
      </c>
    </row>
    <row r="1691" spans="1:5" x14ac:dyDescent="0.25">
      <c r="A1691" s="199" t="s">
        <v>6255</v>
      </c>
      <c r="B1691">
        <v>1</v>
      </c>
      <c r="C1691">
        <v>1</v>
      </c>
      <c r="D1691" t="s">
        <v>5630</v>
      </c>
      <c r="E1691">
        <v>1740</v>
      </c>
    </row>
    <row r="1692" spans="1:5" x14ac:dyDescent="0.25">
      <c r="A1692" s="199" t="s">
        <v>6790</v>
      </c>
      <c r="B1692">
        <v>1</v>
      </c>
      <c r="C1692">
        <v>1</v>
      </c>
      <c r="D1692" t="s">
        <v>5316</v>
      </c>
      <c r="E1692">
        <v>1400</v>
      </c>
    </row>
    <row r="1693" spans="1:5" x14ac:dyDescent="0.25">
      <c r="A1693" s="199" t="s">
        <v>6791</v>
      </c>
      <c r="B1693">
        <v>1</v>
      </c>
      <c r="C1693">
        <v>1</v>
      </c>
      <c r="D1693" t="s">
        <v>6212</v>
      </c>
      <c r="E1693">
        <v>1708</v>
      </c>
    </row>
    <row r="1694" spans="1:5" x14ac:dyDescent="0.25">
      <c r="A1694" s="199" t="s">
        <v>6521</v>
      </c>
      <c r="B1694">
        <v>1</v>
      </c>
      <c r="C1694">
        <v>1</v>
      </c>
      <c r="D1694" t="s">
        <v>5537</v>
      </c>
      <c r="E1694">
        <v>1638</v>
      </c>
    </row>
    <row r="1695" spans="1:5" x14ac:dyDescent="0.25">
      <c r="A1695" s="199" t="s">
        <v>5929</v>
      </c>
      <c r="B1695">
        <v>1</v>
      </c>
      <c r="C1695">
        <v>1</v>
      </c>
      <c r="D1695" t="s">
        <v>5927</v>
      </c>
      <c r="E1695">
        <v>2065</v>
      </c>
    </row>
    <row r="1696" spans="1:5" x14ac:dyDescent="0.25">
      <c r="A1696" s="199" t="s">
        <v>6794</v>
      </c>
      <c r="B1696">
        <v>1</v>
      </c>
      <c r="C1696">
        <v>1</v>
      </c>
      <c r="D1696" t="s">
        <v>6034</v>
      </c>
      <c r="E1696">
        <v>2188</v>
      </c>
    </row>
    <row r="1697" spans="1:5" x14ac:dyDescent="0.25">
      <c r="A1697" s="199" t="s">
        <v>6795</v>
      </c>
      <c r="B1697">
        <v>1</v>
      </c>
      <c r="C1697">
        <v>1</v>
      </c>
      <c r="D1697" t="s">
        <v>6448</v>
      </c>
      <c r="E1697">
        <v>2622</v>
      </c>
    </row>
    <row r="1698" spans="1:5" x14ac:dyDescent="0.25">
      <c r="A1698" s="199" t="s">
        <v>6796</v>
      </c>
      <c r="B1698">
        <v>1</v>
      </c>
      <c r="C1698">
        <v>1</v>
      </c>
      <c r="D1698" t="s">
        <v>6127</v>
      </c>
      <c r="E1698">
        <v>1052</v>
      </c>
    </row>
    <row r="1699" spans="1:5" x14ac:dyDescent="0.25">
      <c r="A1699" s="199" t="s">
        <v>5881</v>
      </c>
      <c r="B1699">
        <v>1</v>
      </c>
      <c r="C1699">
        <v>1</v>
      </c>
      <c r="D1699" t="s">
        <v>5882</v>
      </c>
      <c r="E1699">
        <v>2004</v>
      </c>
    </row>
    <row r="1700" spans="1:5" x14ac:dyDescent="0.25">
      <c r="A1700" s="199" t="s">
        <v>6558</v>
      </c>
      <c r="B1700">
        <v>1</v>
      </c>
      <c r="C1700">
        <v>1</v>
      </c>
      <c r="D1700" t="s">
        <v>5377</v>
      </c>
      <c r="E1700">
        <v>1462</v>
      </c>
    </row>
    <row r="1701" spans="1:5" x14ac:dyDescent="0.25">
      <c r="A1701" s="199" t="s">
        <v>5437</v>
      </c>
      <c r="B1701">
        <v>1</v>
      </c>
      <c r="C1701">
        <v>1</v>
      </c>
      <c r="D1701" t="s">
        <v>5422</v>
      </c>
      <c r="E1701">
        <v>859</v>
      </c>
    </row>
    <row r="1702" spans="1:5" x14ac:dyDescent="0.25">
      <c r="A1702" s="199" t="s">
        <v>6372</v>
      </c>
      <c r="B1702">
        <v>1</v>
      </c>
      <c r="C1702">
        <v>1</v>
      </c>
      <c r="D1702" t="s">
        <v>5628</v>
      </c>
      <c r="E1702">
        <v>1006</v>
      </c>
    </row>
    <row r="1703" spans="1:5" x14ac:dyDescent="0.25">
      <c r="A1703" s="199" t="s">
        <v>4020</v>
      </c>
      <c r="B1703">
        <v>1</v>
      </c>
      <c r="C1703">
        <v>1</v>
      </c>
      <c r="D1703" t="s">
        <v>6013</v>
      </c>
      <c r="E1703">
        <v>2166</v>
      </c>
    </row>
    <row r="1704" spans="1:5" x14ac:dyDescent="0.25">
      <c r="A1704" s="199" t="s">
        <v>3858</v>
      </c>
      <c r="B1704">
        <v>1</v>
      </c>
      <c r="C1704">
        <v>1</v>
      </c>
      <c r="D1704" t="s">
        <v>5723</v>
      </c>
      <c r="E1704">
        <v>1852</v>
      </c>
    </row>
    <row r="1705" spans="1:5" x14ac:dyDescent="0.25">
      <c r="A1705" s="199" t="s">
        <v>6498</v>
      </c>
      <c r="B1705">
        <v>1</v>
      </c>
      <c r="C1705">
        <v>1</v>
      </c>
      <c r="D1705" t="s">
        <v>5466</v>
      </c>
      <c r="E1705">
        <v>928</v>
      </c>
    </row>
    <row r="1706" spans="1:5" x14ac:dyDescent="0.25">
      <c r="A1706" s="199" t="s">
        <v>5685</v>
      </c>
      <c r="B1706">
        <v>1</v>
      </c>
      <c r="C1706">
        <v>1</v>
      </c>
      <c r="D1706" t="s">
        <v>5684</v>
      </c>
      <c r="E1706">
        <v>1805</v>
      </c>
    </row>
    <row r="1707" spans="1:5" x14ac:dyDescent="0.25">
      <c r="A1707" s="199" t="s">
        <v>6798</v>
      </c>
      <c r="B1707">
        <v>1</v>
      </c>
      <c r="C1707">
        <v>1</v>
      </c>
      <c r="D1707" t="s">
        <v>6042</v>
      </c>
      <c r="E1707">
        <v>2200</v>
      </c>
    </row>
    <row r="1708" spans="1:5" x14ac:dyDescent="0.25">
      <c r="A1708" s="199" t="s">
        <v>6208</v>
      </c>
      <c r="B1708">
        <v>1</v>
      </c>
      <c r="C1708">
        <v>1</v>
      </c>
      <c r="D1708" t="s">
        <v>6207</v>
      </c>
      <c r="E1708">
        <v>2377</v>
      </c>
    </row>
    <row r="1709" spans="1:5" x14ac:dyDescent="0.25">
      <c r="A1709" s="199" t="s">
        <v>6799</v>
      </c>
      <c r="B1709">
        <v>1</v>
      </c>
      <c r="C1709">
        <v>1</v>
      </c>
      <c r="D1709" t="s">
        <v>6475</v>
      </c>
      <c r="E1709">
        <v>2650</v>
      </c>
    </row>
    <row r="1710" spans="1:5" x14ac:dyDescent="0.25">
      <c r="A1710" s="199" t="s">
        <v>6800</v>
      </c>
      <c r="B1710">
        <v>1</v>
      </c>
      <c r="C1710">
        <v>1</v>
      </c>
      <c r="D1710" t="s">
        <v>5380</v>
      </c>
      <c r="E1710">
        <v>911</v>
      </c>
    </row>
    <row r="1711" spans="1:5" x14ac:dyDescent="0.25">
      <c r="A1711" s="199" t="s">
        <v>6801</v>
      </c>
      <c r="B1711">
        <v>1</v>
      </c>
      <c r="C1711">
        <v>1</v>
      </c>
      <c r="D1711" t="s">
        <v>6241</v>
      </c>
      <c r="E1711">
        <v>2409</v>
      </c>
    </row>
    <row r="1712" spans="1:5" x14ac:dyDescent="0.25">
      <c r="A1712" s="199" t="s">
        <v>6384</v>
      </c>
      <c r="B1712">
        <v>1</v>
      </c>
      <c r="C1712">
        <v>1</v>
      </c>
      <c r="D1712" t="s">
        <v>6381</v>
      </c>
      <c r="E1712">
        <v>2548</v>
      </c>
    </row>
    <row r="1713" spans="1:5" x14ac:dyDescent="0.25">
      <c r="A1713" s="199" t="s">
        <v>6802</v>
      </c>
      <c r="B1713">
        <v>1</v>
      </c>
      <c r="C1713">
        <v>1</v>
      </c>
      <c r="D1713" t="s">
        <v>5669</v>
      </c>
      <c r="E1713">
        <v>1792</v>
      </c>
    </row>
    <row r="1714" spans="1:5" x14ac:dyDescent="0.25">
      <c r="A1714" s="199" t="s">
        <v>6803</v>
      </c>
      <c r="B1714">
        <v>1</v>
      </c>
      <c r="C1714">
        <v>1</v>
      </c>
      <c r="D1714" t="s">
        <v>5587</v>
      </c>
      <c r="E1714">
        <v>1694</v>
      </c>
    </row>
    <row r="1715" spans="1:5" x14ac:dyDescent="0.25">
      <c r="A1715" s="199" t="s">
        <v>6804</v>
      </c>
      <c r="B1715">
        <v>1</v>
      </c>
      <c r="C1715">
        <v>1</v>
      </c>
      <c r="D1715" t="s">
        <v>5587</v>
      </c>
      <c r="E1715">
        <v>1695</v>
      </c>
    </row>
    <row r="1716" spans="1:5" x14ac:dyDescent="0.25">
      <c r="A1716" s="199" t="s">
        <v>6805</v>
      </c>
      <c r="B1716">
        <v>1</v>
      </c>
      <c r="C1716">
        <v>1</v>
      </c>
      <c r="D1716" t="s">
        <v>5587</v>
      </c>
      <c r="E1716">
        <v>1696</v>
      </c>
    </row>
    <row r="1717" spans="1:5" x14ac:dyDescent="0.25">
      <c r="A1717" s="199" t="s">
        <v>6808</v>
      </c>
      <c r="B1717">
        <v>1</v>
      </c>
      <c r="C1717">
        <v>1</v>
      </c>
      <c r="D1717" t="s">
        <v>5690</v>
      </c>
      <c r="E1717">
        <v>375</v>
      </c>
    </row>
    <row r="1718" spans="1:5" x14ac:dyDescent="0.25">
      <c r="A1718" s="199" t="s">
        <v>6809</v>
      </c>
      <c r="B1718">
        <v>1</v>
      </c>
      <c r="C1718">
        <v>1</v>
      </c>
      <c r="D1718" t="s">
        <v>5761</v>
      </c>
      <c r="E1718">
        <v>1898</v>
      </c>
    </row>
    <row r="1719" spans="1:5" x14ac:dyDescent="0.25">
      <c r="A1719" s="199" t="s">
        <v>6810</v>
      </c>
      <c r="B1719">
        <v>1</v>
      </c>
      <c r="C1719">
        <v>1</v>
      </c>
      <c r="D1719" t="s">
        <v>5587</v>
      </c>
      <c r="E1719">
        <v>1697</v>
      </c>
    </row>
    <row r="1720" spans="1:5" x14ac:dyDescent="0.25">
      <c r="A1720" s="199" t="s">
        <v>6587</v>
      </c>
      <c r="B1720">
        <v>1</v>
      </c>
      <c r="C1720">
        <v>1</v>
      </c>
      <c r="D1720" t="s">
        <v>5616</v>
      </c>
      <c r="E1720">
        <v>449</v>
      </c>
    </row>
    <row r="1721" spans="1:5" x14ac:dyDescent="0.25">
      <c r="A1721" s="199" t="s">
        <v>6811</v>
      </c>
      <c r="B1721">
        <v>1</v>
      </c>
      <c r="C1721">
        <v>1</v>
      </c>
      <c r="D1721" t="s">
        <v>5941</v>
      </c>
      <c r="E1721">
        <v>2083</v>
      </c>
    </row>
    <row r="1722" spans="1:5" x14ac:dyDescent="0.25">
      <c r="A1722" s="199" t="s">
        <v>6813</v>
      </c>
      <c r="B1722">
        <v>1</v>
      </c>
      <c r="C1722">
        <v>1</v>
      </c>
      <c r="D1722" t="s">
        <v>6119</v>
      </c>
      <c r="E1722">
        <v>2286</v>
      </c>
    </row>
    <row r="1723" spans="1:5" x14ac:dyDescent="0.25">
      <c r="A1723" s="199" t="s">
        <v>6814</v>
      </c>
      <c r="B1723">
        <v>1</v>
      </c>
      <c r="C1723">
        <v>1</v>
      </c>
      <c r="D1723" t="s">
        <v>5354</v>
      </c>
      <c r="E1723">
        <v>698</v>
      </c>
    </row>
    <row r="1724" spans="1:5" x14ac:dyDescent="0.25">
      <c r="A1724" s="199" t="s">
        <v>6276</v>
      </c>
      <c r="B1724">
        <v>1</v>
      </c>
      <c r="C1724">
        <v>1</v>
      </c>
      <c r="D1724" t="s">
        <v>6275</v>
      </c>
      <c r="E1724">
        <v>2450</v>
      </c>
    </row>
    <row r="1725" spans="1:5" x14ac:dyDescent="0.25">
      <c r="A1725" s="199" t="s">
        <v>6815</v>
      </c>
      <c r="B1725">
        <v>1</v>
      </c>
      <c r="C1725">
        <v>1</v>
      </c>
      <c r="D1725" t="s">
        <v>5598</v>
      </c>
      <c r="E1725">
        <v>977</v>
      </c>
    </row>
    <row r="1726" spans="1:5" x14ac:dyDescent="0.25">
      <c r="A1726" s="199" t="s">
        <v>5641</v>
      </c>
      <c r="B1726">
        <v>1</v>
      </c>
      <c r="C1726">
        <v>1</v>
      </c>
      <c r="D1726" t="s">
        <v>5642</v>
      </c>
      <c r="E1726">
        <v>1752</v>
      </c>
    </row>
    <row r="1727" spans="1:5" x14ac:dyDescent="0.25">
      <c r="A1727" s="199" t="s">
        <v>3747</v>
      </c>
      <c r="B1727">
        <v>1</v>
      </c>
      <c r="C1727">
        <v>1</v>
      </c>
      <c r="D1727" t="s">
        <v>5531</v>
      </c>
      <c r="E1727">
        <v>718</v>
      </c>
    </row>
    <row r="1728" spans="1:5" x14ac:dyDescent="0.25">
      <c r="A1728" s="199" t="s">
        <v>6816</v>
      </c>
      <c r="B1728">
        <v>1</v>
      </c>
      <c r="C1728">
        <v>1</v>
      </c>
      <c r="D1728" t="s">
        <v>6039</v>
      </c>
      <c r="E1728">
        <v>2197</v>
      </c>
    </row>
    <row r="1729" spans="1:5" x14ac:dyDescent="0.25">
      <c r="A1729" s="199" t="s">
        <v>6817</v>
      </c>
      <c r="B1729">
        <v>1</v>
      </c>
      <c r="C1729">
        <v>1</v>
      </c>
      <c r="D1729" t="s">
        <v>5651</v>
      </c>
      <c r="E1729">
        <v>1762</v>
      </c>
    </row>
    <row r="1730" spans="1:5" x14ac:dyDescent="0.25">
      <c r="A1730" s="199" t="s">
        <v>6819</v>
      </c>
      <c r="B1730">
        <v>1</v>
      </c>
      <c r="C1730">
        <v>1</v>
      </c>
      <c r="D1730" t="s">
        <v>6000</v>
      </c>
      <c r="E1730">
        <v>2150</v>
      </c>
    </row>
    <row r="1731" spans="1:5" x14ac:dyDescent="0.25">
      <c r="A1731" s="199" t="s">
        <v>6820</v>
      </c>
      <c r="B1731">
        <v>1</v>
      </c>
      <c r="C1731">
        <v>1</v>
      </c>
      <c r="D1731" t="s">
        <v>5269</v>
      </c>
      <c r="E1731">
        <v>1356</v>
      </c>
    </row>
    <row r="1732" spans="1:5" x14ac:dyDescent="0.25">
      <c r="A1732" s="199" t="s">
        <v>6001</v>
      </c>
      <c r="B1732">
        <v>1</v>
      </c>
      <c r="C1732">
        <v>1</v>
      </c>
      <c r="D1732" t="s">
        <v>5612</v>
      </c>
      <c r="E1732">
        <v>1719</v>
      </c>
    </row>
    <row r="1733" spans="1:5" x14ac:dyDescent="0.25">
      <c r="A1733" s="199" t="s">
        <v>6001</v>
      </c>
      <c r="B1733">
        <v>1</v>
      </c>
      <c r="C1733">
        <v>1</v>
      </c>
      <c r="D1733" t="s">
        <v>6002</v>
      </c>
      <c r="E1733">
        <v>1067</v>
      </c>
    </row>
    <row r="1734" spans="1:5" x14ac:dyDescent="0.25">
      <c r="A1734" s="199" t="s">
        <v>5344</v>
      </c>
      <c r="B1734">
        <v>1</v>
      </c>
      <c r="C1734">
        <v>1</v>
      </c>
      <c r="D1734" t="s">
        <v>5048</v>
      </c>
      <c r="E1734">
        <v>888</v>
      </c>
    </row>
    <row r="1735" spans="1:5" x14ac:dyDescent="0.25">
      <c r="A1735" s="199" t="s">
        <v>5703</v>
      </c>
      <c r="B1735">
        <v>1</v>
      </c>
      <c r="C1735">
        <v>1</v>
      </c>
      <c r="D1735" t="s">
        <v>5698</v>
      </c>
      <c r="E1735">
        <v>1829</v>
      </c>
    </row>
    <row r="1736" spans="1:5" x14ac:dyDescent="0.25">
      <c r="A1736" s="199" t="s">
        <v>6220</v>
      </c>
      <c r="B1736">
        <v>1</v>
      </c>
      <c r="C1736">
        <v>1</v>
      </c>
      <c r="D1736" t="s">
        <v>6221</v>
      </c>
      <c r="E1736">
        <v>1711</v>
      </c>
    </row>
    <row r="1737" spans="1:5" x14ac:dyDescent="0.25">
      <c r="A1737" s="199" t="s">
        <v>5686</v>
      </c>
      <c r="B1737">
        <v>1</v>
      </c>
      <c r="C1737">
        <v>1</v>
      </c>
      <c r="D1737" t="s">
        <v>4761</v>
      </c>
      <c r="E1737">
        <v>389</v>
      </c>
    </row>
    <row r="1738" spans="1:5" x14ac:dyDescent="0.25">
      <c r="A1738" s="199" t="s">
        <v>6576</v>
      </c>
      <c r="B1738">
        <v>1</v>
      </c>
      <c r="C1738">
        <v>1</v>
      </c>
      <c r="D1738" t="s">
        <v>5256</v>
      </c>
      <c r="E1738">
        <v>795</v>
      </c>
    </row>
    <row r="1739" spans="1:5" x14ac:dyDescent="0.25">
      <c r="A1739" s="199" t="s">
        <v>5017</v>
      </c>
      <c r="B1739">
        <v>1</v>
      </c>
      <c r="C1739">
        <v>1</v>
      </c>
      <c r="D1739" t="s">
        <v>5897</v>
      </c>
      <c r="E1739">
        <v>260</v>
      </c>
    </row>
    <row r="1740" spans="1:5" x14ac:dyDescent="0.25">
      <c r="A1740" s="199" t="s">
        <v>5405</v>
      </c>
      <c r="B1740">
        <v>1</v>
      </c>
      <c r="C1740">
        <v>1</v>
      </c>
      <c r="D1740" t="s">
        <v>5406</v>
      </c>
      <c r="E1740">
        <v>650</v>
      </c>
    </row>
    <row r="1741" spans="1:5" x14ac:dyDescent="0.25">
      <c r="A1741" s="199" t="s">
        <v>5336</v>
      </c>
      <c r="B1741">
        <v>1</v>
      </c>
      <c r="C1741">
        <v>1</v>
      </c>
      <c r="D1741" t="s">
        <v>5018</v>
      </c>
      <c r="E1741">
        <v>1161</v>
      </c>
    </row>
    <row r="1742" spans="1:5" x14ac:dyDescent="0.25">
      <c r="A1742" s="199" t="s">
        <v>6824</v>
      </c>
      <c r="B1742">
        <v>1</v>
      </c>
      <c r="C1742">
        <v>1</v>
      </c>
      <c r="D1742" t="s">
        <v>5406</v>
      </c>
      <c r="E1742">
        <v>647</v>
      </c>
    </row>
    <row r="1743" spans="1:5" x14ac:dyDescent="0.25">
      <c r="A1743" s="199" t="s">
        <v>6085</v>
      </c>
      <c r="B1743">
        <v>1</v>
      </c>
      <c r="C1743">
        <v>1</v>
      </c>
      <c r="D1743" t="s">
        <v>6081</v>
      </c>
      <c r="E1743">
        <v>112</v>
      </c>
    </row>
    <row r="1744" spans="1:5" x14ac:dyDescent="0.25">
      <c r="A1744" s="199" t="s">
        <v>6826</v>
      </c>
      <c r="B1744">
        <v>1</v>
      </c>
      <c r="C1744">
        <v>1</v>
      </c>
      <c r="D1744" t="s">
        <v>6423</v>
      </c>
      <c r="E1744">
        <v>2596</v>
      </c>
    </row>
    <row r="1745" spans="1:5" x14ac:dyDescent="0.25">
      <c r="A1745" s="199" t="s">
        <v>6458</v>
      </c>
      <c r="B1745">
        <v>1</v>
      </c>
      <c r="C1745">
        <v>1</v>
      </c>
      <c r="D1745" t="s">
        <v>6457</v>
      </c>
      <c r="E1745">
        <v>2633</v>
      </c>
    </row>
    <row r="1746" spans="1:5" x14ac:dyDescent="0.25">
      <c r="A1746" s="199" t="s">
        <v>5453</v>
      </c>
      <c r="B1746">
        <v>1</v>
      </c>
      <c r="C1746">
        <v>1</v>
      </c>
      <c r="D1746" t="s">
        <v>5281</v>
      </c>
      <c r="E1746">
        <v>1195</v>
      </c>
    </row>
    <row r="1747" spans="1:5" x14ac:dyDescent="0.25">
      <c r="A1747" s="199" t="s">
        <v>5776</v>
      </c>
      <c r="B1747">
        <v>1</v>
      </c>
      <c r="C1747">
        <v>1</v>
      </c>
      <c r="D1747" t="s">
        <v>5775</v>
      </c>
      <c r="E1747">
        <v>1912</v>
      </c>
    </row>
    <row r="1748" spans="1:5" x14ac:dyDescent="0.25">
      <c r="A1748" s="199" t="s">
        <v>6828</v>
      </c>
      <c r="B1748">
        <v>1</v>
      </c>
      <c r="C1748">
        <v>1</v>
      </c>
      <c r="D1748" t="s">
        <v>6432</v>
      </c>
      <c r="E1748">
        <v>13</v>
      </c>
    </row>
    <row r="1749" spans="1:5" x14ac:dyDescent="0.25">
      <c r="A1749" s="199" t="s">
        <v>5533</v>
      </c>
      <c r="B1749">
        <v>1</v>
      </c>
      <c r="C1749">
        <v>1</v>
      </c>
      <c r="D1749" t="s">
        <v>5534</v>
      </c>
      <c r="E1749">
        <v>1633</v>
      </c>
    </row>
    <row r="1750" spans="1:5" x14ac:dyDescent="0.25">
      <c r="A1750" s="199" t="s">
        <v>6160</v>
      </c>
      <c r="B1750">
        <v>1</v>
      </c>
      <c r="C1750">
        <v>1</v>
      </c>
      <c r="D1750" t="s">
        <v>6127</v>
      </c>
      <c r="E1750">
        <v>1049</v>
      </c>
    </row>
    <row r="1751" spans="1:5" x14ac:dyDescent="0.25">
      <c r="A1751" s="199" t="s">
        <v>6829</v>
      </c>
      <c r="B1751">
        <v>1</v>
      </c>
      <c r="C1751">
        <v>1</v>
      </c>
      <c r="D1751" t="s">
        <v>5559</v>
      </c>
      <c r="E1751">
        <v>1166</v>
      </c>
    </row>
    <row r="1752" spans="1:5" x14ac:dyDescent="0.25">
      <c r="A1752" s="199" t="s">
        <v>5494</v>
      </c>
      <c r="B1752">
        <v>1</v>
      </c>
      <c r="C1752">
        <v>1</v>
      </c>
      <c r="D1752" t="s">
        <v>5485</v>
      </c>
      <c r="E1752">
        <v>535</v>
      </c>
    </row>
    <row r="1753" spans="1:5" x14ac:dyDescent="0.25">
      <c r="A1753" s="199" t="s">
        <v>6830</v>
      </c>
      <c r="B1753">
        <v>1</v>
      </c>
      <c r="C1753">
        <v>1</v>
      </c>
      <c r="D1753" t="s">
        <v>5519</v>
      </c>
      <c r="E1753">
        <v>1176</v>
      </c>
    </row>
    <row r="1754" spans="1:5" x14ac:dyDescent="0.25">
      <c r="A1754" s="199" t="s">
        <v>3658</v>
      </c>
      <c r="B1754">
        <v>1</v>
      </c>
      <c r="C1754">
        <v>1</v>
      </c>
      <c r="D1754" t="s">
        <v>5300</v>
      </c>
      <c r="E1754">
        <v>749</v>
      </c>
    </row>
    <row r="1755" spans="1:5" x14ac:dyDescent="0.25">
      <c r="A1755" s="199" t="s">
        <v>6383</v>
      </c>
      <c r="B1755">
        <v>1</v>
      </c>
      <c r="C1755">
        <v>1</v>
      </c>
      <c r="D1755" t="s">
        <v>6381</v>
      </c>
      <c r="E1755">
        <v>2547</v>
      </c>
    </row>
    <row r="1756" spans="1:5" x14ac:dyDescent="0.25">
      <c r="A1756" s="199" t="s">
        <v>6832</v>
      </c>
      <c r="B1756">
        <v>1</v>
      </c>
      <c r="C1756">
        <v>1</v>
      </c>
      <c r="D1756" t="s">
        <v>5628</v>
      </c>
      <c r="E1756">
        <v>1009</v>
      </c>
    </row>
    <row r="1757" spans="1:5" x14ac:dyDescent="0.25">
      <c r="A1757" s="199" t="s">
        <v>6833</v>
      </c>
      <c r="B1757">
        <v>1</v>
      </c>
      <c r="C1757">
        <v>1</v>
      </c>
      <c r="D1757" t="s">
        <v>5773</v>
      </c>
      <c r="E1757">
        <v>1909</v>
      </c>
    </row>
    <row r="1758" spans="1:5" x14ac:dyDescent="0.25">
      <c r="A1758" s="199" t="s">
        <v>6834</v>
      </c>
      <c r="B1758">
        <v>1</v>
      </c>
      <c r="C1758">
        <v>1</v>
      </c>
      <c r="D1758" t="s">
        <v>5889</v>
      </c>
      <c r="E1758">
        <v>2013</v>
      </c>
    </row>
    <row r="1759" spans="1:5" x14ac:dyDescent="0.25">
      <c r="A1759" s="199" t="s">
        <v>5907</v>
      </c>
      <c r="B1759">
        <v>1</v>
      </c>
      <c r="C1759">
        <v>1</v>
      </c>
      <c r="D1759" t="s">
        <v>5904</v>
      </c>
      <c r="E1759">
        <v>2040</v>
      </c>
    </row>
    <row r="1760" spans="1:5" x14ac:dyDescent="0.25">
      <c r="A1760" s="199" t="s">
        <v>5480</v>
      </c>
      <c r="B1760">
        <v>1</v>
      </c>
      <c r="C1760">
        <v>1</v>
      </c>
      <c r="D1760" t="s">
        <v>5474</v>
      </c>
      <c r="E1760">
        <v>1380</v>
      </c>
    </row>
    <row r="1761" spans="1:5" x14ac:dyDescent="0.25">
      <c r="A1761" s="199" t="s">
        <v>5754</v>
      </c>
      <c r="B1761">
        <v>1</v>
      </c>
      <c r="C1761">
        <v>1</v>
      </c>
      <c r="D1761" t="s">
        <v>5753</v>
      </c>
      <c r="E1761">
        <v>1893</v>
      </c>
    </row>
    <row r="1762" spans="1:5" x14ac:dyDescent="0.25">
      <c r="A1762" s="199" t="s">
        <v>6835</v>
      </c>
      <c r="B1762">
        <v>1</v>
      </c>
      <c r="C1762">
        <v>1</v>
      </c>
      <c r="D1762" t="s">
        <v>5738</v>
      </c>
      <c r="E1762">
        <v>1872</v>
      </c>
    </row>
    <row r="1763" spans="1:5" x14ac:dyDescent="0.25">
      <c r="A1763" s="199" t="s">
        <v>6836</v>
      </c>
      <c r="B1763">
        <v>1</v>
      </c>
      <c r="C1763">
        <v>1</v>
      </c>
      <c r="D1763" t="s">
        <v>5454</v>
      </c>
      <c r="E1763">
        <v>590</v>
      </c>
    </row>
    <row r="1764" spans="1:5" x14ac:dyDescent="0.25">
      <c r="A1764" s="199" t="s">
        <v>6222</v>
      </c>
      <c r="B1764">
        <v>1</v>
      </c>
      <c r="C1764">
        <v>1</v>
      </c>
      <c r="D1764" t="s">
        <v>6223</v>
      </c>
      <c r="E1764">
        <v>2394</v>
      </c>
    </row>
    <row r="1765" spans="1:5" x14ac:dyDescent="0.25">
      <c r="A1765" s="199" t="s">
        <v>6222</v>
      </c>
      <c r="B1765">
        <v>1</v>
      </c>
      <c r="C1765">
        <v>1</v>
      </c>
      <c r="D1765" t="s">
        <v>6396</v>
      </c>
      <c r="E1765">
        <v>2568</v>
      </c>
    </row>
    <row r="1766" spans="1:5" x14ac:dyDescent="0.25">
      <c r="A1766" s="199" t="s">
        <v>5970</v>
      </c>
      <c r="B1766">
        <v>1</v>
      </c>
      <c r="C1766">
        <v>1</v>
      </c>
      <c r="D1766" t="s">
        <v>5968</v>
      </c>
      <c r="E1766">
        <v>2117</v>
      </c>
    </row>
    <row r="1767" spans="1:5" x14ac:dyDescent="0.25">
      <c r="A1767" s="199" t="s">
        <v>6027</v>
      </c>
      <c r="B1767">
        <v>1</v>
      </c>
      <c r="C1767">
        <v>1</v>
      </c>
      <c r="D1767" t="s">
        <v>6026</v>
      </c>
      <c r="E1767">
        <v>2181</v>
      </c>
    </row>
    <row r="1768" spans="1:5" x14ac:dyDescent="0.25">
      <c r="A1768" s="199" t="s">
        <v>5429</v>
      </c>
      <c r="B1768">
        <v>1</v>
      </c>
      <c r="C1768">
        <v>1</v>
      </c>
      <c r="D1768" t="s">
        <v>5430</v>
      </c>
      <c r="E1768">
        <v>774</v>
      </c>
    </row>
    <row r="1769" spans="1:5" x14ac:dyDescent="0.25">
      <c r="A1769" s="199" t="s">
        <v>5429</v>
      </c>
      <c r="B1769">
        <v>1</v>
      </c>
      <c r="C1769">
        <v>1</v>
      </c>
      <c r="D1769" t="s">
        <v>5910</v>
      </c>
      <c r="E1769">
        <v>2044</v>
      </c>
    </row>
    <row r="1770" spans="1:5" x14ac:dyDescent="0.25">
      <c r="A1770" s="199" t="s">
        <v>5840</v>
      </c>
      <c r="B1770">
        <v>1</v>
      </c>
      <c r="C1770">
        <v>1</v>
      </c>
      <c r="D1770" t="s">
        <v>5841</v>
      </c>
      <c r="E1770">
        <v>317</v>
      </c>
    </row>
    <row r="1771" spans="1:5" x14ac:dyDescent="0.25">
      <c r="A1771" s="199" t="s">
        <v>3544</v>
      </c>
      <c r="B1771">
        <v>1</v>
      </c>
      <c r="C1771">
        <v>1</v>
      </c>
      <c r="D1771" t="s">
        <v>5410</v>
      </c>
      <c r="E1771">
        <v>1496</v>
      </c>
    </row>
    <row r="1772" spans="1:5" x14ac:dyDescent="0.25">
      <c r="A1772" s="199" t="s">
        <v>3544</v>
      </c>
      <c r="B1772">
        <v>1</v>
      </c>
      <c r="C1772">
        <v>1</v>
      </c>
      <c r="D1772" t="s">
        <v>6045</v>
      </c>
      <c r="E1772">
        <v>2207</v>
      </c>
    </row>
    <row r="1773" spans="1:5" x14ac:dyDescent="0.25">
      <c r="A1773" s="199" t="s">
        <v>6582</v>
      </c>
      <c r="B1773">
        <v>1</v>
      </c>
      <c r="C1773">
        <v>1</v>
      </c>
      <c r="D1773" t="s">
        <v>5048</v>
      </c>
      <c r="E1773">
        <v>866</v>
      </c>
    </row>
    <row r="1774" spans="1:5" x14ac:dyDescent="0.25">
      <c r="A1774" s="199" t="s">
        <v>5632</v>
      </c>
      <c r="B1774">
        <v>1</v>
      </c>
      <c r="C1774">
        <v>1</v>
      </c>
      <c r="D1774" t="s">
        <v>5568</v>
      </c>
      <c r="E1774">
        <v>712</v>
      </c>
    </row>
    <row r="1775" spans="1:5" x14ac:dyDescent="0.25">
      <c r="A1775" s="199" t="s">
        <v>5785</v>
      </c>
      <c r="B1775">
        <v>1</v>
      </c>
      <c r="C1775">
        <v>1</v>
      </c>
      <c r="D1775" t="s">
        <v>5782</v>
      </c>
      <c r="E1775">
        <v>1504</v>
      </c>
    </row>
    <row r="1776" spans="1:5" x14ac:dyDescent="0.25">
      <c r="A1776" s="199" t="s">
        <v>5834</v>
      </c>
      <c r="B1776">
        <v>1</v>
      </c>
      <c r="C1776">
        <v>1</v>
      </c>
      <c r="D1776" t="s">
        <v>5448</v>
      </c>
      <c r="E1776">
        <v>1076</v>
      </c>
    </row>
    <row r="1777" spans="1:5" x14ac:dyDescent="0.25">
      <c r="A1777" s="199" t="s">
        <v>6102</v>
      </c>
      <c r="B1777">
        <v>1</v>
      </c>
      <c r="C1777">
        <v>1</v>
      </c>
      <c r="D1777" t="s">
        <v>6101</v>
      </c>
      <c r="E1777">
        <v>2269</v>
      </c>
    </row>
    <row r="1778" spans="1:5" x14ac:dyDescent="0.25">
      <c r="A1778" s="199" t="s">
        <v>6843</v>
      </c>
      <c r="B1778">
        <v>1</v>
      </c>
      <c r="C1778">
        <v>1</v>
      </c>
      <c r="D1778" t="s">
        <v>6038</v>
      </c>
      <c r="E1778">
        <v>2193</v>
      </c>
    </row>
    <row r="1779" spans="1:5" x14ac:dyDescent="0.25">
      <c r="A1779" s="199" t="s">
        <v>6844</v>
      </c>
      <c r="B1779">
        <v>1</v>
      </c>
      <c r="C1779">
        <v>1</v>
      </c>
      <c r="D1779" t="s">
        <v>5430</v>
      </c>
      <c r="E1779">
        <v>778</v>
      </c>
    </row>
    <row r="1780" spans="1:5" x14ac:dyDescent="0.25">
      <c r="A1780" s="199" t="s">
        <v>6590</v>
      </c>
      <c r="B1780">
        <v>1</v>
      </c>
      <c r="C1780">
        <v>1</v>
      </c>
      <c r="D1780" t="s">
        <v>5693</v>
      </c>
      <c r="E1780">
        <v>1097</v>
      </c>
    </row>
    <row r="1781" spans="1:5" x14ac:dyDescent="0.25">
      <c r="A1781" s="199" t="s">
        <v>6495</v>
      </c>
      <c r="B1781">
        <v>1</v>
      </c>
      <c r="C1781">
        <v>1</v>
      </c>
      <c r="D1781" t="s">
        <v>6371</v>
      </c>
      <c r="E1781">
        <v>1774</v>
      </c>
    </row>
    <row r="1782" spans="1:5" x14ac:dyDescent="0.25">
      <c r="A1782" s="199" t="s">
        <v>6845</v>
      </c>
      <c r="B1782">
        <v>1</v>
      </c>
      <c r="C1782">
        <v>1</v>
      </c>
      <c r="D1782" t="s">
        <v>6161</v>
      </c>
      <c r="E1782">
        <v>2329</v>
      </c>
    </row>
    <row r="1783" spans="1:5" x14ac:dyDescent="0.25">
      <c r="A1783" s="199" t="s">
        <v>6602</v>
      </c>
      <c r="B1783">
        <v>1</v>
      </c>
      <c r="C1783">
        <v>1</v>
      </c>
      <c r="D1783" t="s">
        <v>6058</v>
      </c>
      <c r="E1783">
        <v>2221</v>
      </c>
    </row>
    <row r="1784" spans="1:5" x14ac:dyDescent="0.25">
      <c r="A1784" s="199" t="s">
        <v>5732</v>
      </c>
      <c r="B1784">
        <v>1</v>
      </c>
      <c r="C1784">
        <v>1</v>
      </c>
      <c r="D1784" t="s">
        <v>5728</v>
      </c>
      <c r="E1784">
        <v>1861</v>
      </c>
    </row>
    <row r="1785" spans="1:5" x14ac:dyDescent="0.25">
      <c r="A1785" s="199" t="s">
        <v>5731</v>
      </c>
      <c r="B1785">
        <v>1</v>
      </c>
      <c r="C1785">
        <v>1</v>
      </c>
      <c r="D1785" t="s">
        <v>5728</v>
      </c>
      <c r="E1785">
        <v>1859</v>
      </c>
    </row>
    <row r="1786" spans="1:5" x14ac:dyDescent="0.25">
      <c r="A1786" s="199" t="s">
        <v>4829</v>
      </c>
      <c r="B1786">
        <v>1</v>
      </c>
      <c r="C1786">
        <v>1</v>
      </c>
      <c r="D1786" t="s">
        <v>5397</v>
      </c>
      <c r="E1786">
        <v>665</v>
      </c>
    </row>
    <row r="1787" spans="1:5" x14ac:dyDescent="0.25">
      <c r="A1787" s="199" t="s">
        <v>6846</v>
      </c>
      <c r="B1787">
        <v>1</v>
      </c>
      <c r="C1787">
        <v>1</v>
      </c>
      <c r="D1787" t="s">
        <v>5668</v>
      </c>
      <c r="E1787">
        <v>1784</v>
      </c>
    </row>
    <row r="1788" spans="1:5" x14ac:dyDescent="0.25">
      <c r="A1788" s="199" t="s">
        <v>6847</v>
      </c>
      <c r="B1788">
        <v>1</v>
      </c>
      <c r="C1788">
        <v>1</v>
      </c>
      <c r="D1788" t="s">
        <v>5669</v>
      </c>
      <c r="E1788">
        <v>1785</v>
      </c>
    </row>
    <row r="1789" spans="1:5" x14ac:dyDescent="0.25">
      <c r="A1789" s="199" t="s">
        <v>6848</v>
      </c>
      <c r="B1789">
        <v>1</v>
      </c>
      <c r="C1789">
        <v>1</v>
      </c>
      <c r="D1789" t="s">
        <v>5325</v>
      </c>
      <c r="E1789">
        <v>1278</v>
      </c>
    </row>
    <row r="1790" spans="1:5" x14ac:dyDescent="0.25">
      <c r="A1790" s="199" t="s">
        <v>6155</v>
      </c>
      <c r="B1790">
        <v>1</v>
      </c>
      <c r="C1790">
        <v>1</v>
      </c>
      <c r="D1790" t="s">
        <v>6156</v>
      </c>
      <c r="E1790">
        <v>2321</v>
      </c>
    </row>
    <row r="1791" spans="1:5" x14ac:dyDescent="0.25">
      <c r="A1791" s="199" t="s">
        <v>5977</v>
      </c>
      <c r="B1791">
        <v>1</v>
      </c>
      <c r="C1791">
        <v>1</v>
      </c>
      <c r="D1791" t="s">
        <v>5974</v>
      </c>
      <c r="E1791">
        <v>2123</v>
      </c>
    </row>
    <row r="1792" spans="1:5" x14ac:dyDescent="0.25">
      <c r="A1792" s="199" t="s">
        <v>6849</v>
      </c>
      <c r="B1792">
        <v>1</v>
      </c>
      <c r="C1792">
        <v>1</v>
      </c>
      <c r="D1792" t="s">
        <v>5684</v>
      </c>
      <c r="E1792">
        <v>1804</v>
      </c>
    </row>
    <row r="1793" spans="1:5" x14ac:dyDescent="0.25">
      <c r="A1793" s="199" t="s">
        <v>5771</v>
      </c>
      <c r="B1793">
        <v>1</v>
      </c>
      <c r="C1793">
        <v>1</v>
      </c>
      <c r="D1793" t="s">
        <v>5770</v>
      </c>
      <c r="E1793">
        <v>1907</v>
      </c>
    </row>
    <row r="1794" spans="1:5" x14ac:dyDescent="0.25">
      <c r="A1794" s="199" t="s">
        <v>6850</v>
      </c>
      <c r="B1794">
        <v>1</v>
      </c>
      <c r="C1794">
        <v>1</v>
      </c>
      <c r="D1794" t="s">
        <v>5691</v>
      </c>
      <c r="E1794">
        <v>1812</v>
      </c>
    </row>
    <row r="1795" spans="1:5" x14ac:dyDescent="0.25">
      <c r="A1795" s="199" t="s">
        <v>6851</v>
      </c>
      <c r="B1795">
        <v>1</v>
      </c>
      <c r="C1795">
        <v>1</v>
      </c>
      <c r="D1795" t="s">
        <v>6019</v>
      </c>
      <c r="E1795">
        <v>2176</v>
      </c>
    </row>
    <row r="1796" spans="1:5" x14ac:dyDescent="0.25">
      <c r="A1796" s="199" t="s">
        <v>6143</v>
      </c>
      <c r="B1796">
        <v>1</v>
      </c>
      <c r="C1796">
        <v>1</v>
      </c>
      <c r="D1796" t="s">
        <v>5575</v>
      </c>
      <c r="E1796">
        <v>1682</v>
      </c>
    </row>
    <row r="1797" spans="1:5" x14ac:dyDescent="0.25">
      <c r="A1797" s="199" t="s">
        <v>6113</v>
      </c>
      <c r="B1797">
        <v>1</v>
      </c>
      <c r="C1797">
        <v>1</v>
      </c>
      <c r="D1797" t="s">
        <v>5720</v>
      </c>
      <c r="E1797">
        <v>346</v>
      </c>
    </row>
    <row r="1798" spans="1:5" x14ac:dyDescent="0.25">
      <c r="A1798" s="199" t="s">
        <v>6113</v>
      </c>
      <c r="B1798">
        <v>1</v>
      </c>
      <c r="C1798">
        <v>1</v>
      </c>
      <c r="D1798" t="s">
        <v>6114</v>
      </c>
      <c r="E1798">
        <v>2280</v>
      </c>
    </row>
    <row r="1799" spans="1:5" x14ac:dyDescent="0.25">
      <c r="A1799" s="199" t="s">
        <v>6585</v>
      </c>
      <c r="B1799">
        <v>1</v>
      </c>
      <c r="C1799">
        <v>1</v>
      </c>
      <c r="D1799" t="s">
        <v>5569</v>
      </c>
      <c r="E1799">
        <v>1420</v>
      </c>
    </row>
    <row r="1800" spans="1:5" x14ac:dyDescent="0.25">
      <c r="A1800" s="199" t="s">
        <v>6853</v>
      </c>
      <c r="B1800">
        <v>1</v>
      </c>
      <c r="C1800">
        <v>1</v>
      </c>
      <c r="D1800" t="s">
        <v>5498</v>
      </c>
      <c r="E1800">
        <v>1597</v>
      </c>
    </row>
    <row r="1801" spans="1:5" x14ac:dyDescent="0.25">
      <c r="A1801" s="199" t="s">
        <v>5127</v>
      </c>
      <c r="B1801">
        <v>1</v>
      </c>
      <c r="C1801">
        <v>1</v>
      </c>
      <c r="D1801" t="s">
        <v>5694</v>
      </c>
      <c r="E1801">
        <v>1816</v>
      </c>
    </row>
    <row r="1802" spans="1:5" x14ac:dyDescent="0.25">
      <c r="A1802" s="199" t="s">
        <v>5496</v>
      </c>
      <c r="B1802">
        <v>1</v>
      </c>
      <c r="C1802">
        <v>1</v>
      </c>
      <c r="D1802" t="s">
        <v>5422</v>
      </c>
      <c r="E1802">
        <v>862</v>
      </c>
    </row>
    <row r="1803" spans="1:5" x14ac:dyDescent="0.25">
      <c r="A1803" s="199" t="s">
        <v>6256</v>
      </c>
      <c r="B1803">
        <v>1</v>
      </c>
      <c r="C1803">
        <v>1</v>
      </c>
      <c r="D1803" t="s">
        <v>6257</v>
      </c>
      <c r="E1803">
        <v>2428</v>
      </c>
    </row>
    <row r="1804" spans="1:5" x14ac:dyDescent="0.25">
      <c r="A1804" s="199" t="s">
        <v>6230</v>
      </c>
      <c r="B1804">
        <v>1</v>
      </c>
      <c r="C1804">
        <v>1</v>
      </c>
      <c r="D1804" t="s">
        <v>6231</v>
      </c>
      <c r="E1804">
        <v>2400</v>
      </c>
    </row>
    <row r="1805" spans="1:5" x14ac:dyDescent="0.25">
      <c r="A1805" s="199" t="s">
        <v>5557</v>
      </c>
      <c r="B1805">
        <v>1</v>
      </c>
      <c r="C1805">
        <v>1</v>
      </c>
      <c r="D1805" t="s">
        <v>5558</v>
      </c>
      <c r="E1805">
        <v>474</v>
      </c>
    </row>
    <row r="1806" spans="1:5" x14ac:dyDescent="0.25">
      <c r="A1806" s="199" t="s">
        <v>5530</v>
      </c>
      <c r="B1806">
        <v>1</v>
      </c>
      <c r="C1806">
        <v>1</v>
      </c>
      <c r="D1806" t="s">
        <v>5523</v>
      </c>
      <c r="E1806">
        <v>1629</v>
      </c>
    </row>
    <row r="1807" spans="1:5" x14ac:dyDescent="0.25">
      <c r="A1807" s="199" t="s">
        <v>6855</v>
      </c>
      <c r="B1807">
        <v>1</v>
      </c>
      <c r="C1807">
        <v>1</v>
      </c>
      <c r="D1807" t="s">
        <v>5709</v>
      </c>
      <c r="E1807">
        <v>1838</v>
      </c>
    </row>
    <row r="1808" spans="1:5" x14ac:dyDescent="0.25">
      <c r="A1808" s="199" t="s">
        <v>5803</v>
      </c>
      <c r="B1808">
        <v>1</v>
      </c>
      <c r="C1808">
        <v>1</v>
      </c>
      <c r="D1808" t="s">
        <v>5802</v>
      </c>
      <c r="E1808">
        <v>1939</v>
      </c>
    </row>
    <row r="1809" spans="1:5" x14ac:dyDescent="0.25">
      <c r="A1809" s="200" t="s">
        <v>6856</v>
      </c>
      <c r="B1809">
        <v>1</v>
      </c>
      <c r="C1809">
        <v>1</v>
      </c>
      <c r="D1809" t="s">
        <v>5738</v>
      </c>
      <c r="E1809">
        <v>1873</v>
      </c>
    </row>
    <row r="1810" spans="1:5" x14ac:dyDescent="0.25">
      <c r="A1810" s="199" t="s">
        <v>3630</v>
      </c>
      <c r="B1810">
        <v>1</v>
      </c>
      <c r="C1810">
        <v>1</v>
      </c>
      <c r="D1810" t="s">
        <v>5442</v>
      </c>
      <c r="E1810">
        <v>1368</v>
      </c>
    </row>
    <row r="1811" spans="1:5" x14ac:dyDescent="0.25">
      <c r="A1811" s="199" t="s">
        <v>3630</v>
      </c>
      <c r="B1811">
        <v>1</v>
      </c>
      <c r="C1811">
        <v>1</v>
      </c>
      <c r="D1811" t="s">
        <v>6110</v>
      </c>
      <c r="E1811">
        <v>2277</v>
      </c>
    </row>
    <row r="1812" spans="1:5" x14ac:dyDescent="0.25">
      <c r="A1812" s="199" t="s">
        <v>6486</v>
      </c>
      <c r="B1812">
        <v>1</v>
      </c>
      <c r="C1812">
        <v>1</v>
      </c>
      <c r="D1812" t="s">
        <v>6333</v>
      </c>
      <c r="E1812">
        <v>2500</v>
      </c>
    </row>
    <row r="1813" spans="1:5" x14ac:dyDescent="0.25">
      <c r="A1813" s="199" t="s">
        <v>6486</v>
      </c>
      <c r="B1813">
        <v>1</v>
      </c>
      <c r="C1813">
        <v>1</v>
      </c>
      <c r="D1813" t="s">
        <v>5739</v>
      </c>
      <c r="E1813">
        <v>1877</v>
      </c>
    </row>
    <row r="1814" spans="1:5" x14ac:dyDescent="0.25">
      <c r="A1814" s="199" t="s">
        <v>6534</v>
      </c>
      <c r="B1814">
        <v>1</v>
      </c>
      <c r="C1814">
        <v>1</v>
      </c>
      <c r="D1814" t="s">
        <v>6442</v>
      </c>
      <c r="E1814">
        <v>2617</v>
      </c>
    </row>
    <row r="1815" spans="1:5" x14ac:dyDescent="0.25">
      <c r="A1815" s="199" t="s">
        <v>6444</v>
      </c>
      <c r="B1815">
        <v>1</v>
      </c>
      <c r="C1815">
        <v>1</v>
      </c>
      <c r="D1815" t="s">
        <v>5279</v>
      </c>
      <c r="E1815">
        <v>1362</v>
      </c>
    </row>
    <row r="1816" spans="1:5" x14ac:dyDescent="0.25">
      <c r="A1816" s="199" t="s">
        <v>5436</v>
      </c>
      <c r="B1816">
        <v>1</v>
      </c>
      <c r="C1816">
        <v>1</v>
      </c>
      <c r="D1816" t="s">
        <v>6161</v>
      </c>
      <c r="E1816">
        <v>2327</v>
      </c>
    </row>
    <row r="1817" spans="1:5" x14ac:dyDescent="0.25">
      <c r="A1817" s="199" t="s">
        <v>5436</v>
      </c>
      <c r="B1817">
        <v>1</v>
      </c>
      <c r="C1817">
        <v>1</v>
      </c>
      <c r="D1817" t="s">
        <v>5987</v>
      </c>
      <c r="E1817">
        <v>946</v>
      </c>
    </row>
    <row r="1818" spans="1:5" x14ac:dyDescent="0.25">
      <c r="A1818" s="199" t="s">
        <v>5986</v>
      </c>
      <c r="B1818">
        <v>1</v>
      </c>
      <c r="C1818">
        <v>1</v>
      </c>
      <c r="D1818" t="s">
        <v>5625</v>
      </c>
      <c r="E1818">
        <v>1737</v>
      </c>
    </row>
    <row r="1819" spans="1:5" x14ac:dyDescent="0.25">
      <c r="A1819" s="199" t="s">
        <v>4490</v>
      </c>
      <c r="B1819">
        <v>1</v>
      </c>
      <c r="C1819">
        <v>1</v>
      </c>
      <c r="D1819" t="s">
        <v>5844</v>
      </c>
      <c r="E1819">
        <v>1974</v>
      </c>
    </row>
    <row r="1820" spans="1:5" x14ac:dyDescent="0.25">
      <c r="A1820" s="199" t="s">
        <v>5845</v>
      </c>
      <c r="B1820">
        <v>1</v>
      </c>
      <c r="C1820">
        <v>1</v>
      </c>
      <c r="D1820" t="s">
        <v>6150</v>
      </c>
      <c r="E1820">
        <v>2317</v>
      </c>
    </row>
    <row r="1821" spans="1:5" x14ac:dyDescent="0.25">
      <c r="A1821" s="199" t="s">
        <v>6860</v>
      </c>
      <c r="B1821">
        <v>1</v>
      </c>
      <c r="C1821">
        <v>1</v>
      </c>
      <c r="D1821" t="s">
        <v>5718</v>
      </c>
      <c r="E1821">
        <v>1846</v>
      </c>
    </row>
    <row r="1822" spans="1:5" x14ac:dyDescent="0.25">
      <c r="A1822" s="199" t="s">
        <v>6541</v>
      </c>
      <c r="B1822">
        <v>1</v>
      </c>
      <c r="C1822">
        <v>1</v>
      </c>
      <c r="D1822" t="s">
        <v>6019</v>
      </c>
      <c r="E1822">
        <v>2173</v>
      </c>
    </row>
    <row r="1823" spans="1:5" x14ac:dyDescent="0.25">
      <c r="A1823" s="199" t="s">
        <v>6541</v>
      </c>
      <c r="B1823">
        <v>1</v>
      </c>
      <c r="C1823">
        <v>1</v>
      </c>
      <c r="D1823" t="s">
        <v>6152</v>
      </c>
      <c r="E1823">
        <v>2320</v>
      </c>
    </row>
    <row r="1824" spans="1:5" x14ac:dyDescent="0.25">
      <c r="A1824" s="199" t="s">
        <v>6154</v>
      </c>
      <c r="B1824">
        <v>1</v>
      </c>
      <c r="C1824">
        <v>1</v>
      </c>
      <c r="D1824" t="s">
        <v>6152</v>
      </c>
      <c r="E1824">
        <v>2319</v>
      </c>
    </row>
    <row r="1825" spans="1:5" x14ac:dyDescent="0.25">
      <c r="A1825" s="199" t="s">
        <v>6153</v>
      </c>
      <c r="B1825">
        <v>1</v>
      </c>
      <c r="C1825">
        <v>1</v>
      </c>
      <c r="D1825" t="s">
        <v>5698</v>
      </c>
      <c r="E1825">
        <v>1824</v>
      </c>
    </row>
    <row r="1826" spans="1:5" x14ac:dyDescent="0.25">
      <c r="A1826" s="199" t="s">
        <v>5700</v>
      </c>
      <c r="B1826">
        <v>1</v>
      </c>
      <c r="C1826">
        <v>1</v>
      </c>
      <c r="D1826" t="s">
        <v>5458</v>
      </c>
      <c r="E1826">
        <v>1547</v>
      </c>
    </row>
    <row r="1827" spans="1:5" x14ac:dyDescent="0.25">
      <c r="A1827" s="199" t="s">
        <v>5457</v>
      </c>
      <c r="B1827">
        <v>1</v>
      </c>
      <c r="C1827">
        <v>1</v>
      </c>
      <c r="D1827" t="s">
        <v>6449</v>
      </c>
      <c r="E1827">
        <v>2623</v>
      </c>
    </row>
    <row r="1828" spans="1:5" x14ac:dyDescent="0.25">
      <c r="A1828" s="199" t="s">
        <v>3592</v>
      </c>
      <c r="B1828">
        <v>1</v>
      </c>
      <c r="C1828">
        <v>1</v>
      </c>
      <c r="D1828" t="s">
        <v>5816</v>
      </c>
      <c r="E1828">
        <v>1949</v>
      </c>
    </row>
    <row r="1829" spans="1:5" x14ac:dyDescent="0.25">
      <c r="A1829" s="199" t="s">
        <v>5815</v>
      </c>
      <c r="B1829">
        <v>1</v>
      </c>
      <c r="C1829">
        <v>1</v>
      </c>
      <c r="D1829" t="s">
        <v>5942</v>
      </c>
      <c r="E1829">
        <v>2085</v>
      </c>
    </row>
    <row r="1830" spans="1:5" x14ac:dyDescent="0.25">
      <c r="A1830" s="199" t="s">
        <v>5943</v>
      </c>
      <c r="B1830">
        <v>1</v>
      </c>
      <c r="C1830">
        <v>1</v>
      </c>
      <c r="D1830" t="s">
        <v>5711</v>
      </c>
      <c r="E1830">
        <v>371</v>
      </c>
    </row>
    <row r="1831" spans="1:5" x14ac:dyDescent="0.25">
      <c r="A1831" s="199" t="s">
        <v>4016</v>
      </c>
      <c r="B1831">
        <v>1</v>
      </c>
      <c r="C1831">
        <v>1</v>
      </c>
      <c r="D1831" t="s">
        <v>5889</v>
      </c>
      <c r="E1831">
        <v>2024</v>
      </c>
    </row>
    <row r="1832" spans="1:5" x14ac:dyDescent="0.25">
      <c r="A1832" s="199" t="s">
        <v>4667</v>
      </c>
      <c r="B1832">
        <v>1</v>
      </c>
      <c r="C1832">
        <v>1</v>
      </c>
      <c r="D1832" t="s">
        <v>5369</v>
      </c>
      <c r="E1832">
        <v>1116</v>
      </c>
    </row>
    <row r="1833" spans="1:5" x14ac:dyDescent="0.25">
      <c r="A1833" s="199" t="s">
        <v>6526</v>
      </c>
      <c r="B1833">
        <v>1</v>
      </c>
      <c r="C1833">
        <v>1</v>
      </c>
      <c r="D1833" t="s">
        <v>5583</v>
      </c>
      <c r="E1833">
        <v>972</v>
      </c>
    </row>
    <row r="1834" spans="1:5" x14ac:dyDescent="0.25">
      <c r="A1834" s="199" t="s">
        <v>4515</v>
      </c>
      <c r="B1834">
        <v>1</v>
      </c>
      <c r="C1834">
        <v>1</v>
      </c>
      <c r="D1834" t="s">
        <v>5621</v>
      </c>
      <c r="E1834">
        <v>431</v>
      </c>
    </row>
    <row r="1835" spans="1:5" x14ac:dyDescent="0.25">
      <c r="A1835" s="199" t="s">
        <v>5657</v>
      </c>
      <c r="B1835">
        <v>1</v>
      </c>
      <c r="C1835">
        <v>1</v>
      </c>
      <c r="D1835" t="s">
        <v>5297</v>
      </c>
      <c r="E1835">
        <v>1189</v>
      </c>
    </row>
    <row r="1836" spans="1:5" x14ac:dyDescent="0.25">
      <c r="A1836" s="199" t="s">
        <v>4374</v>
      </c>
      <c r="B1836">
        <v>1</v>
      </c>
      <c r="C1836">
        <v>1</v>
      </c>
      <c r="D1836" t="s">
        <v>4949</v>
      </c>
      <c r="E1836">
        <v>2578</v>
      </c>
    </row>
    <row r="1837" spans="1:5" x14ac:dyDescent="0.25">
      <c r="A1837" s="199" t="s">
        <v>6300</v>
      </c>
      <c r="B1837">
        <v>1</v>
      </c>
      <c r="C1837">
        <v>1</v>
      </c>
      <c r="D1837" t="s">
        <v>6301</v>
      </c>
      <c r="E1837">
        <v>2470</v>
      </c>
    </row>
    <row r="1838" spans="1:5" x14ac:dyDescent="0.25">
      <c r="A1838" s="199" t="s">
        <v>6300</v>
      </c>
      <c r="B1838">
        <v>1</v>
      </c>
      <c r="C1838">
        <v>1</v>
      </c>
      <c r="D1838" t="s">
        <v>6158</v>
      </c>
      <c r="E1838">
        <v>2324</v>
      </c>
    </row>
    <row r="1839" spans="1:5" x14ac:dyDescent="0.25">
      <c r="A1839" s="199" t="s">
        <v>6361</v>
      </c>
      <c r="B1839">
        <v>1</v>
      </c>
      <c r="C1839">
        <v>1</v>
      </c>
      <c r="D1839" t="s">
        <v>6362</v>
      </c>
      <c r="E1839">
        <v>2527</v>
      </c>
    </row>
    <row r="1840" spans="1:5" x14ac:dyDescent="0.25">
      <c r="A1840" s="199" t="s">
        <v>5152</v>
      </c>
      <c r="B1840">
        <v>1</v>
      </c>
      <c r="C1840">
        <v>1</v>
      </c>
      <c r="D1840" t="s">
        <v>6084</v>
      </c>
      <c r="E1840">
        <v>1654</v>
      </c>
    </row>
    <row r="1841" spans="1:5" x14ac:dyDescent="0.25">
      <c r="A1841" s="199" t="s">
        <v>5152</v>
      </c>
      <c r="B1841">
        <v>1</v>
      </c>
      <c r="C1841">
        <v>1</v>
      </c>
      <c r="D1841" t="s">
        <v>5738</v>
      </c>
      <c r="E1841">
        <v>1870</v>
      </c>
    </row>
    <row r="1842" spans="1:5" x14ac:dyDescent="0.25">
      <c r="A1842" s="199" t="s">
        <v>4391</v>
      </c>
      <c r="B1842">
        <v>1</v>
      </c>
      <c r="C1842">
        <v>1</v>
      </c>
      <c r="D1842" t="s">
        <v>5377</v>
      </c>
      <c r="E1842">
        <v>1463</v>
      </c>
    </row>
    <row r="1843" spans="1:5" x14ac:dyDescent="0.25">
      <c r="A1843" s="199" t="s">
        <v>4391</v>
      </c>
      <c r="B1843">
        <v>1</v>
      </c>
      <c r="C1843">
        <v>1</v>
      </c>
      <c r="D1843" t="s">
        <v>5720</v>
      </c>
      <c r="E1843">
        <v>345</v>
      </c>
    </row>
    <row r="1844" spans="1:5" x14ac:dyDescent="0.25">
      <c r="A1844" s="199" t="s">
        <v>6863</v>
      </c>
      <c r="B1844">
        <v>1</v>
      </c>
      <c r="C1844">
        <v>1</v>
      </c>
      <c r="D1844" t="s">
        <v>5739</v>
      </c>
      <c r="E1844">
        <v>1875</v>
      </c>
    </row>
    <row r="1845" spans="1:5" x14ac:dyDescent="0.25">
      <c r="A1845" s="199" t="s">
        <v>6864</v>
      </c>
      <c r="B1845">
        <v>1</v>
      </c>
      <c r="C1845">
        <v>1</v>
      </c>
      <c r="D1845" t="s">
        <v>6242</v>
      </c>
      <c r="E1845">
        <v>2415</v>
      </c>
    </row>
    <row r="1846" spans="1:5" x14ac:dyDescent="0.25">
      <c r="A1846" s="199" t="s">
        <v>6865</v>
      </c>
      <c r="B1846">
        <v>1</v>
      </c>
      <c r="C1846">
        <v>1</v>
      </c>
      <c r="D1846" t="s">
        <v>6242</v>
      </c>
      <c r="E1846">
        <v>2410</v>
      </c>
    </row>
    <row r="1847" spans="1:5" x14ac:dyDescent="0.25">
      <c r="A1847" s="199" t="s">
        <v>6511</v>
      </c>
      <c r="B1847">
        <v>1</v>
      </c>
      <c r="C1847">
        <v>1</v>
      </c>
      <c r="D1847" t="s">
        <v>6412</v>
      </c>
      <c r="E1847">
        <v>2583</v>
      </c>
    </row>
    <row r="1848" spans="1:5" x14ac:dyDescent="0.25">
      <c r="A1848" s="199" t="s">
        <v>6485</v>
      </c>
      <c r="B1848">
        <v>1</v>
      </c>
      <c r="C1848">
        <v>1</v>
      </c>
      <c r="D1848" t="s">
        <v>5515</v>
      </c>
      <c r="E1848">
        <v>954</v>
      </c>
    </row>
    <row r="1849" spans="1:5" x14ac:dyDescent="0.25">
      <c r="A1849" s="199" t="s">
        <v>6867</v>
      </c>
      <c r="B1849">
        <v>1</v>
      </c>
      <c r="C1849">
        <v>1</v>
      </c>
      <c r="D1849" t="s">
        <v>6107</v>
      </c>
      <c r="E1849">
        <v>2274</v>
      </c>
    </row>
    <row r="1850" spans="1:5" x14ac:dyDescent="0.25">
      <c r="A1850" s="199" t="s">
        <v>6108</v>
      </c>
      <c r="B1850">
        <v>1</v>
      </c>
      <c r="C1850">
        <v>1</v>
      </c>
      <c r="D1850" t="s">
        <v>5857</v>
      </c>
      <c r="E1850">
        <v>1529</v>
      </c>
    </row>
    <row r="1851" spans="1:5" x14ac:dyDescent="0.25">
      <c r="A1851" s="199" t="s">
        <v>5856</v>
      </c>
      <c r="B1851">
        <v>1</v>
      </c>
      <c r="C1851">
        <v>1</v>
      </c>
      <c r="D1851" t="s">
        <v>5998</v>
      </c>
      <c r="E1851">
        <v>2144</v>
      </c>
    </row>
    <row r="1852" spans="1:5" x14ac:dyDescent="0.25">
      <c r="A1852" s="199" t="s">
        <v>5856</v>
      </c>
      <c r="B1852">
        <v>1</v>
      </c>
      <c r="C1852">
        <v>1</v>
      </c>
      <c r="D1852" t="s">
        <v>6249</v>
      </c>
      <c r="E1852">
        <v>1727</v>
      </c>
    </row>
    <row r="1853" spans="1:5" x14ac:dyDescent="0.25">
      <c r="A1853" s="199" t="s">
        <v>5745</v>
      </c>
      <c r="B1853">
        <v>1</v>
      </c>
      <c r="C1853">
        <v>1</v>
      </c>
      <c r="D1853" t="s">
        <v>5744</v>
      </c>
      <c r="E1853">
        <v>1883</v>
      </c>
    </row>
    <row r="1854" spans="1:5" x14ac:dyDescent="0.25">
      <c r="A1854" s="199" t="s">
        <v>4304</v>
      </c>
      <c r="B1854">
        <v>1</v>
      </c>
      <c r="C1854">
        <v>1</v>
      </c>
      <c r="D1854" t="s">
        <v>6362</v>
      </c>
      <c r="E1854">
        <v>2528</v>
      </c>
    </row>
    <row r="1855" spans="1:5" x14ac:dyDescent="0.25">
      <c r="A1855" s="199" t="s">
        <v>6871</v>
      </c>
      <c r="B1855">
        <v>1</v>
      </c>
      <c r="C1855">
        <v>1</v>
      </c>
      <c r="D1855" t="s">
        <v>6060</v>
      </c>
      <c r="E1855">
        <v>2228</v>
      </c>
    </row>
    <row r="1856" spans="1:5" x14ac:dyDescent="0.25">
      <c r="A1856" s="199" t="s">
        <v>4168</v>
      </c>
      <c r="B1856">
        <v>1</v>
      </c>
      <c r="C1856">
        <v>1</v>
      </c>
      <c r="D1856" t="s">
        <v>6287</v>
      </c>
      <c r="E1856">
        <v>41</v>
      </c>
    </row>
    <row r="1857" spans="1:5" x14ac:dyDescent="0.25">
      <c r="A1857" s="199" t="s">
        <v>6292</v>
      </c>
      <c r="B1857">
        <v>1</v>
      </c>
      <c r="C1857">
        <v>1</v>
      </c>
      <c r="D1857" t="s">
        <v>5886</v>
      </c>
      <c r="E1857">
        <v>2007</v>
      </c>
    </row>
    <row r="1858" spans="1:5" x14ac:dyDescent="0.25">
      <c r="A1858" s="199" t="s">
        <v>5885</v>
      </c>
      <c r="B1858">
        <v>1</v>
      </c>
      <c r="C1858">
        <v>1</v>
      </c>
      <c r="D1858" t="s">
        <v>5749</v>
      </c>
      <c r="E1858">
        <v>1490</v>
      </c>
    </row>
    <row r="1859" spans="1:5" x14ac:dyDescent="0.25">
      <c r="A1859" s="199" t="s">
        <v>5748</v>
      </c>
      <c r="B1859">
        <v>1</v>
      </c>
      <c r="C1859">
        <v>1</v>
      </c>
      <c r="D1859" t="s">
        <v>5828</v>
      </c>
      <c r="E1859">
        <v>1959</v>
      </c>
    </row>
    <row r="1860" spans="1:5" x14ac:dyDescent="0.25">
      <c r="A1860" s="199" t="s">
        <v>5829</v>
      </c>
      <c r="B1860">
        <v>1</v>
      </c>
      <c r="C1860">
        <v>1</v>
      </c>
      <c r="D1860" t="s">
        <v>6320</v>
      </c>
      <c r="E1860">
        <v>2490</v>
      </c>
    </row>
    <row r="1861" spans="1:5" x14ac:dyDescent="0.25">
      <c r="A1861" s="199" t="s">
        <v>6321</v>
      </c>
      <c r="B1861">
        <v>1</v>
      </c>
      <c r="C1861">
        <v>1</v>
      </c>
      <c r="D1861" t="s">
        <v>5889</v>
      </c>
      <c r="E1861">
        <v>2021</v>
      </c>
    </row>
    <row r="1862" spans="1:5" x14ac:dyDescent="0.25">
      <c r="A1862" s="199" t="s">
        <v>3449</v>
      </c>
      <c r="B1862">
        <v>1</v>
      </c>
      <c r="C1862">
        <v>1</v>
      </c>
      <c r="D1862" t="s">
        <v>6033</v>
      </c>
      <c r="E1862">
        <v>2187</v>
      </c>
    </row>
    <row r="1863" spans="1:5" x14ac:dyDescent="0.25">
      <c r="A1863" s="199" t="s">
        <v>6620</v>
      </c>
      <c r="B1863">
        <v>1</v>
      </c>
      <c r="C1863">
        <v>1</v>
      </c>
      <c r="D1863" t="s">
        <v>5787</v>
      </c>
      <c r="E1863">
        <v>1932</v>
      </c>
    </row>
    <row r="1864" spans="1:5" x14ac:dyDescent="0.25">
      <c r="A1864" s="199" t="s">
        <v>6504</v>
      </c>
      <c r="B1864">
        <v>1</v>
      </c>
      <c r="C1864">
        <v>1</v>
      </c>
      <c r="D1864" t="s">
        <v>5357</v>
      </c>
      <c r="E1864">
        <v>1232</v>
      </c>
    </row>
    <row r="1865" spans="1:5" x14ac:dyDescent="0.25">
      <c r="A1865" s="199" t="s">
        <v>4613</v>
      </c>
      <c r="B1865">
        <v>1</v>
      </c>
      <c r="C1865">
        <v>1</v>
      </c>
      <c r="D1865" t="s">
        <v>5747</v>
      </c>
      <c r="E1865">
        <v>1885</v>
      </c>
    </row>
    <row r="1866" spans="1:5" x14ac:dyDescent="0.25">
      <c r="A1866" s="199" t="s">
        <v>3930</v>
      </c>
      <c r="B1866">
        <v>1</v>
      </c>
      <c r="C1866">
        <v>1</v>
      </c>
      <c r="D1866" t="s">
        <v>5380</v>
      </c>
      <c r="E1866">
        <v>912</v>
      </c>
    </row>
    <row r="1867" spans="1:5" x14ac:dyDescent="0.25">
      <c r="A1867" s="199" t="s">
        <v>6872</v>
      </c>
      <c r="B1867">
        <v>1</v>
      </c>
      <c r="C1867">
        <v>1</v>
      </c>
      <c r="D1867" t="s">
        <v>5602</v>
      </c>
      <c r="E1867">
        <v>980</v>
      </c>
    </row>
    <row r="1868" spans="1:5" x14ac:dyDescent="0.25">
      <c r="A1868" s="199" t="s">
        <v>5601</v>
      </c>
      <c r="B1868">
        <v>1</v>
      </c>
      <c r="C1868">
        <v>1</v>
      </c>
      <c r="D1868" t="s">
        <v>6058</v>
      </c>
      <c r="E1868">
        <v>2223</v>
      </c>
    </row>
    <row r="1869" spans="1:5" x14ac:dyDescent="0.25">
      <c r="A1869" s="199" t="s">
        <v>3671</v>
      </c>
      <c r="B1869">
        <v>1</v>
      </c>
      <c r="C1869">
        <v>1</v>
      </c>
      <c r="D1869" t="s">
        <v>5669</v>
      </c>
      <c r="E1869">
        <v>1799</v>
      </c>
    </row>
    <row r="1870" spans="1:5" x14ac:dyDescent="0.25">
      <c r="A1870" s="199" t="s">
        <v>3671</v>
      </c>
      <c r="B1870">
        <v>1</v>
      </c>
      <c r="C1870">
        <v>1</v>
      </c>
      <c r="D1870" t="s">
        <v>6290</v>
      </c>
      <c r="E1870">
        <v>2464</v>
      </c>
    </row>
    <row r="1871" spans="1:5" x14ac:dyDescent="0.25">
      <c r="A1871" s="199" t="s">
        <v>6291</v>
      </c>
      <c r="B1871">
        <v>1</v>
      </c>
      <c r="C1871">
        <v>1</v>
      </c>
      <c r="D1871" t="s">
        <v>5569</v>
      </c>
      <c r="E1871">
        <v>1421</v>
      </c>
    </row>
    <row r="1872" spans="1:5" x14ac:dyDescent="0.25">
      <c r="A1872" s="199" t="s">
        <v>6592</v>
      </c>
      <c r="B1872">
        <v>1</v>
      </c>
      <c r="C1872">
        <v>1</v>
      </c>
      <c r="D1872" t="s">
        <v>5859</v>
      </c>
      <c r="E1872">
        <v>1986</v>
      </c>
    </row>
    <row r="1873" spans="1:5" x14ac:dyDescent="0.25">
      <c r="A1873" s="199" t="s">
        <v>6592</v>
      </c>
      <c r="B1873">
        <v>1</v>
      </c>
      <c r="C1873">
        <v>1</v>
      </c>
      <c r="D1873" t="s">
        <v>6216</v>
      </c>
      <c r="E1873">
        <v>2387</v>
      </c>
    </row>
    <row r="1874" spans="1:5" x14ac:dyDescent="0.25">
      <c r="A1874" s="199" t="s">
        <v>6610</v>
      </c>
      <c r="B1874">
        <v>1</v>
      </c>
      <c r="C1874">
        <v>1</v>
      </c>
      <c r="D1874" t="s">
        <v>5651</v>
      </c>
      <c r="E1874">
        <v>1770</v>
      </c>
    </row>
    <row r="1875" spans="1:5" x14ac:dyDescent="0.25">
      <c r="A1875" s="199" t="s">
        <v>4627</v>
      </c>
      <c r="B1875">
        <v>1</v>
      </c>
      <c r="C1875">
        <v>1</v>
      </c>
      <c r="D1875" t="s">
        <v>5919</v>
      </c>
      <c r="E1875">
        <v>2055</v>
      </c>
    </row>
    <row r="1876" spans="1:5" x14ac:dyDescent="0.25">
      <c r="A1876" s="199" t="s">
        <v>4145</v>
      </c>
      <c r="B1876">
        <v>1</v>
      </c>
      <c r="C1876">
        <v>1</v>
      </c>
      <c r="D1876" t="s">
        <v>6077</v>
      </c>
      <c r="E1876">
        <v>2241</v>
      </c>
    </row>
    <row r="1877" spans="1:5" x14ac:dyDescent="0.25">
      <c r="A1877" s="199" t="s">
        <v>6078</v>
      </c>
      <c r="B1877">
        <v>1</v>
      </c>
      <c r="C1877">
        <v>1</v>
      </c>
      <c r="D1877" t="s">
        <v>6442</v>
      </c>
      <c r="E1877">
        <v>2616</v>
      </c>
    </row>
    <row r="1878" spans="1:5" x14ac:dyDescent="0.25">
      <c r="A1878" s="199" t="s">
        <v>6443</v>
      </c>
      <c r="B1878">
        <v>1</v>
      </c>
      <c r="C1878">
        <v>1</v>
      </c>
      <c r="D1878" t="s">
        <v>5774</v>
      </c>
      <c r="E1878">
        <v>1910</v>
      </c>
    </row>
    <row r="1879" spans="1:5" x14ac:dyDescent="0.25">
      <c r="A1879" s="199" t="s">
        <v>6876</v>
      </c>
      <c r="B1879">
        <v>1</v>
      </c>
      <c r="C1879">
        <v>1</v>
      </c>
      <c r="D1879" t="s">
        <v>5389</v>
      </c>
      <c r="E1879">
        <v>855</v>
      </c>
    </row>
    <row r="1880" spans="1:5" x14ac:dyDescent="0.25">
      <c r="A1880" s="199" t="s">
        <v>5388</v>
      </c>
      <c r="B1880">
        <v>1</v>
      </c>
      <c r="C1880">
        <v>1</v>
      </c>
      <c r="D1880" t="s">
        <v>6373</v>
      </c>
      <c r="E1880">
        <v>2538</v>
      </c>
    </row>
    <row r="1881" spans="1:5" x14ac:dyDescent="0.25">
      <c r="A1881" s="199" t="s">
        <v>5388</v>
      </c>
      <c r="B1881">
        <v>1</v>
      </c>
      <c r="C1881">
        <v>1</v>
      </c>
      <c r="D1881" t="s">
        <v>5737</v>
      </c>
      <c r="E1881">
        <v>1485</v>
      </c>
    </row>
    <row r="1882" spans="1:5" x14ac:dyDescent="0.25">
      <c r="A1882" s="199" t="s">
        <v>6878</v>
      </c>
      <c r="B1882">
        <v>1</v>
      </c>
      <c r="C1882">
        <v>1</v>
      </c>
      <c r="D1882" t="s">
        <v>6045</v>
      </c>
      <c r="E1882">
        <v>2209</v>
      </c>
    </row>
    <row r="1883" spans="1:5" x14ac:dyDescent="0.25">
      <c r="A1883" s="199" t="s">
        <v>4337</v>
      </c>
      <c r="B1883">
        <v>1</v>
      </c>
      <c r="C1883">
        <v>1</v>
      </c>
      <c r="D1883" t="s">
        <v>5962</v>
      </c>
      <c r="E1883">
        <v>2111</v>
      </c>
    </row>
    <row r="1884" spans="1:5" x14ac:dyDescent="0.25">
      <c r="A1884" s="199" t="s">
        <v>6571</v>
      </c>
      <c r="B1884">
        <v>1</v>
      </c>
      <c r="C1884">
        <v>1</v>
      </c>
      <c r="D1884" t="s">
        <v>6098</v>
      </c>
      <c r="E1884">
        <v>2267</v>
      </c>
    </row>
    <row r="1885" spans="1:5" x14ac:dyDescent="0.25">
      <c r="A1885" s="199" t="s">
        <v>4980</v>
      </c>
      <c r="B1885">
        <v>1</v>
      </c>
      <c r="C1885">
        <v>1</v>
      </c>
      <c r="D1885" t="s">
        <v>6390</v>
      </c>
      <c r="E1885">
        <v>2555</v>
      </c>
    </row>
    <row r="1886" spans="1:5" x14ac:dyDescent="0.25">
      <c r="A1886" s="199" t="s">
        <v>5080</v>
      </c>
      <c r="B1886">
        <v>1</v>
      </c>
      <c r="C1886">
        <v>1</v>
      </c>
      <c r="D1886" t="s">
        <v>5802</v>
      </c>
      <c r="E1886">
        <v>1938</v>
      </c>
    </row>
    <row r="1887" spans="1:5" x14ac:dyDescent="0.25">
      <c r="A1887" s="199" t="s">
        <v>3967</v>
      </c>
      <c r="B1887">
        <v>1</v>
      </c>
      <c r="C1887">
        <v>1</v>
      </c>
      <c r="D1887" t="s">
        <v>5818</v>
      </c>
      <c r="E1887">
        <v>1952</v>
      </c>
    </row>
    <row r="1888" spans="1:5" x14ac:dyDescent="0.25">
      <c r="A1888" s="199" t="s">
        <v>6881</v>
      </c>
      <c r="B1888">
        <v>1</v>
      </c>
      <c r="C1888">
        <v>1</v>
      </c>
      <c r="D1888" t="s">
        <v>5676</v>
      </c>
      <c r="E1888">
        <v>680</v>
      </c>
    </row>
    <row r="1889" spans="1:5" x14ac:dyDescent="0.25">
      <c r="A1889" s="199" t="s">
        <v>5675</v>
      </c>
      <c r="B1889">
        <v>1</v>
      </c>
      <c r="C1889">
        <v>1</v>
      </c>
      <c r="D1889" t="s">
        <v>5328</v>
      </c>
      <c r="E1889">
        <v>1210</v>
      </c>
    </row>
    <row r="1890" spans="1:5" x14ac:dyDescent="0.25">
      <c r="A1890" s="199" t="s">
        <v>4428</v>
      </c>
      <c r="B1890">
        <v>1</v>
      </c>
      <c r="C1890">
        <v>1</v>
      </c>
      <c r="D1890" t="s">
        <v>5248</v>
      </c>
      <c r="E1890">
        <v>1330</v>
      </c>
    </row>
    <row r="1891" spans="1:5" x14ac:dyDescent="0.25">
      <c r="A1891" s="199" t="s">
        <v>3521</v>
      </c>
      <c r="B1891">
        <v>1</v>
      </c>
      <c r="C1891">
        <v>1</v>
      </c>
      <c r="D1891" t="s">
        <v>6269</v>
      </c>
      <c r="E1891">
        <v>2441</v>
      </c>
    </row>
    <row r="1892" spans="1:5" x14ac:dyDescent="0.25">
      <c r="A1892" s="199" t="s">
        <v>6882</v>
      </c>
      <c r="B1892">
        <v>1</v>
      </c>
      <c r="C1892">
        <v>1</v>
      </c>
      <c r="D1892" t="s">
        <v>5843</v>
      </c>
      <c r="E1892">
        <v>302</v>
      </c>
    </row>
    <row r="1893" spans="1:5" x14ac:dyDescent="0.25">
      <c r="A1893" s="199" t="s">
        <v>5091</v>
      </c>
      <c r="B1893">
        <v>1</v>
      </c>
      <c r="C1893">
        <v>1</v>
      </c>
      <c r="D1893" t="s">
        <v>6043</v>
      </c>
      <c r="E1893">
        <v>133</v>
      </c>
    </row>
    <row r="1894" spans="1:5" x14ac:dyDescent="0.25">
      <c r="A1894" s="199" t="s">
        <v>3716</v>
      </c>
      <c r="B1894">
        <v>1</v>
      </c>
      <c r="C1894">
        <v>1</v>
      </c>
      <c r="D1894" t="s">
        <v>6394</v>
      </c>
      <c r="E1894">
        <v>2564</v>
      </c>
    </row>
    <row r="1895" spans="1:5" x14ac:dyDescent="0.25">
      <c r="A1895" s="199" t="s">
        <v>6395</v>
      </c>
      <c r="B1895">
        <v>1</v>
      </c>
      <c r="C1895">
        <v>1</v>
      </c>
      <c r="D1895" t="s">
        <v>5680</v>
      </c>
      <c r="E1895">
        <v>1104</v>
      </c>
    </row>
    <row r="1896" spans="1:5" x14ac:dyDescent="0.25">
      <c r="A1896" s="199" t="s">
        <v>3976</v>
      </c>
      <c r="B1896">
        <v>1</v>
      </c>
      <c r="C1896">
        <v>1</v>
      </c>
      <c r="D1896" t="s">
        <v>6225</v>
      </c>
      <c r="E1896">
        <v>2397</v>
      </c>
    </row>
    <row r="1897" spans="1:5" x14ac:dyDescent="0.25">
      <c r="A1897" s="199" t="s">
        <v>4530</v>
      </c>
      <c r="B1897">
        <v>1</v>
      </c>
      <c r="C1897">
        <v>1</v>
      </c>
      <c r="D1897" t="s">
        <v>6066</v>
      </c>
      <c r="E1897">
        <v>2229</v>
      </c>
    </row>
    <row r="1898" spans="1:5" x14ac:dyDescent="0.25">
      <c r="A1898" s="199" t="s">
        <v>5234</v>
      </c>
      <c r="B1898">
        <v>1</v>
      </c>
      <c r="C1898">
        <v>1</v>
      </c>
      <c r="D1898" t="s">
        <v>5649</v>
      </c>
      <c r="E1898">
        <v>1758</v>
      </c>
    </row>
    <row r="1899" spans="1:5" x14ac:dyDescent="0.25">
      <c r="A1899" s="199" t="s">
        <v>5648</v>
      </c>
      <c r="B1899">
        <v>1</v>
      </c>
      <c r="C1899">
        <v>1</v>
      </c>
      <c r="D1899" t="s">
        <v>5985</v>
      </c>
      <c r="E1899">
        <v>2130</v>
      </c>
    </row>
    <row r="1900" spans="1:5" x14ac:dyDescent="0.25">
      <c r="A1900" s="199" t="s">
        <v>6886</v>
      </c>
      <c r="B1900">
        <v>1</v>
      </c>
      <c r="C1900">
        <v>1</v>
      </c>
      <c r="D1900" t="s">
        <v>5993</v>
      </c>
      <c r="E1900">
        <v>2142</v>
      </c>
    </row>
    <row r="1901" spans="1:5" x14ac:dyDescent="0.25">
      <c r="A1901" s="199" t="s">
        <v>5996</v>
      </c>
      <c r="B1901">
        <v>1</v>
      </c>
      <c r="C1901">
        <v>1</v>
      </c>
      <c r="D1901" t="s">
        <v>6003</v>
      </c>
      <c r="E1901">
        <v>2153</v>
      </c>
    </row>
    <row r="1902" spans="1:5" x14ac:dyDescent="0.25">
      <c r="A1902" s="199" t="s">
        <v>5996</v>
      </c>
      <c r="B1902">
        <v>1</v>
      </c>
      <c r="C1902">
        <v>1</v>
      </c>
      <c r="D1902" t="s">
        <v>6351</v>
      </c>
      <c r="E1902">
        <v>2520</v>
      </c>
    </row>
    <row r="1903" spans="1:5" x14ac:dyDescent="0.25">
      <c r="A1903" s="199" t="s">
        <v>6352</v>
      </c>
      <c r="B1903">
        <v>1</v>
      </c>
      <c r="C1903">
        <v>1</v>
      </c>
      <c r="D1903" t="s">
        <v>5048</v>
      </c>
      <c r="E1903">
        <v>887</v>
      </c>
    </row>
    <row r="1904" spans="1:5" x14ac:dyDescent="0.25">
      <c r="A1904" s="199" t="s">
        <v>5345</v>
      </c>
      <c r="B1904">
        <v>1</v>
      </c>
      <c r="C1904">
        <v>1</v>
      </c>
      <c r="D1904" t="s">
        <v>5877</v>
      </c>
      <c r="E1904">
        <v>2000</v>
      </c>
    </row>
    <row r="1905" spans="1:5" x14ac:dyDescent="0.25">
      <c r="A1905" s="199" t="s">
        <v>5876</v>
      </c>
      <c r="B1905">
        <v>1</v>
      </c>
      <c r="C1905">
        <v>1</v>
      </c>
      <c r="D1905" t="s">
        <v>5360</v>
      </c>
      <c r="E1905">
        <v>906</v>
      </c>
    </row>
    <row r="1906" spans="1:5" x14ac:dyDescent="0.25">
      <c r="A1906" s="199" t="s">
        <v>5678</v>
      </c>
      <c r="B1906">
        <v>1</v>
      </c>
      <c r="C1906">
        <v>1</v>
      </c>
      <c r="D1906" t="s">
        <v>5720</v>
      </c>
      <c r="E1906">
        <v>350</v>
      </c>
    </row>
    <row r="1907" spans="1:5" x14ac:dyDescent="0.25">
      <c r="A1907" s="199" t="s">
        <v>5724</v>
      </c>
      <c r="B1907">
        <v>1</v>
      </c>
      <c r="C1907">
        <v>1</v>
      </c>
      <c r="D1907" t="s">
        <v>6247</v>
      </c>
      <c r="E1907">
        <v>2419</v>
      </c>
    </row>
    <row r="1908" spans="1:5" x14ac:dyDescent="0.25">
      <c r="A1908" s="199" t="s">
        <v>6246</v>
      </c>
      <c r="B1908">
        <v>1</v>
      </c>
      <c r="C1908">
        <v>1</v>
      </c>
      <c r="D1908" t="s">
        <v>5486</v>
      </c>
      <c r="E1908">
        <v>1584</v>
      </c>
    </row>
    <row r="1909" spans="1:5" x14ac:dyDescent="0.25">
      <c r="A1909" s="199" t="s">
        <v>5488</v>
      </c>
      <c r="B1909">
        <v>1</v>
      </c>
      <c r="C1909">
        <v>1</v>
      </c>
      <c r="D1909" t="s">
        <v>5643</v>
      </c>
      <c r="E1909">
        <v>1018</v>
      </c>
    </row>
    <row r="1910" spans="1:5" x14ac:dyDescent="0.25">
      <c r="A1910" s="199" t="s">
        <v>4943</v>
      </c>
      <c r="B1910">
        <v>1</v>
      </c>
      <c r="C1910">
        <v>1</v>
      </c>
      <c r="D1910" t="s">
        <v>6180</v>
      </c>
      <c r="E1910">
        <v>2353</v>
      </c>
    </row>
    <row r="1911" spans="1:5" x14ac:dyDescent="0.25">
      <c r="A1911" s="199" t="s">
        <v>4456</v>
      </c>
      <c r="B1911">
        <v>1</v>
      </c>
      <c r="C1911">
        <v>1</v>
      </c>
      <c r="D1911" t="s">
        <v>6058</v>
      </c>
      <c r="E1911">
        <v>2222</v>
      </c>
    </row>
    <row r="1912" spans="1:5" x14ac:dyDescent="0.25">
      <c r="A1912" s="199" t="s">
        <v>6059</v>
      </c>
      <c r="B1912">
        <v>1</v>
      </c>
      <c r="C1912">
        <v>1</v>
      </c>
      <c r="D1912" t="s">
        <v>5720</v>
      </c>
      <c r="E1912">
        <v>353</v>
      </c>
    </row>
    <row r="1913" spans="1:5" x14ac:dyDescent="0.25">
      <c r="A1913" s="199" t="s">
        <v>5719</v>
      </c>
      <c r="B1913">
        <v>1</v>
      </c>
      <c r="C1913">
        <v>1</v>
      </c>
      <c r="D1913" t="s">
        <v>5325</v>
      </c>
      <c r="E1913">
        <v>1276</v>
      </c>
    </row>
    <row r="1914" spans="1:5" x14ac:dyDescent="0.25">
      <c r="A1914" s="199" t="s">
        <v>5330</v>
      </c>
      <c r="B1914">
        <v>1</v>
      </c>
      <c r="C1914">
        <v>1</v>
      </c>
      <c r="D1914" t="s">
        <v>5486</v>
      </c>
      <c r="E1914">
        <v>1585</v>
      </c>
    </row>
    <row r="1915" spans="1:5" x14ac:dyDescent="0.25">
      <c r="A1915" s="199" t="s">
        <v>5489</v>
      </c>
      <c r="B1915">
        <v>1</v>
      </c>
      <c r="C1915">
        <v>1</v>
      </c>
      <c r="D1915" t="s">
        <v>5509</v>
      </c>
      <c r="E1915">
        <v>723</v>
      </c>
    </row>
    <row r="1916" spans="1:5" x14ac:dyDescent="0.25">
      <c r="A1916" s="199" t="s">
        <v>3588</v>
      </c>
      <c r="B1916">
        <v>1</v>
      </c>
      <c r="C1916">
        <v>1</v>
      </c>
      <c r="D1916" t="s">
        <v>5380</v>
      </c>
      <c r="E1916">
        <v>909</v>
      </c>
    </row>
    <row r="1917" spans="1:5" x14ac:dyDescent="0.25">
      <c r="A1917" s="199" t="s">
        <v>4452</v>
      </c>
      <c r="B1917">
        <v>1</v>
      </c>
      <c r="C1917">
        <v>1</v>
      </c>
      <c r="D1917" t="s">
        <v>5316</v>
      </c>
      <c r="E1917">
        <v>1402</v>
      </c>
    </row>
    <row r="1918" spans="1:5" x14ac:dyDescent="0.25">
      <c r="A1918" s="199" t="s">
        <v>5317</v>
      </c>
      <c r="B1918">
        <v>1</v>
      </c>
      <c r="C1918">
        <v>1</v>
      </c>
      <c r="D1918" t="s">
        <v>6282</v>
      </c>
      <c r="E1918">
        <v>2455</v>
      </c>
    </row>
    <row r="1919" spans="1:5" x14ac:dyDescent="0.25">
      <c r="A1919" s="199" t="s">
        <v>6888</v>
      </c>
      <c r="B1919">
        <v>1</v>
      </c>
      <c r="C1919">
        <v>1</v>
      </c>
      <c r="D1919" t="s">
        <v>5621</v>
      </c>
      <c r="E1919">
        <v>440</v>
      </c>
    </row>
    <row r="1920" spans="1:5" x14ac:dyDescent="0.25">
      <c r="A1920" s="199" t="s">
        <v>5623</v>
      </c>
      <c r="B1920">
        <v>1</v>
      </c>
      <c r="C1920">
        <v>1</v>
      </c>
      <c r="D1920" t="s">
        <v>5621</v>
      </c>
      <c r="E1920">
        <v>430</v>
      </c>
    </row>
    <row r="1921" spans="1:5" x14ac:dyDescent="0.25">
      <c r="A1921" s="199" t="s">
        <v>5661</v>
      </c>
      <c r="B1921">
        <v>1</v>
      </c>
      <c r="C1921">
        <v>1</v>
      </c>
      <c r="D1921" t="s">
        <v>6309</v>
      </c>
      <c r="E1921">
        <v>2476</v>
      </c>
    </row>
    <row r="1922" spans="1:5" x14ac:dyDescent="0.25">
      <c r="A1922" s="199" t="s">
        <v>6308</v>
      </c>
      <c r="B1922">
        <v>1</v>
      </c>
      <c r="C1922">
        <v>1</v>
      </c>
      <c r="D1922" t="s">
        <v>5752</v>
      </c>
      <c r="E1922">
        <v>332</v>
      </c>
    </row>
    <row r="1923" spans="1:5" x14ac:dyDescent="0.25">
      <c r="A1923" s="199" t="s">
        <v>3494</v>
      </c>
      <c r="B1923">
        <v>1</v>
      </c>
      <c r="C1923">
        <v>1</v>
      </c>
      <c r="D1923" t="s">
        <v>6213</v>
      </c>
      <c r="E1923">
        <v>2382</v>
      </c>
    </row>
    <row r="1924" spans="1:5" x14ac:dyDescent="0.25">
      <c r="A1924" s="199" t="s">
        <v>6608</v>
      </c>
      <c r="B1924">
        <v>1</v>
      </c>
      <c r="C1924">
        <v>1</v>
      </c>
      <c r="D1924" t="s">
        <v>5543</v>
      </c>
      <c r="E1924">
        <v>1646</v>
      </c>
    </row>
    <row r="1925" spans="1:5" x14ac:dyDescent="0.25">
      <c r="A1925" s="199" t="s">
        <v>6072</v>
      </c>
      <c r="B1925">
        <v>1</v>
      </c>
      <c r="C1925">
        <v>1</v>
      </c>
      <c r="D1925" t="s">
        <v>5379</v>
      </c>
      <c r="E1925">
        <v>1343</v>
      </c>
    </row>
    <row r="1926" spans="1:5" x14ac:dyDescent="0.25">
      <c r="A1926" s="199" t="s">
        <v>4415</v>
      </c>
      <c r="B1926">
        <v>1</v>
      </c>
      <c r="C1926">
        <v>1</v>
      </c>
      <c r="D1926" t="s">
        <v>5884</v>
      </c>
      <c r="E1926">
        <v>2006</v>
      </c>
    </row>
    <row r="1927" spans="1:5" x14ac:dyDescent="0.25">
      <c r="A1927" s="199" t="s">
        <v>6892</v>
      </c>
      <c r="B1927">
        <v>1</v>
      </c>
      <c r="C1927">
        <v>1</v>
      </c>
      <c r="D1927" t="s">
        <v>5372</v>
      </c>
      <c r="E1927">
        <v>1456</v>
      </c>
    </row>
    <row r="1928" spans="1:5" x14ac:dyDescent="0.25">
      <c r="A1928" s="199" t="s">
        <v>4872</v>
      </c>
      <c r="B1928">
        <v>1</v>
      </c>
      <c r="C1928">
        <v>1</v>
      </c>
      <c r="D1928" t="s">
        <v>6132</v>
      </c>
      <c r="E1928">
        <v>2300</v>
      </c>
    </row>
    <row r="1929" spans="1:5" x14ac:dyDescent="0.25">
      <c r="A1929" s="199" t="s">
        <v>4549</v>
      </c>
      <c r="B1929">
        <v>1</v>
      </c>
      <c r="C1929">
        <v>1</v>
      </c>
      <c r="D1929" t="s">
        <v>5798</v>
      </c>
      <c r="E1929">
        <v>921</v>
      </c>
    </row>
    <row r="1930" spans="1:5" x14ac:dyDescent="0.25">
      <c r="A1930" s="199" t="s">
        <v>4277</v>
      </c>
      <c r="B1930">
        <v>1</v>
      </c>
      <c r="C1930">
        <v>1</v>
      </c>
      <c r="D1930" t="s">
        <v>5904</v>
      </c>
      <c r="E1930">
        <v>2037</v>
      </c>
    </row>
    <row r="1931" spans="1:5" x14ac:dyDescent="0.25">
      <c r="A1931" s="199" t="s">
        <v>4572</v>
      </c>
      <c r="B1931">
        <v>1</v>
      </c>
      <c r="C1931">
        <v>1</v>
      </c>
      <c r="D1931" t="s">
        <v>6022</v>
      </c>
      <c r="E1931">
        <v>2177</v>
      </c>
    </row>
    <row r="1932" spans="1:5" x14ac:dyDescent="0.25">
      <c r="A1932" s="199" t="s">
        <v>6021</v>
      </c>
      <c r="B1932">
        <v>1</v>
      </c>
      <c r="C1932">
        <v>1</v>
      </c>
      <c r="D1932" t="s">
        <v>6135</v>
      </c>
      <c r="E1932">
        <v>2303</v>
      </c>
    </row>
    <row r="1933" spans="1:5" x14ac:dyDescent="0.25">
      <c r="A1933" s="199" t="s">
        <v>5209</v>
      </c>
      <c r="B1933">
        <v>1</v>
      </c>
      <c r="C1933">
        <v>1</v>
      </c>
      <c r="D1933" t="s">
        <v>5621</v>
      </c>
      <c r="E1933">
        <v>438</v>
      </c>
    </row>
    <row r="1934" spans="1:5" x14ac:dyDescent="0.25">
      <c r="A1934" s="199" t="s">
        <v>5639</v>
      </c>
      <c r="B1934">
        <v>1</v>
      </c>
      <c r="C1934">
        <v>1</v>
      </c>
      <c r="D1934" t="s">
        <v>5561</v>
      </c>
      <c r="E1934">
        <v>468</v>
      </c>
    </row>
    <row r="1935" spans="1:5" x14ac:dyDescent="0.25">
      <c r="A1935" s="199" t="s">
        <v>3444</v>
      </c>
      <c r="B1935">
        <v>1</v>
      </c>
      <c r="C1935">
        <v>1</v>
      </c>
      <c r="D1935" t="s">
        <v>5937</v>
      </c>
      <c r="E1935">
        <v>2074</v>
      </c>
    </row>
    <row r="1936" spans="1:5" x14ac:dyDescent="0.25">
      <c r="A1936" s="199" t="s">
        <v>4127</v>
      </c>
      <c r="B1936">
        <v>1</v>
      </c>
      <c r="C1936">
        <v>1</v>
      </c>
      <c r="D1936" t="s">
        <v>5539</v>
      </c>
      <c r="E1936">
        <v>1640</v>
      </c>
    </row>
    <row r="1937" spans="1:5" x14ac:dyDescent="0.25">
      <c r="A1937" s="199" t="s">
        <v>4368</v>
      </c>
      <c r="B1937">
        <v>1</v>
      </c>
      <c r="C1937">
        <v>1</v>
      </c>
      <c r="D1937" t="s">
        <v>5501</v>
      </c>
      <c r="E1937">
        <v>1601</v>
      </c>
    </row>
    <row r="1938" spans="1:5" x14ac:dyDescent="0.25">
      <c r="A1938" s="199" t="s">
        <v>5167</v>
      </c>
      <c r="B1938">
        <v>1</v>
      </c>
      <c r="C1938">
        <v>1</v>
      </c>
      <c r="D1938" t="s">
        <v>5752</v>
      </c>
      <c r="E1938">
        <v>337</v>
      </c>
    </row>
    <row r="1939" spans="1:5" x14ac:dyDescent="0.25">
      <c r="A1939" s="199" t="s">
        <v>3811</v>
      </c>
      <c r="B1939">
        <v>1</v>
      </c>
      <c r="C1939">
        <v>1</v>
      </c>
      <c r="D1939" t="s">
        <v>6474</v>
      </c>
      <c r="E1939">
        <v>2649</v>
      </c>
    </row>
    <row r="1940" spans="1:5" x14ac:dyDescent="0.25">
      <c r="A1940" s="199" t="s">
        <v>4000</v>
      </c>
      <c r="B1940">
        <v>1</v>
      </c>
      <c r="C1940">
        <v>1</v>
      </c>
      <c r="D1940" t="s">
        <v>5723</v>
      </c>
      <c r="E1940">
        <v>1850</v>
      </c>
    </row>
    <row r="1941" spans="1:5" x14ac:dyDescent="0.25">
      <c r="A1941" s="199" t="s">
        <v>6317</v>
      </c>
      <c r="B1941">
        <v>1</v>
      </c>
      <c r="C1941">
        <v>1</v>
      </c>
      <c r="D1941" t="s">
        <v>5643</v>
      </c>
      <c r="E1941">
        <v>1019</v>
      </c>
    </row>
    <row r="1942" spans="1:5" x14ac:dyDescent="0.25">
      <c r="A1942" s="199" t="s">
        <v>6317</v>
      </c>
      <c r="B1942">
        <v>1</v>
      </c>
      <c r="C1942">
        <v>1</v>
      </c>
      <c r="D1942" t="s">
        <v>6106</v>
      </c>
      <c r="E1942">
        <v>2272</v>
      </c>
    </row>
    <row r="1943" spans="1:5" x14ac:dyDescent="0.25">
      <c r="A1943" s="199" t="s">
        <v>4148</v>
      </c>
      <c r="B1943">
        <v>1</v>
      </c>
      <c r="C1943">
        <v>1</v>
      </c>
      <c r="D1943" t="s">
        <v>5938</v>
      </c>
      <c r="E1943">
        <v>2081</v>
      </c>
    </row>
    <row r="1944" spans="1:5" x14ac:dyDescent="0.25">
      <c r="A1944" s="199" t="s">
        <v>3533</v>
      </c>
      <c r="B1944">
        <v>1</v>
      </c>
      <c r="C1944">
        <v>1</v>
      </c>
      <c r="D1944" t="s">
        <v>5389</v>
      </c>
      <c r="E1944">
        <v>857</v>
      </c>
    </row>
    <row r="1945" spans="1:5" x14ac:dyDescent="0.25">
      <c r="A1945" s="199" t="s">
        <v>5142</v>
      </c>
      <c r="B1945">
        <v>1</v>
      </c>
      <c r="C1945">
        <v>1</v>
      </c>
      <c r="D1945" t="s">
        <v>5517</v>
      </c>
      <c r="E1945">
        <v>1615</v>
      </c>
    </row>
    <row r="1946" spans="1:5" x14ac:dyDescent="0.25">
      <c r="A1946" s="199" t="s">
        <v>6898</v>
      </c>
      <c r="B1946">
        <v>1</v>
      </c>
      <c r="C1946">
        <v>1</v>
      </c>
      <c r="D1946" t="s">
        <v>5048</v>
      </c>
      <c r="E1946">
        <v>877</v>
      </c>
    </row>
    <row r="1947" spans="1:5" x14ac:dyDescent="0.25">
      <c r="A1947" s="199" t="s">
        <v>6899</v>
      </c>
      <c r="B1947">
        <v>1</v>
      </c>
      <c r="C1947">
        <v>1</v>
      </c>
      <c r="D1947" t="s">
        <v>5256</v>
      </c>
      <c r="E1947">
        <v>796</v>
      </c>
    </row>
    <row r="1948" spans="1:5" x14ac:dyDescent="0.25">
      <c r="A1948" s="199" t="s">
        <v>5255</v>
      </c>
      <c r="B1948">
        <v>1</v>
      </c>
      <c r="C1948">
        <v>1</v>
      </c>
      <c r="D1948" t="s">
        <v>5942</v>
      </c>
      <c r="E1948">
        <v>2084</v>
      </c>
    </row>
    <row r="1949" spans="1:5" x14ac:dyDescent="0.25">
      <c r="A1949" s="199" t="s">
        <v>5255</v>
      </c>
      <c r="B1949">
        <v>1</v>
      </c>
      <c r="C1949">
        <v>1</v>
      </c>
      <c r="D1949" t="s">
        <v>5256</v>
      </c>
      <c r="E1949">
        <v>800</v>
      </c>
    </row>
    <row r="1950" spans="1:5" x14ac:dyDescent="0.25">
      <c r="A1950" s="199" t="s">
        <v>5272</v>
      </c>
      <c r="B1950">
        <v>1</v>
      </c>
      <c r="C1950">
        <v>1</v>
      </c>
      <c r="D1950" t="s">
        <v>5628</v>
      </c>
      <c r="E1950">
        <v>1004</v>
      </c>
    </row>
    <row r="1951" spans="1:5" x14ac:dyDescent="0.25">
      <c r="A1951" s="199" t="s">
        <v>5627</v>
      </c>
      <c r="B1951">
        <v>1</v>
      </c>
      <c r="C1951">
        <v>1</v>
      </c>
      <c r="D1951" t="s">
        <v>5523</v>
      </c>
      <c r="E1951">
        <v>1627</v>
      </c>
    </row>
    <row r="1952" spans="1:5" x14ac:dyDescent="0.25">
      <c r="A1952" s="199" t="s">
        <v>4955</v>
      </c>
      <c r="B1952">
        <v>1</v>
      </c>
      <c r="C1952">
        <v>1</v>
      </c>
      <c r="D1952" t="s">
        <v>5308</v>
      </c>
      <c r="E1952">
        <v>737</v>
      </c>
    </row>
    <row r="1953" spans="1:5" x14ac:dyDescent="0.25">
      <c r="A1953" s="199" t="s">
        <v>5495</v>
      </c>
      <c r="B1953">
        <v>1</v>
      </c>
      <c r="C1953">
        <v>1</v>
      </c>
      <c r="D1953" t="s">
        <v>6213</v>
      </c>
      <c r="E1953">
        <v>2383</v>
      </c>
    </row>
    <row r="1954" spans="1:5" x14ac:dyDescent="0.25">
      <c r="A1954" s="199" t="s">
        <v>3899</v>
      </c>
      <c r="B1954">
        <v>1</v>
      </c>
      <c r="C1954">
        <v>1</v>
      </c>
      <c r="D1954" t="s">
        <v>5441</v>
      </c>
      <c r="E1954">
        <v>1528</v>
      </c>
    </row>
    <row r="1955" spans="1:5" x14ac:dyDescent="0.25">
      <c r="A1955" s="199" t="s">
        <v>5053</v>
      </c>
      <c r="B1955">
        <v>1</v>
      </c>
      <c r="C1955">
        <v>1</v>
      </c>
      <c r="D1955" t="s">
        <v>6242</v>
      </c>
      <c r="E1955">
        <v>2411</v>
      </c>
    </row>
    <row r="1956" spans="1:5" x14ac:dyDescent="0.25">
      <c r="A1956" s="199" t="s">
        <v>3771</v>
      </c>
      <c r="B1956">
        <v>1</v>
      </c>
      <c r="C1956">
        <v>1</v>
      </c>
      <c r="D1956" t="s">
        <v>5945</v>
      </c>
      <c r="E1956">
        <v>2088</v>
      </c>
    </row>
    <row r="1957" spans="1:5" x14ac:dyDescent="0.25">
      <c r="A1957" s="199" t="s">
        <v>4119</v>
      </c>
      <c r="B1957">
        <v>1</v>
      </c>
      <c r="C1957">
        <v>1</v>
      </c>
      <c r="D1957" t="s">
        <v>5463</v>
      </c>
      <c r="E1957">
        <v>1551</v>
      </c>
    </row>
    <row r="1958" spans="1:5" x14ac:dyDescent="0.25">
      <c r="A1958" s="199" t="s">
        <v>5462</v>
      </c>
      <c r="B1958">
        <v>1</v>
      </c>
      <c r="C1958">
        <v>1</v>
      </c>
      <c r="D1958" t="s">
        <v>5946</v>
      </c>
      <c r="E1958">
        <v>2089</v>
      </c>
    </row>
    <row r="1959" spans="1:5" x14ac:dyDescent="0.25">
      <c r="A1959" s="199" t="s">
        <v>5462</v>
      </c>
      <c r="B1959">
        <v>1</v>
      </c>
      <c r="C1959">
        <v>1</v>
      </c>
      <c r="D1959" t="s">
        <v>5269</v>
      </c>
      <c r="E1959">
        <v>1354</v>
      </c>
    </row>
    <row r="1960" spans="1:5" x14ac:dyDescent="0.25">
      <c r="A1960" s="199" t="s">
        <v>4680</v>
      </c>
      <c r="B1960">
        <v>1</v>
      </c>
      <c r="C1960">
        <v>1</v>
      </c>
      <c r="D1960" t="s">
        <v>5343</v>
      </c>
      <c r="E1960">
        <v>1236</v>
      </c>
    </row>
    <row r="1961" spans="1:5" x14ac:dyDescent="0.25">
      <c r="A1961" s="199" t="s">
        <v>6490</v>
      </c>
      <c r="B1961">
        <v>1</v>
      </c>
      <c r="C1961">
        <v>1</v>
      </c>
      <c r="D1961" t="s">
        <v>5951</v>
      </c>
      <c r="E1961">
        <v>2098</v>
      </c>
    </row>
    <row r="1962" spans="1:5" x14ac:dyDescent="0.25">
      <c r="A1962" s="199" t="s">
        <v>6490</v>
      </c>
      <c r="B1962">
        <v>1</v>
      </c>
      <c r="C1962">
        <v>1</v>
      </c>
      <c r="D1962" t="s">
        <v>6311</v>
      </c>
      <c r="E1962">
        <v>2477</v>
      </c>
    </row>
    <row r="1963" spans="1:5" x14ac:dyDescent="0.25">
      <c r="A1963" s="199" t="s">
        <v>3782</v>
      </c>
      <c r="B1963">
        <v>1</v>
      </c>
      <c r="C1963">
        <v>1</v>
      </c>
      <c r="D1963" t="s">
        <v>6247</v>
      </c>
      <c r="E1963">
        <v>2421</v>
      </c>
    </row>
    <row r="1964" spans="1:5" x14ac:dyDescent="0.25">
      <c r="A1964" s="199" t="s">
        <v>4624</v>
      </c>
      <c r="B1964">
        <v>1</v>
      </c>
      <c r="C1964">
        <v>1</v>
      </c>
      <c r="D1964" t="s">
        <v>5957</v>
      </c>
      <c r="E1964">
        <v>2104</v>
      </c>
    </row>
    <row r="1965" spans="1:5" x14ac:dyDescent="0.25">
      <c r="A1965" s="199" t="s">
        <v>6901</v>
      </c>
      <c r="B1965">
        <v>1</v>
      </c>
      <c r="C1965">
        <v>1</v>
      </c>
      <c r="D1965" t="s">
        <v>5349</v>
      </c>
      <c r="E1965">
        <v>1125</v>
      </c>
    </row>
    <row r="1966" spans="1:5" x14ac:dyDescent="0.25">
      <c r="A1966" s="199" t="s">
        <v>5626</v>
      </c>
      <c r="B1966">
        <v>1</v>
      </c>
      <c r="C1966">
        <v>1</v>
      </c>
      <c r="D1966" t="s">
        <v>5513</v>
      </c>
      <c r="E1966">
        <v>1179</v>
      </c>
    </row>
    <row r="1967" spans="1:5" x14ac:dyDescent="0.25">
      <c r="A1967" s="199" t="s">
        <v>4570</v>
      </c>
      <c r="B1967">
        <v>1</v>
      </c>
      <c r="C1967">
        <v>1</v>
      </c>
      <c r="D1967" t="s">
        <v>5646</v>
      </c>
      <c r="E1967">
        <v>1757</v>
      </c>
    </row>
    <row r="1968" spans="1:5" x14ac:dyDescent="0.25">
      <c r="A1968" s="199" t="s">
        <v>3846</v>
      </c>
      <c r="B1968">
        <v>1</v>
      </c>
      <c r="C1968">
        <v>1</v>
      </c>
      <c r="D1968" t="s">
        <v>5961</v>
      </c>
      <c r="E1968">
        <v>2109</v>
      </c>
    </row>
    <row r="1969" spans="1:5" x14ac:dyDescent="0.25">
      <c r="A1969" s="199" t="s">
        <v>3561</v>
      </c>
      <c r="B1969">
        <v>1</v>
      </c>
      <c r="C1969">
        <v>1</v>
      </c>
      <c r="D1969" t="s">
        <v>6175</v>
      </c>
      <c r="E1969">
        <v>2348</v>
      </c>
    </row>
    <row r="1970" spans="1:5" x14ac:dyDescent="0.25">
      <c r="A1970" s="199" t="s">
        <v>6174</v>
      </c>
      <c r="B1970">
        <v>1</v>
      </c>
      <c r="C1970">
        <v>1</v>
      </c>
      <c r="D1970" t="s">
        <v>6280</v>
      </c>
      <c r="E1970">
        <v>2453</v>
      </c>
    </row>
    <row r="1971" spans="1:5" x14ac:dyDescent="0.25">
      <c r="A1971" s="199" t="s">
        <v>3601</v>
      </c>
      <c r="B1971">
        <v>1</v>
      </c>
      <c r="C1971">
        <v>1</v>
      </c>
      <c r="D1971" t="s">
        <v>6206</v>
      </c>
      <c r="E1971">
        <v>982</v>
      </c>
    </row>
    <row r="1972" spans="1:5" x14ac:dyDescent="0.25">
      <c r="A1972" s="199" t="s">
        <v>6488</v>
      </c>
      <c r="B1972">
        <v>1</v>
      </c>
      <c r="C1972">
        <v>1</v>
      </c>
      <c r="D1972" t="s">
        <v>5416</v>
      </c>
      <c r="E1972">
        <v>630</v>
      </c>
    </row>
    <row r="1973" spans="1:5" x14ac:dyDescent="0.25">
      <c r="A1973" s="199" t="s">
        <v>6579</v>
      </c>
      <c r="B1973">
        <v>1</v>
      </c>
      <c r="C1973">
        <v>1</v>
      </c>
      <c r="D1973" t="s">
        <v>5883</v>
      </c>
      <c r="E1973">
        <v>2005</v>
      </c>
    </row>
    <row r="1974" spans="1:5" x14ac:dyDescent="0.25">
      <c r="A1974" s="199" t="s">
        <v>4842</v>
      </c>
      <c r="B1974">
        <v>1</v>
      </c>
      <c r="C1974">
        <v>1</v>
      </c>
      <c r="D1974" t="s">
        <v>5279</v>
      </c>
      <c r="E1974">
        <v>1363</v>
      </c>
    </row>
    <row r="1975" spans="1:5" x14ac:dyDescent="0.25">
      <c r="A1975" s="199" t="s">
        <v>4052</v>
      </c>
      <c r="B1975">
        <v>1</v>
      </c>
      <c r="C1975">
        <v>1</v>
      </c>
      <c r="D1975" t="s">
        <v>5971</v>
      </c>
      <c r="E1975">
        <v>2118</v>
      </c>
    </row>
    <row r="1976" spans="1:5" x14ac:dyDescent="0.25">
      <c r="A1976" s="199" t="s">
        <v>4052</v>
      </c>
      <c r="B1976">
        <v>1</v>
      </c>
      <c r="C1976">
        <v>1</v>
      </c>
      <c r="D1976" t="s">
        <v>5765</v>
      </c>
      <c r="E1976">
        <v>1903</v>
      </c>
    </row>
    <row r="1977" spans="1:5" x14ac:dyDescent="0.25">
      <c r="A1977" s="199" t="s">
        <v>3642</v>
      </c>
      <c r="B1977">
        <v>1</v>
      </c>
      <c r="C1977">
        <v>1</v>
      </c>
      <c r="D1977" t="s">
        <v>6426</v>
      </c>
      <c r="E1977">
        <v>2599</v>
      </c>
    </row>
    <row r="1978" spans="1:5" x14ac:dyDescent="0.25">
      <c r="A1978" s="199" t="s">
        <v>6427</v>
      </c>
      <c r="B1978">
        <v>1</v>
      </c>
      <c r="C1978">
        <v>1</v>
      </c>
      <c r="D1978" t="s">
        <v>6347</v>
      </c>
      <c r="E1978">
        <v>2517</v>
      </c>
    </row>
    <row r="1979" spans="1:5" x14ac:dyDescent="0.25">
      <c r="A1979" s="199" t="s">
        <v>3530</v>
      </c>
      <c r="B1979">
        <v>1</v>
      </c>
      <c r="C1979">
        <v>1</v>
      </c>
      <c r="D1979" t="s">
        <v>5993</v>
      </c>
      <c r="E1979">
        <v>2138</v>
      </c>
    </row>
    <row r="1980" spans="1:5" x14ac:dyDescent="0.25">
      <c r="A1980" s="199" t="s">
        <v>4407</v>
      </c>
      <c r="B1980">
        <v>1</v>
      </c>
      <c r="C1980">
        <v>1</v>
      </c>
      <c r="D1980" t="s">
        <v>5982</v>
      </c>
      <c r="E1980">
        <v>2127</v>
      </c>
    </row>
    <row r="1981" spans="1:5" x14ac:dyDescent="0.25">
      <c r="A1981" s="199" t="s">
        <v>6598</v>
      </c>
      <c r="B1981">
        <v>1</v>
      </c>
      <c r="C1981">
        <v>1</v>
      </c>
      <c r="D1981" t="s">
        <v>5593</v>
      </c>
      <c r="E1981">
        <v>1153</v>
      </c>
    </row>
    <row r="1982" spans="1:5" x14ac:dyDescent="0.25">
      <c r="A1982" s="199" t="s">
        <v>5592</v>
      </c>
      <c r="B1982">
        <v>1</v>
      </c>
      <c r="C1982">
        <v>1</v>
      </c>
      <c r="D1982" t="s">
        <v>6233</v>
      </c>
      <c r="E1982">
        <v>2402</v>
      </c>
    </row>
    <row r="1983" spans="1:5" x14ac:dyDescent="0.25">
      <c r="A1983" s="199" t="s">
        <v>4280</v>
      </c>
      <c r="B1983">
        <v>1</v>
      </c>
      <c r="C1983">
        <v>1</v>
      </c>
      <c r="D1983" t="s">
        <v>5568</v>
      </c>
      <c r="E1983">
        <v>713</v>
      </c>
    </row>
    <row r="1984" spans="1:5" x14ac:dyDescent="0.25">
      <c r="A1984" s="199" t="s">
        <v>5031</v>
      </c>
      <c r="B1984">
        <v>1</v>
      </c>
      <c r="C1984">
        <v>1</v>
      </c>
      <c r="D1984" t="s">
        <v>5299</v>
      </c>
      <c r="E1984">
        <v>1249</v>
      </c>
    </row>
    <row r="1985" spans="1:5" x14ac:dyDescent="0.25">
      <c r="A1985" s="199" t="s">
        <v>5031</v>
      </c>
      <c r="B1985">
        <v>1</v>
      </c>
      <c r="C1985">
        <v>1</v>
      </c>
      <c r="D1985" t="s">
        <v>5332</v>
      </c>
      <c r="E1985">
        <v>1346</v>
      </c>
    </row>
    <row r="1986" spans="1:5" x14ac:dyDescent="0.25">
      <c r="A1986" s="199" t="s">
        <v>5393</v>
      </c>
      <c r="B1986">
        <v>1</v>
      </c>
      <c r="C1986">
        <v>1</v>
      </c>
      <c r="D1986" t="s">
        <v>6242</v>
      </c>
      <c r="E1986">
        <v>2418</v>
      </c>
    </row>
    <row r="1987" spans="1:5" x14ac:dyDescent="0.25">
      <c r="A1987" s="199" t="s">
        <v>6245</v>
      </c>
      <c r="B1987">
        <v>1</v>
      </c>
      <c r="C1987">
        <v>1</v>
      </c>
      <c r="D1987" t="s">
        <v>5323</v>
      </c>
      <c r="E1987">
        <v>1408</v>
      </c>
    </row>
    <row r="1988" spans="1:5" x14ac:dyDescent="0.25">
      <c r="A1988" s="199" t="s">
        <v>5322</v>
      </c>
      <c r="B1988">
        <v>1</v>
      </c>
      <c r="C1988">
        <v>1</v>
      </c>
      <c r="D1988" t="s">
        <v>6026</v>
      </c>
      <c r="E1988">
        <v>2180</v>
      </c>
    </row>
    <row r="1989" spans="1:5" x14ac:dyDescent="0.25">
      <c r="A1989" s="199" t="s">
        <v>6025</v>
      </c>
      <c r="B1989">
        <v>1</v>
      </c>
      <c r="C1989">
        <v>1</v>
      </c>
      <c r="D1989" t="s">
        <v>5810</v>
      </c>
      <c r="E1989">
        <v>1514</v>
      </c>
    </row>
    <row r="1990" spans="1:5" x14ac:dyDescent="0.25">
      <c r="A1990" s="199" t="s">
        <v>5809</v>
      </c>
      <c r="B1990">
        <v>1</v>
      </c>
      <c r="C1990">
        <v>1</v>
      </c>
      <c r="D1990" t="s">
        <v>5308</v>
      </c>
      <c r="E1990">
        <v>736</v>
      </c>
    </row>
    <row r="1991" spans="1:5" x14ac:dyDescent="0.25">
      <c r="A1991" s="199" t="s">
        <v>6581</v>
      </c>
      <c r="B1991">
        <v>1</v>
      </c>
      <c r="C1991">
        <v>1</v>
      </c>
      <c r="D1991" t="s">
        <v>6007</v>
      </c>
      <c r="E1991">
        <v>501</v>
      </c>
    </row>
    <row r="1992" spans="1:5" x14ac:dyDescent="0.25">
      <c r="A1992" s="199" t="s">
        <v>6006</v>
      </c>
      <c r="B1992">
        <v>1</v>
      </c>
      <c r="C1992">
        <v>1</v>
      </c>
      <c r="D1992" t="s">
        <v>5554</v>
      </c>
      <c r="E1992">
        <v>481</v>
      </c>
    </row>
    <row r="1993" spans="1:5" x14ac:dyDescent="0.25">
      <c r="A1993" s="199" t="s">
        <v>4751</v>
      </c>
      <c r="B1993">
        <v>1</v>
      </c>
      <c r="C1993">
        <v>1</v>
      </c>
      <c r="D1993" t="s">
        <v>6089</v>
      </c>
      <c r="E1993">
        <v>2258</v>
      </c>
    </row>
    <row r="1994" spans="1:5" x14ac:dyDescent="0.25">
      <c r="A1994" s="199" t="s">
        <v>6906</v>
      </c>
      <c r="B1994">
        <v>1</v>
      </c>
      <c r="C1994">
        <v>1</v>
      </c>
      <c r="D1994" t="s">
        <v>5501</v>
      </c>
      <c r="E1994">
        <v>1603</v>
      </c>
    </row>
    <row r="1995" spans="1:5" x14ac:dyDescent="0.25">
      <c r="A1995" s="199" t="s">
        <v>5503</v>
      </c>
      <c r="B1995">
        <v>1</v>
      </c>
      <c r="C1995">
        <v>1</v>
      </c>
      <c r="D1995" t="s">
        <v>6141</v>
      </c>
      <c r="E1995">
        <v>2307</v>
      </c>
    </row>
    <row r="1996" spans="1:5" x14ac:dyDescent="0.25">
      <c r="A1996" s="199" t="s">
        <v>3871</v>
      </c>
      <c r="B1996">
        <v>1</v>
      </c>
      <c r="C1996">
        <v>1</v>
      </c>
      <c r="D1996" t="s">
        <v>5848</v>
      </c>
      <c r="E1996">
        <v>298</v>
      </c>
    </row>
    <row r="1997" spans="1:5" x14ac:dyDescent="0.25">
      <c r="A1997" s="199" t="s">
        <v>3813</v>
      </c>
      <c r="B1997">
        <v>1</v>
      </c>
      <c r="C1997">
        <v>1</v>
      </c>
      <c r="D1997" t="s">
        <v>6042</v>
      </c>
      <c r="E1997">
        <v>2199</v>
      </c>
    </row>
    <row r="1998" spans="1:5" x14ac:dyDescent="0.25">
      <c r="A1998" s="199" t="s">
        <v>3555</v>
      </c>
      <c r="B1998">
        <v>1</v>
      </c>
      <c r="C1998">
        <v>1</v>
      </c>
      <c r="D1998" t="s">
        <v>5889</v>
      </c>
      <c r="E1998">
        <v>2018</v>
      </c>
    </row>
    <row r="1999" spans="1:5" x14ac:dyDescent="0.25">
      <c r="A1999" s="199" t="s">
        <v>3882</v>
      </c>
      <c r="B1999">
        <v>1</v>
      </c>
      <c r="C1999">
        <v>1</v>
      </c>
      <c r="D1999" t="s">
        <v>6082</v>
      </c>
      <c r="E1999">
        <v>2246</v>
      </c>
    </row>
    <row r="2000" spans="1:5" x14ac:dyDescent="0.25">
      <c r="A2000" s="199" t="s">
        <v>6083</v>
      </c>
      <c r="B2000">
        <v>1</v>
      </c>
      <c r="C2000">
        <v>1</v>
      </c>
      <c r="D2000" t="s">
        <v>5813</v>
      </c>
      <c r="E2000">
        <v>1946</v>
      </c>
    </row>
    <row r="2001" spans="1:5" x14ac:dyDescent="0.25">
      <c r="A2001" s="199" t="s">
        <v>5812</v>
      </c>
      <c r="B2001">
        <v>1</v>
      </c>
      <c r="C2001">
        <v>1</v>
      </c>
      <c r="D2001" t="s">
        <v>5872</v>
      </c>
      <c r="E2001">
        <v>1536</v>
      </c>
    </row>
    <row r="2002" spans="1:5" x14ac:dyDescent="0.25">
      <c r="A2002" s="199" t="s">
        <v>5871</v>
      </c>
      <c r="B2002">
        <v>1</v>
      </c>
      <c r="C2002">
        <v>1</v>
      </c>
      <c r="D2002" t="s">
        <v>4685</v>
      </c>
      <c r="E2002">
        <v>104</v>
      </c>
    </row>
    <row r="2003" spans="1:5" x14ac:dyDescent="0.25">
      <c r="A2003" s="199" t="s">
        <v>6131</v>
      </c>
      <c r="B2003">
        <v>1</v>
      </c>
      <c r="C2003">
        <v>1</v>
      </c>
      <c r="D2003" t="s">
        <v>6056</v>
      </c>
      <c r="E2003">
        <v>2216</v>
      </c>
    </row>
    <row r="2004" spans="1:5" x14ac:dyDescent="0.25">
      <c r="A2004" s="199" t="s">
        <v>6909</v>
      </c>
      <c r="B2004">
        <v>1</v>
      </c>
      <c r="C2004">
        <v>1</v>
      </c>
      <c r="D2004" t="s">
        <v>6058</v>
      </c>
      <c r="E2004">
        <v>2219</v>
      </c>
    </row>
    <row r="2005" spans="1:5" x14ac:dyDescent="0.25">
      <c r="A2005" s="199" t="s">
        <v>6910</v>
      </c>
      <c r="B2005">
        <v>1</v>
      </c>
      <c r="C2005">
        <v>1</v>
      </c>
      <c r="D2005" t="s">
        <v>5290</v>
      </c>
      <c r="E2005">
        <v>821</v>
      </c>
    </row>
    <row r="2006" spans="1:5" x14ac:dyDescent="0.25">
      <c r="A2006" s="199" t="s">
        <v>6578</v>
      </c>
      <c r="B2006">
        <v>1</v>
      </c>
      <c r="C2006">
        <v>1</v>
      </c>
      <c r="D2006" t="s">
        <v>5889</v>
      </c>
      <c r="E2006">
        <v>2023</v>
      </c>
    </row>
    <row r="2007" spans="1:5" x14ac:dyDescent="0.25">
      <c r="A2007" s="199" t="s">
        <v>6163</v>
      </c>
      <c r="B2007">
        <v>1</v>
      </c>
      <c r="C2007">
        <v>1</v>
      </c>
      <c r="D2007" t="s">
        <v>5587</v>
      </c>
      <c r="E2007">
        <v>1693</v>
      </c>
    </row>
    <row r="2008" spans="1:5" x14ac:dyDescent="0.25">
      <c r="A2008" s="199" t="s">
        <v>3765</v>
      </c>
      <c r="B2008">
        <v>1</v>
      </c>
      <c r="C2008">
        <v>1</v>
      </c>
      <c r="D2008" t="s">
        <v>6387</v>
      </c>
      <c r="E2008">
        <v>2551</v>
      </c>
    </row>
    <row r="2009" spans="1:5" x14ac:dyDescent="0.25">
      <c r="A2009" s="199" t="s">
        <v>6388</v>
      </c>
      <c r="B2009">
        <v>1</v>
      </c>
      <c r="C2009">
        <v>1</v>
      </c>
      <c r="D2009" t="s">
        <v>6141</v>
      </c>
      <c r="E2009">
        <v>2308</v>
      </c>
    </row>
    <row r="2010" spans="1:5" x14ac:dyDescent="0.25">
      <c r="A2010" s="199" t="s">
        <v>5185</v>
      </c>
      <c r="B2010">
        <v>1</v>
      </c>
      <c r="C2010">
        <v>1</v>
      </c>
      <c r="D2010" t="s">
        <v>6167</v>
      </c>
      <c r="E2010">
        <v>2342</v>
      </c>
    </row>
    <row r="2011" spans="1:5" x14ac:dyDescent="0.25">
      <c r="A2011" s="199" t="s">
        <v>5185</v>
      </c>
      <c r="B2011">
        <v>1</v>
      </c>
      <c r="C2011">
        <v>1</v>
      </c>
      <c r="D2011" t="s">
        <v>5836</v>
      </c>
      <c r="E2011">
        <v>1968</v>
      </c>
    </row>
    <row r="2012" spans="1:5" x14ac:dyDescent="0.25">
      <c r="A2012" s="199" t="s">
        <v>5838</v>
      </c>
      <c r="B2012">
        <v>1</v>
      </c>
      <c r="C2012">
        <v>1</v>
      </c>
      <c r="D2012" t="s">
        <v>5424</v>
      </c>
      <c r="E2012">
        <v>1206</v>
      </c>
    </row>
    <row r="2013" spans="1:5" x14ac:dyDescent="0.25">
      <c r="A2013" s="199" t="s">
        <v>4686</v>
      </c>
      <c r="B2013">
        <v>1</v>
      </c>
      <c r="C2013">
        <v>1</v>
      </c>
      <c r="D2013" t="s">
        <v>5669</v>
      </c>
      <c r="E2013">
        <v>1803</v>
      </c>
    </row>
    <row r="2014" spans="1:5" x14ac:dyDescent="0.25">
      <c r="A2014" s="199" t="s">
        <v>6565</v>
      </c>
      <c r="B2014">
        <v>1</v>
      </c>
      <c r="C2014">
        <v>1</v>
      </c>
      <c r="D2014" t="s">
        <v>5018</v>
      </c>
      <c r="E2014">
        <v>1162</v>
      </c>
    </row>
    <row r="2015" spans="1:5" x14ac:dyDescent="0.25">
      <c r="A2015" s="199" t="s">
        <v>6911</v>
      </c>
      <c r="B2015">
        <v>1</v>
      </c>
      <c r="C2015">
        <v>1</v>
      </c>
      <c r="D2015" t="s">
        <v>6368</v>
      </c>
      <c r="E2015">
        <v>2532</v>
      </c>
    </row>
    <row r="2016" spans="1:5" x14ac:dyDescent="0.25">
      <c r="A2016" s="199" t="s">
        <v>4255</v>
      </c>
      <c r="B2016">
        <v>1</v>
      </c>
      <c r="C2016">
        <v>1</v>
      </c>
      <c r="D2016" t="s">
        <v>6457</v>
      </c>
      <c r="E2016">
        <v>2632</v>
      </c>
    </row>
    <row r="2017" spans="1:5" x14ac:dyDescent="0.25">
      <c r="A2017" s="199" t="s">
        <v>4255</v>
      </c>
      <c r="B2017">
        <v>1</v>
      </c>
      <c r="C2017">
        <v>1</v>
      </c>
      <c r="D2017" t="s">
        <v>5416</v>
      </c>
      <c r="E2017">
        <v>629</v>
      </c>
    </row>
    <row r="2018" spans="1:5" x14ac:dyDescent="0.25">
      <c r="A2018" s="199" t="s">
        <v>5794</v>
      </c>
      <c r="B2018">
        <v>1</v>
      </c>
      <c r="C2018">
        <v>1</v>
      </c>
      <c r="D2018" t="s">
        <v>5381</v>
      </c>
      <c r="E2018">
        <v>1092</v>
      </c>
    </row>
    <row r="2019" spans="1:5" x14ac:dyDescent="0.25">
      <c r="A2019" s="199" t="s">
        <v>5710</v>
      </c>
      <c r="B2019">
        <v>1</v>
      </c>
      <c r="C2019">
        <v>1</v>
      </c>
      <c r="D2019" t="s">
        <v>6053</v>
      </c>
      <c r="E2019">
        <v>2213</v>
      </c>
    </row>
    <row r="2020" spans="1:5" x14ac:dyDescent="0.25">
      <c r="A2020" s="199" t="s">
        <v>4850</v>
      </c>
      <c r="B2020">
        <v>1</v>
      </c>
      <c r="C2020">
        <v>1</v>
      </c>
      <c r="D2020" t="s">
        <v>5519</v>
      </c>
      <c r="E2020">
        <v>1168</v>
      </c>
    </row>
    <row r="2021" spans="1:5" x14ac:dyDescent="0.25">
      <c r="A2021" s="199" t="s">
        <v>4850</v>
      </c>
      <c r="B2021">
        <v>1</v>
      </c>
      <c r="C2021">
        <v>1</v>
      </c>
      <c r="D2021" t="s">
        <v>5651</v>
      </c>
      <c r="E2021">
        <v>1769</v>
      </c>
    </row>
    <row r="2022" spans="1:5" x14ac:dyDescent="0.25">
      <c r="A2022" s="199" t="s">
        <v>4717</v>
      </c>
      <c r="B2022">
        <v>1</v>
      </c>
      <c r="C2022">
        <v>1</v>
      </c>
      <c r="D2022" t="s">
        <v>5265</v>
      </c>
      <c r="E2022">
        <v>784</v>
      </c>
    </row>
    <row r="2023" spans="1:5" x14ac:dyDescent="0.25">
      <c r="A2023" s="199" t="s">
        <v>4611</v>
      </c>
      <c r="B2023">
        <v>1</v>
      </c>
      <c r="C2023">
        <v>1</v>
      </c>
      <c r="D2023" t="s">
        <v>5519</v>
      </c>
      <c r="E2023">
        <v>1175</v>
      </c>
    </row>
    <row r="2024" spans="1:5" x14ac:dyDescent="0.25">
      <c r="A2024" s="199" t="s">
        <v>5541</v>
      </c>
      <c r="B2024">
        <v>1</v>
      </c>
      <c r="C2024">
        <v>1</v>
      </c>
      <c r="D2024" t="s">
        <v>6055</v>
      </c>
      <c r="E2024">
        <v>2215</v>
      </c>
    </row>
    <row r="2025" spans="1:5" x14ac:dyDescent="0.25">
      <c r="A2025" s="199" t="s">
        <v>5065</v>
      </c>
      <c r="B2025">
        <v>1</v>
      </c>
      <c r="C2025">
        <v>1</v>
      </c>
      <c r="D2025" t="s">
        <v>5824</v>
      </c>
      <c r="E2025">
        <v>1956</v>
      </c>
    </row>
    <row r="2026" spans="1:5" x14ac:dyDescent="0.25">
      <c r="A2026" s="199" t="s">
        <v>5823</v>
      </c>
      <c r="B2026">
        <v>1</v>
      </c>
      <c r="C2026">
        <v>1</v>
      </c>
      <c r="D2026" t="s">
        <v>5439</v>
      </c>
      <c r="E2026">
        <v>594</v>
      </c>
    </row>
    <row r="2027" spans="1:5" x14ac:dyDescent="0.25">
      <c r="A2027" s="199" t="s">
        <v>6914</v>
      </c>
      <c r="B2027">
        <v>1</v>
      </c>
      <c r="C2027">
        <v>1</v>
      </c>
      <c r="D2027" t="s">
        <v>5258</v>
      </c>
      <c r="E2027">
        <v>1286</v>
      </c>
    </row>
    <row r="2028" spans="1:5" x14ac:dyDescent="0.25">
      <c r="A2028" s="199" t="s">
        <v>5257</v>
      </c>
      <c r="B2028">
        <v>1</v>
      </c>
      <c r="C2028">
        <v>1</v>
      </c>
      <c r="D2028" t="s">
        <v>6152</v>
      </c>
      <c r="E2028">
        <v>2318</v>
      </c>
    </row>
    <row r="2029" spans="1:5" x14ac:dyDescent="0.25">
      <c r="A2029" s="199" t="s">
        <v>6151</v>
      </c>
      <c r="B2029">
        <v>1</v>
      </c>
      <c r="C2029">
        <v>1</v>
      </c>
      <c r="D2029" t="s">
        <v>5312</v>
      </c>
      <c r="E2029">
        <v>1288</v>
      </c>
    </row>
    <row r="2030" spans="1:5" x14ac:dyDescent="0.25">
      <c r="A2030" s="199" t="s">
        <v>5311</v>
      </c>
      <c r="B2030">
        <v>1</v>
      </c>
      <c r="C2030">
        <v>1</v>
      </c>
      <c r="D2030" t="s">
        <v>6475</v>
      </c>
      <c r="E2030">
        <v>2652</v>
      </c>
    </row>
    <row r="2031" spans="1:5" x14ac:dyDescent="0.25">
      <c r="A2031" s="199" t="s">
        <v>6477</v>
      </c>
      <c r="B2031">
        <v>1</v>
      </c>
      <c r="C2031">
        <v>1</v>
      </c>
      <c r="D2031" t="s">
        <v>6060</v>
      </c>
      <c r="E2031">
        <v>2224</v>
      </c>
    </row>
    <row r="2032" spans="1:5" x14ac:dyDescent="0.25">
      <c r="A2032" s="199" t="s">
        <v>6915</v>
      </c>
      <c r="B2032">
        <v>1</v>
      </c>
      <c r="C2032">
        <v>1</v>
      </c>
      <c r="D2032" t="s">
        <v>5328</v>
      </c>
      <c r="E2032">
        <v>1213</v>
      </c>
    </row>
    <row r="2033" spans="1:5" x14ac:dyDescent="0.25">
      <c r="A2033" s="199" t="s">
        <v>5327</v>
      </c>
      <c r="B2033">
        <v>1</v>
      </c>
      <c r="C2033">
        <v>1</v>
      </c>
      <c r="D2033" t="s">
        <v>5633</v>
      </c>
      <c r="E2033">
        <v>1430</v>
      </c>
    </row>
    <row r="2034" spans="1:5" x14ac:dyDescent="0.25">
      <c r="A2034" s="199" t="s">
        <v>6916</v>
      </c>
      <c r="B2034">
        <v>1</v>
      </c>
      <c r="C2034">
        <v>1</v>
      </c>
      <c r="D2034" t="s">
        <v>5621</v>
      </c>
      <c r="E2034">
        <v>436</v>
      </c>
    </row>
    <row r="2035" spans="1:5" x14ac:dyDescent="0.25">
      <c r="A2035" s="199" t="s">
        <v>6916</v>
      </c>
      <c r="B2035">
        <v>1</v>
      </c>
      <c r="C2035">
        <v>1</v>
      </c>
      <c r="D2035" t="s">
        <v>5485</v>
      </c>
      <c r="E2035">
        <v>536</v>
      </c>
    </row>
    <row r="2036" spans="1:5" x14ac:dyDescent="0.25">
      <c r="A2036" s="199" t="s">
        <v>6518</v>
      </c>
      <c r="B2036">
        <v>1</v>
      </c>
      <c r="C2036">
        <v>1</v>
      </c>
      <c r="D2036" t="s">
        <v>6287</v>
      </c>
      <c r="E2036">
        <v>34</v>
      </c>
    </row>
    <row r="2037" spans="1:5" x14ac:dyDescent="0.25">
      <c r="A2037" s="199" t="s">
        <v>174</v>
      </c>
      <c r="B2037">
        <v>1</v>
      </c>
      <c r="C2037">
        <v>1</v>
      </c>
      <c r="D2037" t="s">
        <v>5316</v>
      </c>
      <c r="E2037">
        <v>1396</v>
      </c>
    </row>
    <row r="2038" spans="1:5" x14ac:dyDescent="0.25">
      <c r="A2038" s="199" t="s">
        <v>5516</v>
      </c>
      <c r="B2038">
        <v>1</v>
      </c>
      <c r="C2038">
        <v>1</v>
      </c>
      <c r="D2038" t="s">
        <v>6077</v>
      </c>
      <c r="E2038">
        <v>2240</v>
      </c>
    </row>
    <row r="2039" spans="1:5" x14ac:dyDescent="0.25">
      <c r="A2039" s="199" t="s">
        <v>6918</v>
      </c>
      <c r="B2039">
        <v>1</v>
      </c>
      <c r="C2039">
        <v>1</v>
      </c>
      <c r="D2039" t="s">
        <v>6079</v>
      </c>
      <c r="E2039">
        <v>2242</v>
      </c>
    </row>
    <row r="2040" spans="1:5" x14ac:dyDescent="0.25">
      <c r="A2040" s="199" t="s">
        <v>6186</v>
      </c>
      <c r="B2040">
        <v>1</v>
      </c>
      <c r="C2040">
        <v>1</v>
      </c>
      <c r="D2040" t="s">
        <v>6185</v>
      </c>
      <c r="E2040">
        <v>2357</v>
      </c>
    </row>
    <row r="2041" spans="1:5" x14ac:dyDescent="0.25">
      <c r="A2041" s="199" t="s">
        <v>6186</v>
      </c>
      <c r="B2041">
        <v>1</v>
      </c>
      <c r="C2041">
        <v>1</v>
      </c>
      <c r="D2041" t="s">
        <v>5778</v>
      </c>
      <c r="E2041">
        <v>1913</v>
      </c>
    </row>
    <row r="2042" spans="1:5" x14ac:dyDescent="0.25">
      <c r="A2042" s="199" t="s">
        <v>6510</v>
      </c>
      <c r="B2042">
        <v>1</v>
      </c>
      <c r="C2042">
        <v>1</v>
      </c>
      <c r="D2042" t="s">
        <v>5874</v>
      </c>
      <c r="E2042">
        <v>275</v>
      </c>
    </row>
    <row r="2043" spans="1:5" x14ac:dyDescent="0.25">
      <c r="A2043" s="199" t="s">
        <v>5873</v>
      </c>
      <c r="B2043">
        <v>1</v>
      </c>
      <c r="C2043">
        <v>1</v>
      </c>
      <c r="D2043" t="s">
        <v>6082</v>
      </c>
      <c r="E2043">
        <v>2244</v>
      </c>
    </row>
    <row r="2044" spans="1:5" x14ac:dyDescent="0.25">
      <c r="A2044" s="199" t="s">
        <v>5873</v>
      </c>
      <c r="B2044">
        <v>1</v>
      </c>
      <c r="C2044">
        <v>1</v>
      </c>
      <c r="D2044" t="s">
        <v>5982</v>
      </c>
      <c r="E2044">
        <v>2128</v>
      </c>
    </row>
    <row r="2045" spans="1:5" x14ac:dyDescent="0.25">
      <c r="A2045" s="199" t="s">
        <v>5983</v>
      </c>
      <c r="B2045">
        <v>1</v>
      </c>
      <c r="C2045">
        <v>1</v>
      </c>
      <c r="D2045" t="s">
        <v>4722</v>
      </c>
      <c r="E2045">
        <v>563</v>
      </c>
    </row>
    <row r="2046" spans="1:5" x14ac:dyDescent="0.25">
      <c r="A2046" s="199" t="s">
        <v>4056</v>
      </c>
      <c r="B2046">
        <v>1</v>
      </c>
      <c r="C2046">
        <v>1</v>
      </c>
      <c r="D2046" t="s">
        <v>5918</v>
      </c>
      <c r="E2046">
        <v>2054</v>
      </c>
    </row>
    <row r="2047" spans="1:5" x14ac:dyDescent="0.25">
      <c r="A2047" s="199" t="s">
        <v>4056</v>
      </c>
      <c r="B2047">
        <v>1</v>
      </c>
      <c r="C2047">
        <v>1</v>
      </c>
      <c r="D2047" t="s">
        <v>5630</v>
      </c>
      <c r="E2047">
        <v>1742</v>
      </c>
    </row>
    <row r="2048" spans="1:5" x14ac:dyDescent="0.25">
      <c r="A2048" s="199" t="s">
        <v>4663</v>
      </c>
      <c r="B2048">
        <v>1</v>
      </c>
      <c r="C2048">
        <v>1</v>
      </c>
      <c r="D2048" t="s">
        <v>6271</v>
      </c>
      <c r="E2048">
        <v>2447</v>
      </c>
    </row>
    <row r="2049" spans="1:5" x14ac:dyDescent="0.25">
      <c r="A2049" s="199" t="s">
        <v>6272</v>
      </c>
      <c r="B2049">
        <v>1</v>
      </c>
      <c r="C2049">
        <v>1</v>
      </c>
      <c r="D2049" t="s">
        <v>6461</v>
      </c>
      <c r="E2049">
        <v>2637</v>
      </c>
    </row>
    <row r="2050" spans="1:5" x14ac:dyDescent="0.25">
      <c r="A2050" s="199" t="s">
        <v>6460</v>
      </c>
      <c r="B2050">
        <v>1</v>
      </c>
      <c r="C2050">
        <v>1</v>
      </c>
      <c r="D2050" t="s">
        <v>6170</v>
      </c>
      <c r="E2050">
        <v>2344</v>
      </c>
    </row>
    <row r="2051" spans="1:5" x14ac:dyDescent="0.25">
      <c r="A2051" s="199" t="s">
        <v>6169</v>
      </c>
      <c r="B2051">
        <v>1</v>
      </c>
      <c r="C2051">
        <v>1</v>
      </c>
      <c r="D2051" t="s">
        <v>6345</v>
      </c>
      <c r="E2051">
        <v>2512</v>
      </c>
    </row>
    <row r="2052" spans="1:5" x14ac:dyDescent="0.25">
      <c r="A2052" s="199" t="s">
        <v>6344</v>
      </c>
      <c r="B2052">
        <v>1</v>
      </c>
      <c r="C2052">
        <v>1</v>
      </c>
      <c r="D2052" t="s">
        <v>6303</v>
      </c>
      <c r="E2052">
        <v>2471</v>
      </c>
    </row>
    <row r="2053" spans="1:5" x14ac:dyDescent="0.25">
      <c r="A2053" s="199" t="s">
        <v>6302</v>
      </c>
      <c r="B2053">
        <v>1</v>
      </c>
      <c r="C2053">
        <v>1</v>
      </c>
      <c r="D2053" t="s">
        <v>5281</v>
      </c>
      <c r="E2053">
        <v>1198</v>
      </c>
    </row>
    <row r="2054" spans="1:5" x14ac:dyDescent="0.25">
      <c r="A2054" s="199" t="s">
        <v>5450</v>
      </c>
      <c r="B2054">
        <v>1</v>
      </c>
      <c r="C2054">
        <v>1</v>
      </c>
      <c r="D2054" t="s">
        <v>5433</v>
      </c>
      <c r="E2054">
        <v>608</v>
      </c>
    </row>
    <row r="2055" spans="1:5" x14ac:dyDescent="0.25">
      <c r="A2055" s="199" t="s">
        <v>5346</v>
      </c>
      <c r="B2055">
        <v>1</v>
      </c>
      <c r="C2055">
        <v>1</v>
      </c>
      <c r="D2055" t="s">
        <v>5347</v>
      </c>
      <c r="E2055">
        <v>844</v>
      </c>
    </row>
    <row r="2056" spans="1:5" x14ac:dyDescent="0.25">
      <c r="A2056" s="199" t="s">
        <v>4121</v>
      </c>
      <c r="B2056">
        <v>1</v>
      </c>
      <c r="C2056">
        <v>1</v>
      </c>
      <c r="D2056" t="s">
        <v>6086</v>
      </c>
      <c r="E2056">
        <v>2249</v>
      </c>
    </row>
    <row r="2057" spans="1:5" x14ac:dyDescent="0.25">
      <c r="A2057" s="199" t="s">
        <v>5170</v>
      </c>
      <c r="B2057">
        <v>1</v>
      </c>
      <c r="C2057">
        <v>1</v>
      </c>
      <c r="D2057" t="s">
        <v>6400</v>
      </c>
      <c r="E2057">
        <v>2571</v>
      </c>
    </row>
    <row r="2058" spans="1:5" x14ac:dyDescent="0.25">
      <c r="A2058" s="199" t="s">
        <v>4192</v>
      </c>
      <c r="B2058">
        <v>1</v>
      </c>
      <c r="C2058">
        <v>1</v>
      </c>
      <c r="D2058" t="s">
        <v>6089</v>
      </c>
      <c r="E2058">
        <v>2257</v>
      </c>
    </row>
    <row r="2059" spans="1:5" x14ac:dyDescent="0.25">
      <c r="A2059" s="199" t="s">
        <v>4192</v>
      </c>
      <c r="B2059">
        <v>1</v>
      </c>
      <c r="C2059">
        <v>1</v>
      </c>
      <c r="D2059" t="s">
        <v>6470</v>
      </c>
      <c r="E2059">
        <v>2644</v>
      </c>
    </row>
    <row r="2060" spans="1:5" x14ac:dyDescent="0.25">
      <c r="A2060" s="199" t="s">
        <v>6469</v>
      </c>
      <c r="B2060">
        <v>1</v>
      </c>
      <c r="C2060">
        <v>1</v>
      </c>
      <c r="D2060" t="s">
        <v>5899</v>
      </c>
      <c r="E2060">
        <v>253</v>
      </c>
    </row>
    <row r="2061" spans="1:5" x14ac:dyDescent="0.25">
      <c r="A2061" s="199" t="s">
        <v>6274</v>
      </c>
      <c r="B2061">
        <v>1</v>
      </c>
      <c r="C2061">
        <v>1</v>
      </c>
      <c r="D2061" t="s">
        <v>6275</v>
      </c>
      <c r="E2061">
        <v>2449</v>
      </c>
    </row>
    <row r="2062" spans="1:5" x14ac:dyDescent="0.25">
      <c r="A2062" s="199" t="s">
        <v>6274</v>
      </c>
      <c r="B2062">
        <v>1</v>
      </c>
      <c r="C2062">
        <v>1</v>
      </c>
      <c r="D2062" t="s">
        <v>5966</v>
      </c>
      <c r="E2062">
        <v>2114</v>
      </c>
    </row>
    <row r="2063" spans="1:5" x14ac:dyDescent="0.25">
      <c r="A2063" s="199" t="s">
        <v>5965</v>
      </c>
      <c r="B2063">
        <v>1</v>
      </c>
      <c r="C2063">
        <v>1</v>
      </c>
      <c r="D2063" t="s">
        <v>5666</v>
      </c>
      <c r="E2063">
        <v>692</v>
      </c>
    </row>
    <row r="2064" spans="1:5" x14ac:dyDescent="0.25">
      <c r="A2064" s="199" t="s">
        <v>5665</v>
      </c>
      <c r="B2064">
        <v>1</v>
      </c>
      <c r="C2064">
        <v>1</v>
      </c>
      <c r="D2064" t="s">
        <v>6098</v>
      </c>
      <c r="E2064">
        <v>2265</v>
      </c>
    </row>
    <row r="2065" spans="1:5" x14ac:dyDescent="0.25">
      <c r="A2065" s="199" t="s">
        <v>6920</v>
      </c>
      <c r="B2065">
        <v>1</v>
      </c>
      <c r="C2065">
        <v>1</v>
      </c>
      <c r="D2065" t="s">
        <v>6101</v>
      </c>
      <c r="E2065">
        <v>2268</v>
      </c>
    </row>
    <row r="2066" spans="1:5" x14ac:dyDescent="0.25">
      <c r="A2066" s="199" t="s">
        <v>6454</v>
      </c>
      <c r="B2066">
        <v>1</v>
      </c>
      <c r="C2066">
        <v>1</v>
      </c>
      <c r="D2066" t="s">
        <v>6455</v>
      </c>
      <c r="E2066">
        <v>2629</v>
      </c>
    </row>
    <row r="2067" spans="1:5" x14ac:dyDescent="0.25">
      <c r="A2067" s="199" t="s">
        <v>6454</v>
      </c>
      <c r="B2067">
        <v>1</v>
      </c>
      <c r="C2067">
        <v>1</v>
      </c>
      <c r="D2067" t="s">
        <v>5831</v>
      </c>
      <c r="E2067">
        <v>1961</v>
      </c>
    </row>
    <row r="2068" spans="1:5" x14ac:dyDescent="0.25">
      <c r="A2068" s="199" t="s">
        <v>3550</v>
      </c>
      <c r="B2068">
        <v>1</v>
      </c>
      <c r="C2068">
        <v>1</v>
      </c>
      <c r="D2068" t="s">
        <v>5621</v>
      </c>
      <c r="E2068">
        <v>429</v>
      </c>
    </row>
    <row r="2069" spans="1:5" x14ac:dyDescent="0.25">
      <c r="A2069" s="199" t="s">
        <v>5664</v>
      </c>
      <c r="B2069">
        <v>1</v>
      </c>
      <c r="C2069">
        <v>1</v>
      </c>
      <c r="D2069" t="s">
        <v>5375</v>
      </c>
      <c r="E2069">
        <v>1459</v>
      </c>
    </row>
    <row r="2070" spans="1:5" x14ac:dyDescent="0.25">
      <c r="A2070" s="199" t="s">
        <v>4179</v>
      </c>
      <c r="B2070">
        <v>1</v>
      </c>
      <c r="C2070">
        <v>1</v>
      </c>
      <c r="D2070" t="s">
        <v>5889</v>
      </c>
      <c r="E2070">
        <v>2027</v>
      </c>
    </row>
    <row r="2071" spans="1:5" x14ac:dyDescent="0.25">
      <c r="A2071" s="199" t="s">
        <v>5896</v>
      </c>
      <c r="B2071">
        <v>1</v>
      </c>
      <c r="C2071">
        <v>1</v>
      </c>
      <c r="D2071" t="s">
        <v>5565</v>
      </c>
      <c r="E2071">
        <v>1666</v>
      </c>
    </row>
    <row r="2072" spans="1:5" x14ac:dyDescent="0.25">
      <c r="A2072" s="199" t="s">
        <v>3682</v>
      </c>
      <c r="B2072">
        <v>1</v>
      </c>
      <c r="C2072">
        <v>1</v>
      </c>
      <c r="D2072" t="s">
        <v>5506</v>
      </c>
      <c r="E2072">
        <v>514</v>
      </c>
    </row>
    <row r="2073" spans="1:5" x14ac:dyDescent="0.25">
      <c r="A2073" s="199" t="s">
        <v>5505</v>
      </c>
      <c r="B2073">
        <v>1</v>
      </c>
      <c r="C2073">
        <v>1</v>
      </c>
      <c r="D2073" t="s">
        <v>5690</v>
      </c>
      <c r="E2073">
        <v>374</v>
      </c>
    </row>
    <row r="2074" spans="1:5" x14ac:dyDescent="0.25">
      <c r="A2074" s="199" t="s">
        <v>5505</v>
      </c>
      <c r="B2074">
        <v>1</v>
      </c>
      <c r="C2074">
        <v>1</v>
      </c>
      <c r="D2074" t="s">
        <v>5613</v>
      </c>
      <c r="E2074">
        <v>450</v>
      </c>
    </row>
    <row r="2075" spans="1:5" x14ac:dyDescent="0.25">
      <c r="A2075" s="199" t="s">
        <v>6252</v>
      </c>
      <c r="B2075">
        <v>1</v>
      </c>
      <c r="C2075">
        <v>1</v>
      </c>
      <c r="D2075" t="s">
        <v>6050</v>
      </c>
      <c r="E2075">
        <v>2212</v>
      </c>
    </row>
    <row r="2076" spans="1:5" x14ac:dyDescent="0.25">
      <c r="A2076" s="199" t="s">
        <v>4094</v>
      </c>
      <c r="B2076">
        <v>1</v>
      </c>
      <c r="C2076">
        <v>1</v>
      </c>
      <c r="D2076" t="s">
        <v>6434</v>
      </c>
      <c r="E2076">
        <v>2605</v>
      </c>
    </row>
    <row r="2077" spans="1:5" x14ac:dyDescent="0.25">
      <c r="A2077" s="199" t="s">
        <v>6433</v>
      </c>
      <c r="B2077">
        <v>1</v>
      </c>
      <c r="C2077">
        <v>1</v>
      </c>
      <c r="D2077" t="s">
        <v>5982</v>
      </c>
      <c r="E2077">
        <v>2129</v>
      </c>
    </row>
    <row r="2078" spans="1:5" x14ac:dyDescent="0.25">
      <c r="A2078" s="199" t="s">
        <v>5984</v>
      </c>
      <c r="B2078">
        <v>1</v>
      </c>
      <c r="C2078">
        <v>1</v>
      </c>
      <c r="D2078" t="s">
        <v>6207</v>
      </c>
      <c r="E2078">
        <v>2376</v>
      </c>
    </row>
    <row r="2079" spans="1:5" x14ac:dyDescent="0.25">
      <c r="A2079" s="199" t="s">
        <v>5984</v>
      </c>
      <c r="B2079">
        <v>1</v>
      </c>
      <c r="C2079">
        <v>1</v>
      </c>
      <c r="D2079" t="s">
        <v>6039</v>
      </c>
      <c r="E2079">
        <v>2195</v>
      </c>
    </row>
    <row r="2080" spans="1:5" x14ac:dyDescent="0.25">
      <c r="A2080" s="199" t="s">
        <v>6040</v>
      </c>
      <c r="B2080">
        <v>1</v>
      </c>
      <c r="C2080">
        <v>1</v>
      </c>
      <c r="D2080" t="s">
        <v>5347</v>
      </c>
      <c r="E2080">
        <v>846</v>
      </c>
    </row>
    <row r="2081" spans="1:5" x14ac:dyDescent="0.25">
      <c r="A2081" s="199" t="s">
        <v>5368</v>
      </c>
      <c r="B2081">
        <v>1</v>
      </c>
      <c r="C2081">
        <v>1</v>
      </c>
      <c r="D2081" t="s">
        <v>6107</v>
      </c>
      <c r="E2081">
        <v>2273</v>
      </c>
    </row>
    <row r="2082" spans="1:5" x14ac:dyDescent="0.25">
      <c r="A2082" s="199" t="s">
        <v>6921</v>
      </c>
      <c r="B2082">
        <v>1</v>
      </c>
      <c r="C2082">
        <v>1</v>
      </c>
      <c r="D2082" t="s">
        <v>6109</v>
      </c>
      <c r="E2082">
        <v>2275</v>
      </c>
    </row>
    <row r="2083" spans="1:5" x14ac:dyDescent="0.25">
      <c r="A2083" s="199" t="s">
        <v>6922</v>
      </c>
      <c r="B2083">
        <v>1</v>
      </c>
      <c r="C2083">
        <v>1</v>
      </c>
      <c r="D2083" t="s">
        <v>5341</v>
      </c>
      <c r="E2083">
        <v>1138</v>
      </c>
    </row>
    <row r="2084" spans="1:5" x14ac:dyDescent="0.25">
      <c r="A2084" s="199" t="s">
        <v>6451</v>
      </c>
      <c r="B2084">
        <v>1</v>
      </c>
      <c r="C2084">
        <v>1</v>
      </c>
      <c r="D2084" t="s">
        <v>5698</v>
      </c>
      <c r="E2084">
        <v>1826</v>
      </c>
    </row>
    <row r="2085" spans="1:5" x14ac:dyDescent="0.25">
      <c r="A2085" s="199" t="s">
        <v>6451</v>
      </c>
      <c r="B2085">
        <v>1</v>
      </c>
      <c r="C2085">
        <v>1</v>
      </c>
      <c r="D2085" t="s">
        <v>5349</v>
      </c>
      <c r="E2085">
        <v>1127</v>
      </c>
    </row>
    <row r="2086" spans="1:5" x14ac:dyDescent="0.25">
      <c r="A2086" s="199" t="s">
        <v>5348</v>
      </c>
      <c r="B2086">
        <v>1</v>
      </c>
      <c r="C2086">
        <v>1</v>
      </c>
      <c r="D2086" t="s">
        <v>6271</v>
      </c>
      <c r="E2086">
        <v>2446</v>
      </c>
    </row>
    <row r="2087" spans="1:5" x14ac:dyDescent="0.25">
      <c r="A2087" s="199" t="s">
        <v>5348</v>
      </c>
      <c r="B2087">
        <v>1</v>
      </c>
      <c r="C2087">
        <v>1</v>
      </c>
      <c r="D2087" t="s">
        <v>5472</v>
      </c>
      <c r="E2087">
        <v>1561</v>
      </c>
    </row>
    <row r="2088" spans="1:5" x14ac:dyDescent="0.25">
      <c r="A2088" s="199" t="s">
        <v>5471</v>
      </c>
      <c r="B2088">
        <v>1</v>
      </c>
      <c r="C2088">
        <v>1</v>
      </c>
      <c r="D2088" t="s">
        <v>6287</v>
      </c>
      <c r="E2088">
        <v>39</v>
      </c>
    </row>
    <row r="2089" spans="1:5" x14ac:dyDescent="0.25">
      <c r="A2089" s="199" t="s">
        <v>6353</v>
      </c>
      <c r="B2089">
        <v>1</v>
      </c>
      <c r="C2089">
        <v>1</v>
      </c>
      <c r="D2089" t="s">
        <v>5347</v>
      </c>
      <c r="E2089">
        <v>849</v>
      </c>
    </row>
    <row r="2090" spans="1:5" x14ac:dyDescent="0.25">
      <c r="A2090" s="199" t="s">
        <v>5376</v>
      </c>
      <c r="B2090">
        <v>1</v>
      </c>
      <c r="C2090">
        <v>1</v>
      </c>
      <c r="D2090" t="s">
        <v>5739</v>
      </c>
      <c r="E2090">
        <v>1880</v>
      </c>
    </row>
    <row r="2091" spans="1:5" x14ac:dyDescent="0.25">
      <c r="A2091" s="199" t="s">
        <v>4332</v>
      </c>
      <c r="B2091">
        <v>1</v>
      </c>
      <c r="C2091">
        <v>1</v>
      </c>
      <c r="D2091" t="s">
        <v>6110</v>
      </c>
      <c r="E2091">
        <v>2276</v>
      </c>
    </row>
    <row r="2092" spans="1:5" x14ac:dyDescent="0.25">
      <c r="A2092" s="199" t="s">
        <v>5174</v>
      </c>
      <c r="B2092">
        <v>1</v>
      </c>
      <c r="C2092">
        <v>1</v>
      </c>
      <c r="D2092" t="s">
        <v>6122</v>
      </c>
      <c r="E2092">
        <v>2288</v>
      </c>
    </row>
    <row r="2093" spans="1:5" x14ac:dyDescent="0.25">
      <c r="A2093" s="199" t="s">
        <v>3612</v>
      </c>
      <c r="B2093">
        <v>1</v>
      </c>
      <c r="C2093">
        <v>1</v>
      </c>
      <c r="D2093" t="s">
        <v>6114</v>
      </c>
      <c r="E2093">
        <v>2283</v>
      </c>
    </row>
    <row r="2094" spans="1:5" x14ac:dyDescent="0.25">
      <c r="A2094" s="199" t="s">
        <v>3569</v>
      </c>
      <c r="B2094">
        <v>1</v>
      </c>
      <c r="C2094">
        <v>1</v>
      </c>
      <c r="D2094" t="s">
        <v>5646</v>
      </c>
      <c r="E2094">
        <v>1754</v>
      </c>
    </row>
    <row r="2095" spans="1:5" x14ac:dyDescent="0.25">
      <c r="A2095" s="199" t="s">
        <v>3679</v>
      </c>
      <c r="B2095">
        <v>1</v>
      </c>
      <c r="C2095">
        <v>1</v>
      </c>
      <c r="D2095" t="s">
        <v>5910</v>
      </c>
      <c r="E2095">
        <v>2045</v>
      </c>
    </row>
    <row r="2096" spans="1:5" x14ac:dyDescent="0.25">
      <c r="A2096" s="199" t="s">
        <v>6925</v>
      </c>
      <c r="B2096">
        <v>1</v>
      </c>
      <c r="C2096">
        <v>1</v>
      </c>
      <c r="D2096" t="s">
        <v>6045</v>
      </c>
      <c r="E2096">
        <v>2208</v>
      </c>
    </row>
    <row r="2097" spans="1:5" x14ac:dyDescent="0.25">
      <c r="A2097" s="199" t="s">
        <v>6048</v>
      </c>
      <c r="B2097">
        <v>1</v>
      </c>
      <c r="C2097">
        <v>1</v>
      </c>
      <c r="D2097" t="s">
        <v>5529</v>
      </c>
      <c r="E2097">
        <v>485</v>
      </c>
    </row>
    <row r="2098" spans="1:5" x14ac:dyDescent="0.25">
      <c r="A2098" s="199" t="s">
        <v>5073</v>
      </c>
      <c r="B2098">
        <v>1</v>
      </c>
      <c r="C2098">
        <v>1</v>
      </c>
      <c r="D2098" t="s">
        <v>6101</v>
      </c>
      <c r="E2098">
        <v>2270</v>
      </c>
    </row>
    <row r="2099" spans="1:5" x14ac:dyDescent="0.25">
      <c r="A2099" s="199" t="s">
        <v>6103</v>
      </c>
      <c r="B2099">
        <v>1</v>
      </c>
      <c r="C2099">
        <v>1</v>
      </c>
      <c r="D2099" t="s">
        <v>5787</v>
      </c>
      <c r="E2099">
        <v>1924</v>
      </c>
    </row>
    <row r="2100" spans="1:5" x14ac:dyDescent="0.25">
      <c r="A2100" s="199" t="s">
        <v>6927</v>
      </c>
      <c r="B2100">
        <v>1</v>
      </c>
      <c r="C2100">
        <v>1</v>
      </c>
      <c r="D2100" t="s">
        <v>5458</v>
      </c>
      <c r="E2100">
        <v>1549</v>
      </c>
    </row>
    <row r="2101" spans="1:5" x14ac:dyDescent="0.25">
      <c r="A2101" s="199" t="s">
        <v>6928</v>
      </c>
      <c r="B2101">
        <v>1</v>
      </c>
      <c r="C2101">
        <v>1</v>
      </c>
      <c r="D2101" t="s">
        <v>5934</v>
      </c>
      <c r="E2101">
        <v>2071</v>
      </c>
    </row>
    <row r="2102" spans="1:5" x14ac:dyDescent="0.25">
      <c r="A2102" s="199" t="s">
        <v>5228</v>
      </c>
      <c r="B2102">
        <v>1</v>
      </c>
      <c r="C2102">
        <v>1</v>
      </c>
      <c r="D2102" t="s">
        <v>6130</v>
      </c>
      <c r="E2102">
        <v>2297</v>
      </c>
    </row>
    <row r="2103" spans="1:5" x14ac:dyDescent="0.25">
      <c r="A2103" s="199" t="s">
        <v>3490</v>
      </c>
      <c r="B2103">
        <v>1</v>
      </c>
      <c r="C2103">
        <v>1</v>
      </c>
      <c r="D2103" t="s">
        <v>6284</v>
      </c>
      <c r="E2103">
        <v>2458</v>
      </c>
    </row>
    <row r="2104" spans="1:5" x14ac:dyDescent="0.25">
      <c r="A2104" s="199" t="s">
        <v>6930</v>
      </c>
      <c r="B2104">
        <v>1</v>
      </c>
      <c r="C2104">
        <v>1</v>
      </c>
      <c r="D2104" t="s">
        <v>5889</v>
      </c>
      <c r="E2104">
        <v>2026</v>
      </c>
    </row>
    <row r="2105" spans="1:5" x14ac:dyDescent="0.25">
      <c r="A2105" s="199" t="s">
        <v>6931</v>
      </c>
      <c r="B2105">
        <v>1</v>
      </c>
      <c r="C2105">
        <v>1</v>
      </c>
      <c r="D2105" t="s">
        <v>5605</v>
      </c>
      <c r="E2105">
        <v>1143</v>
      </c>
    </row>
    <row r="2106" spans="1:5" x14ac:dyDescent="0.25">
      <c r="A2106" s="199" t="s">
        <v>4177</v>
      </c>
      <c r="B2106">
        <v>1</v>
      </c>
      <c r="C2106">
        <v>1</v>
      </c>
      <c r="D2106" t="s">
        <v>5960</v>
      </c>
      <c r="E2106">
        <v>2108</v>
      </c>
    </row>
    <row r="2107" spans="1:5" x14ac:dyDescent="0.25">
      <c r="A2107" s="199" t="s">
        <v>4941</v>
      </c>
      <c r="B2107">
        <v>1</v>
      </c>
      <c r="C2107">
        <v>1</v>
      </c>
      <c r="D2107" t="s">
        <v>5511</v>
      </c>
      <c r="E2107">
        <v>1066</v>
      </c>
    </row>
    <row r="2108" spans="1:5" x14ac:dyDescent="0.25">
      <c r="A2108" s="199" t="s">
        <v>5510</v>
      </c>
      <c r="B2108">
        <v>1</v>
      </c>
      <c r="C2108">
        <v>1</v>
      </c>
      <c r="D2108" t="s">
        <v>6144</v>
      </c>
      <c r="E2108">
        <v>2310</v>
      </c>
    </row>
    <row r="2109" spans="1:5" x14ac:dyDescent="0.25">
      <c r="A2109" s="199" t="s">
        <v>5510</v>
      </c>
      <c r="B2109">
        <v>1</v>
      </c>
      <c r="C2109">
        <v>1</v>
      </c>
      <c r="D2109" t="s">
        <v>6110</v>
      </c>
      <c r="E2109">
        <v>2278</v>
      </c>
    </row>
    <row r="2110" spans="1:5" x14ac:dyDescent="0.25">
      <c r="A2110" s="199" t="s">
        <v>6111</v>
      </c>
      <c r="B2110">
        <v>1</v>
      </c>
      <c r="C2110">
        <v>1</v>
      </c>
      <c r="D2110" t="s">
        <v>6145</v>
      </c>
      <c r="E2110">
        <v>2311</v>
      </c>
    </row>
    <row r="2111" spans="1:5" x14ac:dyDescent="0.25">
      <c r="A2111" s="199" t="s">
        <v>6111</v>
      </c>
      <c r="B2111">
        <v>1</v>
      </c>
      <c r="C2111">
        <v>1</v>
      </c>
      <c r="D2111" t="s">
        <v>6307</v>
      </c>
      <c r="E2111">
        <v>2475</v>
      </c>
    </row>
    <row r="2112" spans="1:5" x14ac:dyDescent="0.25">
      <c r="A2112" s="199" t="s">
        <v>6568</v>
      </c>
      <c r="B2112">
        <v>1</v>
      </c>
      <c r="C2112">
        <v>1</v>
      </c>
      <c r="D2112" t="s">
        <v>6039</v>
      </c>
      <c r="E2112">
        <v>2196</v>
      </c>
    </row>
    <row r="2113" spans="1:5" x14ac:dyDescent="0.25">
      <c r="A2113" s="199" t="s">
        <v>6932</v>
      </c>
      <c r="B2113">
        <v>1</v>
      </c>
      <c r="C2113">
        <v>1</v>
      </c>
      <c r="D2113" t="s">
        <v>5515</v>
      </c>
      <c r="E2113">
        <v>952</v>
      </c>
    </row>
    <row r="2114" spans="1:5" x14ac:dyDescent="0.25">
      <c r="A2114" s="199" t="s">
        <v>6934</v>
      </c>
      <c r="B2114">
        <v>1</v>
      </c>
      <c r="C2114">
        <v>1</v>
      </c>
      <c r="D2114" t="s">
        <v>5485</v>
      </c>
      <c r="E2114">
        <v>531</v>
      </c>
    </row>
    <row r="2115" spans="1:5" x14ac:dyDescent="0.25">
      <c r="A2115" s="199" t="s">
        <v>6935</v>
      </c>
      <c r="B2115">
        <v>1</v>
      </c>
      <c r="C2115">
        <v>1</v>
      </c>
      <c r="D2115" t="s">
        <v>6357</v>
      </c>
      <c r="E2115">
        <v>2524</v>
      </c>
    </row>
    <row r="2116" spans="1:5" x14ac:dyDescent="0.25">
      <c r="A2116" s="199" t="s">
        <v>4983</v>
      </c>
      <c r="B2116">
        <v>1</v>
      </c>
      <c r="C2116">
        <v>1</v>
      </c>
      <c r="D2116" t="s">
        <v>5711</v>
      </c>
      <c r="E2116">
        <v>370</v>
      </c>
    </row>
    <row r="2117" spans="1:5" x14ac:dyDescent="0.25">
      <c r="A2117" s="199" t="s">
        <v>6392</v>
      </c>
      <c r="B2117">
        <v>1</v>
      </c>
      <c r="C2117">
        <v>1</v>
      </c>
      <c r="D2117" t="s">
        <v>6391</v>
      </c>
      <c r="E2117">
        <v>2558</v>
      </c>
    </row>
    <row r="2118" spans="1:5" x14ac:dyDescent="0.25">
      <c r="A2118" s="199" t="s">
        <v>6392</v>
      </c>
      <c r="B2118">
        <v>1</v>
      </c>
      <c r="C2118">
        <v>1</v>
      </c>
      <c r="D2118" t="s">
        <v>5259</v>
      </c>
      <c r="E2118">
        <v>789</v>
      </c>
    </row>
    <row r="2119" spans="1:5" x14ac:dyDescent="0.25">
      <c r="A2119" s="199" t="s">
        <v>5687</v>
      </c>
      <c r="B2119">
        <v>1</v>
      </c>
      <c r="C2119">
        <v>1</v>
      </c>
      <c r="D2119" t="s">
        <v>5681</v>
      </c>
      <c r="E2119">
        <v>1452</v>
      </c>
    </row>
    <row r="2120" spans="1:5" x14ac:dyDescent="0.25">
      <c r="A2120" s="199" t="s">
        <v>5687</v>
      </c>
      <c r="B2120">
        <v>1</v>
      </c>
      <c r="C2120">
        <v>1</v>
      </c>
      <c r="D2120" t="s">
        <v>6347</v>
      </c>
      <c r="E2120">
        <v>2518</v>
      </c>
    </row>
    <row r="2121" spans="1:5" x14ac:dyDescent="0.25">
      <c r="A2121" s="199" t="s">
        <v>6552</v>
      </c>
      <c r="B2121">
        <v>1</v>
      </c>
      <c r="C2121">
        <v>1</v>
      </c>
      <c r="D2121" t="s">
        <v>6146</v>
      </c>
      <c r="E2121">
        <v>2312</v>
      </c>
    </row>
    <row r="2122" spans="1:5" x14ac:dyDescent="0.25">
      <c r="A2122" s="199" t="s">
        <v>6937</v>
      </c>
      <c r="B2122">
        <v>1</v>
      </c>
      <c r="C2122">
        <v>1</v>
      </c>
      <c r="D2122" t="s">
        <v>6032</v>
      </c>
      <c r="E2122">
        <v>2184</v>
      </c>
    </row>
    <row r="2123" spans="1:5" x14ac:dyDescent="0.25">
      <c r="A2123" s="199" t="s">
        <v>6031</v>
      </c>
      <c r="B2123">
        <v>1</v>
      </c>
      <c r="C2123">
        <v>1</v>
      </c>
      <c r="D2123" t="s">
        <v>5607</v>
      </c>
      <c r="E2123">
        <v>1718</v>
      </c>
    </row>
    <row r="2124" spans="1:5" x14ac:dyDescent="0.25">
      <c r="A2124" s="199" t="s">
        <v>6939</v>
      </c>
      <c r="B2124">
        <v>1</v>
      </c>
      <c r="C2124">
        <v>1</v>
      </c>
      <c r="D2124" t="s">
        <v>5906</v>
      </c>
      <c r="E2124">
        <v>244</v>
      </c>
    </row>
    <row r="2125" spans="1:5" x14ac:dyDescent="0.25">
      <c r="A2125" s="199" t="s">
        <v>5546</v>
      </c>
      <c r="B2125">
        <v>1</v>
      </c>
      <c r="C2125">
        <v>1</v>
      </c>
      <c r="D2125" t="s">
        <v>5543</v>
      </c>
      <c r="E2125">
        <v>1648</v>
      </c>
    </row>
    <row r="2126" spans="1:5" x14ac:dyDescent="0.25">
      <c r="A2126" s="199" t="s">
        <v>6941</v>
      </c>
      <c r="B2126">
        <v>1</v>
      </c>
      <c r="C2126">
        <v>1</v>
      </c>
      <c r="D2126" t="s">
        <v>6110</v>
      </c>
      <c r="E2126">
        <v>2279</v>
      </c>
    </row>
    <row r="2127" spans="1:5" x14ac:dyDescent="0.25">
      <c r="A2127" s="199" t="s">
        <v>3483</v>
      </c>
      <c r="B2127">
        <v>1</v>
      </c>
      <c r="C2127">
        <v>1</v>
      </c>
      <c r="D2127" t="s">
        <v>6032</v>
      </c>
      <c r="E2127">
        <v>2185</v>
      </c>
    </row>
    <row r="2128" spans="1:5" x14ac:dyDescent="0.25">
      <c r="A2128" s="199" t="s">
        <v>4459</v>
      </c>
      <c r="B2128">
        <v>1</v>
      </c>
      <c r="C2128">
        <v>1</v>
      </c>
      <c r="D2128" t="s">
        <v>6421</v>
      </c>
      <c r="E2128">
        <v>2594</v>
      </c>
    </row>
    <row r="2129" spans="1:5" x14ac:dyDescent="0.25">
      <c r="A2129" s="199" t="s">
        <v>4086</v>
      </c>
      <c r="B2129">
        <v>1</v>
      </c>
      <c r="C2129">
        <v>1</v>
      </c>
      <c r="D2129" t="s">
        <v>6376</v>
      </c>
      <c r="E2129">
        <v>2544</v>
      </c>
    </row>
    <row r="2130" spans="1:5" x14ac:dyDescent="0.25">
      <c r="A2130" s="199" t="s">
        <v>6380</v>
      </c>
      <c r="B2130">
        <v>1</v>
      </c>
      <c r="C2130">
        <v>1</v>
      </c>
      <c r="D2130" t="s">
        <v>6081</v>
      </c>
      <c r="E2130">
        <v>117</v>
      </c>
    </row>
    <row r="2131" spans="1:5" x14ac:dyDescent="0.25">
      <c r="A2131" s="199" t="s">
        <v>3754</v>
      </c>
      <c r="B2131">
        <v>1</v>
      </c>
      <c r="C2131">
        <v>1</v>
      </c>
      <c r="D2131" t="s">
        <v>5018</v>
      </c>
      <c r="E2131">
        <v>1159</v>
      </c>
    </row>
    <row r="2132" spans="1:5" x14ac:dyDescent="0.25">
      <c r="A2132" s="199" t="s">
        <v>5580</v>
      </c>
      <c r="B2132">
        <v>1</v>
      </c>
      <c r="C2132">
        <v>1</v>
      </c>
      <c r="D2132" t="s">
        <v>5019</v>
      </c>
      <c r="E2132">
        <v>2330</v>
      </c>
    </row>
    <row r="2133" spans="1:5" x14ac:dyDescent="0.25">
      <c r="A2133" s="199" t="s">
        <v>5580</v>
      </c>
      <c r="B2133">
        <v>1</v>
      </c>
      <c r="C2133">
        <v>1</v>
      </c>
      <c r="D2133" t="s">
        <v>6375</v>
      </c>
      <c r="E2133">
        <v>1782</v>
      </c>
    </row>
    <row r="2134" spans="1:5" x14ac:dyDescent="0.25">
      <c r="A2134" s="199" t="s">
        <v>5547</v>
      </c>
      <c r="B2134">
        <v>1</v>
      </c>
      <c r="C2134">
        <v>1</v>
      </c>
      <c r="D2134" t="s">
        <v>5048</v>
      </c>
      <c r="E2134">
        <v>867</v>
      </c>
    </row>
    <row r="2135" spans="1:5" x14ac:dyDescent="0.25">
      <c r="A2135" s="199" t="s">
        <v>5547</v>
      </c>
      <c r="B2135">
        <v>1</v>
      </c>
      <c r="C2135">
        <v>1</v>
      </c>
      <c r="D2135" t="s">
        <v>5281</v>
      </c>
      <c r="E2135">
        <v>1199</v>
      </c>
    </row>
    <row r="2136" spans="1:5" x14ac:dyDescent="0.25">
      <c r="A2136" s="199" t="s">
        <v>5449</v>
      </c>
      <c r="B2136">
        <v>1</v>
      </c>
      <c r="C2136">
        <v>1</v>
      </c>
      <c r="D2136" t="s">
        <v>5607</v>
      </c>
      <c r="E2136">
        <v>1713</v>
      </c>
    </row>
    <row r="2137" spans="1:5" x14ac:dyDescent="0.25">
      <c r="A2137" s="199" t="s">
        <v>3973</v>
      </c>
      <c r="B2137">
        <v>1</v>
      </c>
      <c r="C2137">
        <v>1</v>
      </c>
      <c r="D2137" t="s">
        <v>6166</v>
      </c>
      <c r="E2137">
        <v>2340</v>
      </c>
    </row>
    <row r="2138" spans="1:5" x14ac:dyDescent="0.25">
      <c r="A2138" s="199" t="s">
        <v>3973</v>
      </c>
      <c r="B2138">
        <v>1</v>
      </c>
      <c r="C2138">
        <v>1</v>
      </c>
      <c r="D2138" t="s">
        <v>5739</v>
      </c>
      <c r="E2138">
        <v>1879</v>
      </c>
    </row>
    <row r="2139" spans="1:5" x14ac:dyDescent="0.25">
      <c r="A2139" s="199" t="s">
        <v>5741</v>
      </c>
      <c r="B2139">
        <v>1</v>
      </c>
      <c r="C2139">
        <v>1</v>
      </c>
      <c r="D2139" t="s">
        <v>6480</v>
      </c>
      <c r="E2139">
        <v>2654</v>
      </c>
    </row>
    <row r="2140" spans="1:5" x14ac:dyDescent="0.25">
      <c r="A2140" s="199" t="s">
        <v>6479</v>
      </c>
      <c r="B2140">
        <v>1</v>
      </c>
      <c r="C2140">
        <v>1</v>
      </c>
      <c r="D2140" t="s">
        <v>6368</v>
      </c>
      <c r="E2140">
        <v>2531</v>
      </c>
    </row>
    <row r="2141" spans="1:5" x14ac:dyDescent="0.25">
      <c r="A2141" s="199" t="s">
        <v>6367</v>
      </c>
      <c r="B2141">
        <v>1</v>
      </c>
      <c r="C2141">
        <v>1</v>
      </c>
      <c r="D2141" t="s">
        <v>5529</v>
      </c>
      <c r="E2141">
        <v>488</v>
      </c>
    </row>
    <row r="2142" spans="1:5" x14ac:dyDescent="0.25">
      <c r="A2142" s="199" t="s">
        <v>183</v>
      </c>
      <c r="B2142">
        <v>1</v>
      </c>
      <c r="C2142">
        <v>1</v>
      </c>
      <c r="D2142" t="s">
        <v>5477</v>
      </c>
      <c r="E2142">
        <v>1570</v>
      </c>
    </row>
    <row r="2143" spans="1:5" x14ac:dyDescent="0.25">
      <c r="A2143" s="199" t="s">
        <v>4510</v>
      </c>
      <c r="B2143">
        <v>1</v>
      </c>
      <c r="C2143">
        <v>1</v>
      </c>
      <c r="D2143" t="s">
        <v>6058</v>
      </c>
      <c r="E2143">
        <v>2220</v>
      </c>
    </row>
    <row r="2144" spans="1:5" x14ac:dyDescent="0.25">
      <c r="A2144" s="199" t="s">
        <v>4510</v>
      </c>
      <c r="B2144">
        <v>1</v>
      </c>
      <c r="C2144">
        <v>1</v>
      </c>
      <c r="D2144" t="s">
        <v>6234</v>
      </c>
      <c r="E2144">
        <v>2403</v>
      </c>
    </row>
    <row r="2145" spans="1:5" x14ac:dyDescent="0.25">
      <c r="A2145" s="199" t="s">
        <v>3854</v>
      </c>
      <c r="B2145">
        <v>1</v>
      </c>
      <c r="C2145">
        <v>1</v>
      </c>
      <c r="D2145" t="s">
        <v>6334</v>
      </c>
      <c r="E2145">
        <v>2502</v>
      </c>
    </row>
    <row r="2146" spans="1:5" x14ac:dyDescent="0.25">
      <c r="A2146" s="199" t="s">
        <v>4480</v>
      </c>
      <c r="B2146">
        <v>1</v>
      </c>
      <c r="C2146">
        <v>1</v>
      </c>
      <c r="D2146" t="s">
        <v>6389</v>
      </c>
      <c r="E2146">
        <v>2552</v>
      </c>
    </row>
    <row r="2147" spans="1:5" x14ac:dyDescent="0.25">
      <c r="A2147" s="199" t="s">
        <v>6946</v>
      </c>
      <c r="B2147">
        <v>1</v>
      </c>
      <c r="C2147">
        <v>1</v>
      </c>
      <c r="D2147" t="s">
        <v>5300</v>
      </c>
      <c r="E2147">
        <v>751</v>
      </c>
    </row>
    <row r="2148" spans="1:5" x14ac:dyDescent="0.25">
      <c r="A2148" s="199" t="s">
        <v>3709</v>
      </c>
      <c r="B2148">
        <v>1</v>
      </c>
      <c r="C2148">
        <v>1</v>
      </c>
      <c r="D2148" t="s">
        <v>5788</v>
      </c>
      <c r="E2148">
        <v>1088</v>
      </c>
    </row>
    <row r="2149" spans="1:5" x14ac:dyDescent="0.25">
      <c r="A2149" s="199" t="s">
        <v>4043</v>
      </c>
      <c r="B2149">
        <v>1</v>
      </c>
      <c r="C2149">
        <v>1</v>
      </c>
      <c r="D2149" t="s">
        <v>5904</v>
      </c>
      <c r="E2149">
        <v>2039</v>
      </c>
    </row>
    <row r="2150" spans="1:5" x14ac:dyDescent="0.25">
      <c r="A2150" s="199" t="s">
        <v>5361</v>
      </c>
      <c r="B2150">
        <v>1</v>
      </c>
      <c r="C2150">
        <v>1</v>
      </c>
      <c r="D2150" t="s">
        <v>5362</v>
      </c>
      <c r="E2150">
        <v>1233</v>
      </c>
    </row>
    <row r="2151" spans="1:5" x14ac:dyDescent="0.25">
      <c r="A2151" s="199" t="s">
        <v>5361</v>
      </c>
      <c r="B2151">
        <v>1</v>
      </c>
      <c r="C2151">
        <v>1</v>
      </c>
      <c r="D2151" t="s">
        <v>5369</v>
      </c>
      <c r="E2151">
        <v>1111</v>
      </c>
    </row>
    <row r="2152" spans="1:5" x14ac:dyDescent="0.25">
      <c r="A2152" s="199" t="s">
        <v>4209</v>
      </c>
      <c r="B2152">
        <v>1</v>
      </c>
      <c r="C2152">
        <v>1</v>
      </c>
      <c r="D2152" t="s">
        <v>4685</v>
      </c>
      <c r="E2152">
        <v>86</v>
      </c>
    </row>
    <row r="2153" spans="1:5" x14ac:dyDescent="0.25">
      <c r="A2153" s="199" t="s">
        <v>6236</v>
      </c>
      <c r="B2153">
        <v>1</v>
      </c>
      <c r="C2153">
        <v>1</v>
      </c>
      <c r="D2153" t="s">
        <v>5787</v>
      </c>
      <c r="E2153">
        <v>1923</v>
      </c>
    </row>
    <row r="2154" spans="1:5" x14ac:dyDescent="0.25">
      <c r="A2154" s="199" t="s">
        <v>5789</v>
      </c>
      <c r="B2154">
        <v>1</v>
      </c>
      <c r="C2154">
        <v>1</v>
      </c>
      <c r="D2154" t="s">
        <v>5787</v>
      </c>
      <c r="E2154">
        <v>1929</v>
      </c>
    </row>
    <row r="2155" spans="1:5" x14ac:dyDescent="0.25">
      <c r="A2155" s="199" t="s">
        <v>3596</v>
      </c>
      <c r="B2155">
        <v>1</v>
      </c>
      <c r="C2155">
        <v>1</v>
      </c>
      <c r="D2155" t="s">
        <v>6324</v>
      </c>
      <c r="E2155">
        <v>2493</v>
      </c>
    </row>
    <row r="2156" spans="1:5" x14ac:dyDescent="0.25">
      <c r="A2156" s="199" t="s">
        <v>6563</v>
      </c>
      <c r="B2156">
        <v>1</v>
      </c>
      <c r="C2156">
        <v>1</v>
      </c>
      <c r="D2156" t="s">
        <v>5518</v>
      </c>
      <c r="E2156">
        <v>733</v>
      </c>
    </row>
    <row r="2157" spans="1:5" x14ac:dyDescent="0.25">
      <c r="A2157" s="199" t="s">
        <v>6584</v>
      </c>
      <c r="B2157">
        <v>1</v>
      </c>
      <c r="C2157">
        <v>1</v>
      </c>
      <c r="D2157" t="s">
        <v>5290</v>
      </c>
      <c r="E2157">
        <v>826</v>
      </c>
    </row>
    <row r="2158" spans="1:5" x14ac:dyDescent="0.25">
      <c r="A2158" s="199" t="s">
        <v>5315</v>
      </c>
      <c r="B2158">
        <v>1</v>
      </c>
      <c r="C2158">
        <v>1</v>
      </c>
      <c r="D2158" t="s">
        <v>6190</v>
      </c>
      <c r="E2158">
        <v>2360</v>
      </c>
    </row>
    <row r="2159" spans="1:5" x14ac:dyDescent="0.25">
      <c r="A2159" s="199" t="s">
        <v>93</v>
      </c>
      <c r="B2159">
        <v>1</v>
      </c>
      <c r="C2159">
        <v>1</v>
      </c>
      <c r="D2159" t="s">
        <v>5728</v>
      </c>
      <c r="E2159">
        <v>1862</v>
      </c>
    </row>
    <row r="2160" spans="1:5" x14ac:dyDescent="0.25">
      <c r="A2160" s="199" t="s">
        <v>4069</v>
      </c>
      <c r="B2160">
        <v>1</v>
      </c>
      <c r="C2160">
        <v>1</v>
      </c>
      <c r="D2160" t="s">
        <v>6440</v>
      </c>
      <c r="E2160">
        <v>2613</v>
      </c>
    </row>
    <row r="2161" spans="1:5" x14ac:dyDescent="0.25">
      <c r="A2161" s="199" t="s">
        <v>6948</v>
      </c>
      <c r="B2161">
        <v>1</v>
      </c>
      <c r="C2161">
        <v>1</v>
      </c>
      <c r="D2161" t="s">
        <v>5426</v>
      </c>
      <c r="E2161">
        <v>1510</v>
      </c>
    </row>
    <row r="2162" spans="1:5" x14ac:dyDescent="0.25">
      <c r="A2162" s="199" t="s">
        <v>5425</v>
      </c>
      <c r="B2162">
        <v>1</v>
      </c>
      <c r="C2162">
        <v>1</v>
      </c>
      <c r="D2162" t="s">
        <v>6114</v>
      </c>
      <c r="E2162">
        <v>2282</v>
      </c>
    </row>
    <row r="2163" spans="1:5" x14ac:dyDescent="0.25">
      <c r="A2163" s="199" t="s">
        <v>5216</v>
      </c>
      <c r="B2163">
        <v>1</v>
      </c>
      <c r="C2163">
        <v>1</v>
      </c>
      <c r="D2163" t="s">
        <v>6376</v>
      </c>
      <c r="E2163">
        <v>2541</v>
      </c>
    </row>
    <row r="2164" spans="1:5" x14ac:dyDescent="0.25">
      <c r="A2164" s="199" t="s">
        <v>6377</v>
      </c>
      <c r="B2164">
        <v>1</v>
      </c>
      <c r="C2164">
        <v>1</v>
      </c>
      <c r="D2164" t="s">
        <v>5486</v>
      </c>
      <c r="E2164">
        <v>1588</v>
      </c>
    </row>
    <row r="2165" spans="1:5" x14ac:dyDescent="0.25">
      <c r="A2165" s="199" t="s">
        <v>5492</v>
      </c>
      <c r="B2165">
        <v>1</v>
      </c>
      <c r="C2165">
        <v>1</v>
      </c>
      <c r="D2165" t="s">
        <v>5473</v>
      </c>
      <c r="E2165">
        <v>587</v>
      </c>
    </row>
    <row r="2166" spans="1:5" x14ac:dyDescent="0.25">
      <c r="A2166" s="199" t="s">
        <v>6464</v>
      </c>
      <c r="B2166">
        <v>1</v>
      </c>
      <c r="C2166">
        <v>1</v>
      </c>
      <c r="D2166" t="s">
        <v>6463</v>
      </c>
      <c r="E2166">
        <v>2640</v>
      </c>
    </row>
    <row r="2167" spans="1:5" x14ac:dyDescent="0.25">
      <c r="A2167" s="199" t="s">
        <v>4763</v>
      </c>
      <c r="B2167">
        <v>1</v>
      </c>
      <c r="C2167">
        <v>1</v>
      </c>
      <c r="D2167" t="s">
        <v>5523</v>
      </c>
      <c r="E2167">
        <v>1631</v>
      </c>
    </row>
    <row r="2168" spans="1:5" x14ac:dyDescent="0.25">
      <c r="A2168" s="199" t="s">
        <v>5532</v>
      </c>
      <c r="B2168">
        <v>1</v>
      </c>
      <c r="C2168">
        <v>1</v>
      </c>
      <c r="D2168" t="s">
        <v>5628</v>
      </c>
      <c r="E2168">
        <v>1008</v>
      </c>
    </row>
    <row r="2169" spans="1:5" x14ac:dyDescent="0.25">
      <c r="A2169" s="199" t="s">
        <v>5667</v>
      </c>
      <c r="B2169">
        <v>1</v>
      </c>
      <c r="C2169">
        <v>1</v>
      </c>
      <c r="D2169" t="s">
        <v>6197</v>
      </c>
      <c r="E2169">
        <v>2367</v>
      </c>
    </row>
    <row r="2170" spans="1:5" x14ac:dyDescent="0.25">
      <c r="A2170" s="199" t="s">
        <v>6949</v>
      </c>
      <c r="B2170">
        <v>1</v>
      </c>
      <c r="C2170">
        <v>1</v>
      </c>
      <c r="D2170" t="s">
        <v>5651</v>
      </c>
      <c r="E2170">
        <v>1763</v>
      </c>
    </row>
    <row r="2171" spans="1:5" x14ac:dyDescent="0.25">
      <c r="A2171" s="199" t="s">
        <v>6123</v>
      </c>
      <c r="B2171">
        <v>1</v>
      </c>
      <c r="C2171">
        <v>1</v>
      </c>
      <c r="D2171" t="s">
        <v>6122</v>
      </c>
      <c r="E2171">
        <v>2289</v>
      </c>
    </row>
    <row r="2172" spans="1:5" x14ac:dyDescent="0.25">
      <c r="A2172" s="199" t="s">
        <v>3761</v>
      </c>
      <c r="B2172">
        <v>1</v>
      </c>
      <c r="C2172">
        <v>1</v>
      </c>
      <c r="D2172" t="s">
        <v>5936</v>
      </c>
      <c r="E2172">
        <v>2073</v>
      </c>
    </row>
    <row r="2173" spans="1:5" x14ac:dyDescent="0.25">
      <c r="A2173" s="199" t="s">
        <v>4897</v>
      </c>
      <c r="B2173">
        <v>1</v>
      </c>
      <c r="C2173">
        <v>1</v>
      </c>
      <c r="D2173" t="s">
        <v>5910</v>
      </c>
      <c r="E2173">
        <v>2043</v>
      </c>
    </row>
    <row r="2174" spans="1:5" x14ac:dyDescent="0.25">
      <c r="A2174" s="199" t="s">
        <v>4299</v>
      </c>
      <c r="B2174">
        <v>1</v>
      </c>
      <c r="C2174">
        <v>1</v>
      </c>
      <c r="D2174" t="s">
        <v>5369</v>
      </c>
      <c r="E2174">
        <v>1112</v>
      </c>
    </row>
    <row r="2175" spans="1:5" x14ac:dyDescent="0.25">
      <c r="A2175" s="199" t="s">
        <v>6528</v>
      </c>
      <c r="B2175">
        <v>1</v>
      </c>
      <c r="C2175">
        <v>1</v>
      </c>
      <c r="D2175" t="s">
        <v>5522</v>
      </c>
      <c r="E2175">
        <v>1058</v>
      </c>
    </row>
    <row r="2176" spans="1:5" x14ac:dyDescent="0.25">
      <c r="A2176" s="199" t="s">
        <v>6035</v>
      </c>
      <c r="B2176">
        <v>1</v>
      </c>
      <c r="C2176">
        <v>1</v>
      </c>
      <c r="D2176" t="s">
        <v>5877</v>
      </c>
      <c r="E2176">
        <v>2001</v>
      </c>
    </row>
    <row r="2177" spans="1:5" x14ac:dyDescent="0.25">
      <c r="A2177" s="199" t="s">
        <v>5001</v>
      </c>
      <c r="B2177">
        <v>1</v>
      </c>
      <c r="C2177">
        <v>1</v>
      </c>
      <c r="D2177" t="s">
        <v>5681</v>
      </c>
      <c r="E2177">
        <v>1451</v>
      </c>
    </row>
    <row r="2178" spans="1:5" x14ac:dyDescent="0.25">
      <c r="A2178" s="199" t="s">
        <v>6951</v>
      </c>
      <c r="B2178">
        <v>1</v>
      </c>
      <c r="C2178">
        <v>1</v>
      </c>
      <c r="D2178" t="s">
        <v>6455</v>
      </c>
      <c r="E2178">
        <v>2630</v>
      </c>
    </row>
    <row r="2179" spans="1:5" x14ac:dyDescent="0.25">
      <c r="A2179" s="199" t="s">
        <v>5063</v>
      </c>
      <c r="B2179">
        <v>1</v>
      </c>
      <c r="C2179">
        <v>1</v>
      </c>
      <c r="D2179" t="s">
        <v>6210</v>
      </c>
      <c r="E2179">
        <v>2380</v>
      </c>
    </row>
    <row r="2180" spans="1:5" x14ac:dyDescent="0.25">
      <c r="A2180" s="199" t="s">
        <v>5063</v>
      </c>
      <c r="B2180">
        <v>1</v>
      </c>
      <c r="C2180">
        <v>1</v>
      </c>
      <c r="D2180" t="s">
        <v>5443</v>
      </c>
      <c r="E2180">
        <v>1365</v>
      </c>
    </row>
    <row r="2181" spans="1:5" x14ac:dyDescent="0.25">
      <c r="A2181" s="199" t="s">
        <v>6014</v>
      </c>
      <c r="B2181">
        <v>1</v>
      </c>
      <c r="C2181">
        <v>1</v>
      </c>
      <c r="D2181" t="s">
        <v>6015</v>
      </c>
      <c r="E2181">
        <v>142</v>
      </c>
    </row>
    <row r="2182" spans="1:5" x14ac:dyDescent="0.25">
      <c r="A2182" s="199" t="s">
        <v>6014</v>
      </c>
      <c r="B2182">
        <v>1</v>
      </c>
      <c r="C2182">
        <v>1</v>
      </c>
      <c r="D2182" t="s">
        <v>5956</v>
      </c>
      <c r="E2182">
        <v>204</v>
      </c>
    </row>
    <row r="2183" spans="1:5" x14ac:dyDescent="0.25">
      <c r="A2183" s="199" t="s">
        <v>3637</v>
      </c>
      <c r="B2183">
        <v>1</v>
      </c>
      <c r="C2183">
        <v>1</v>
      </c>
      <c r="D2183" t="s">
        <v>5325</v>
      </c>
      <c r="E2183">
        <v>1279</v>
      </c>
    </row>
    <row r="2184" spans="1:5" x14ac:dyDescent="0.25">
      <c r="A2184" s="199" t="s">
        <v>5324</v>
      </c>
      <c r="B2184">
        <v>1</v>
      </c>
      <c r="C2184">
        <v>1</v>
      </c>
      <c r="D2184" t="s">
        <v>6269</v>
      </c>
      <c r="E2184">
        <v>2442</v>
      </c>
    </row>
    <row r="2185" spans="1:5" x14ac:dyDescent="0.25">
      <c r="A2185" s="199" t="s">
        <v>5324</v>
      </c>
      <c r="B2185">
        <v>1</v>
      </c>
      <c r="C2185">
        <v>1</v>
      </c>
      <c r="D2185" t="s">
        <v>6470</v>
      </c>
      <c r="E2185">
        <v>2645</v>
      </c>
    </row>
    <row r="2186" spans="1:5" x14ac:dyDescent="0.25">
      <c r="A2186" s="199" t="s">
        <v>6952</v>
      </c>
      <c r="B2186">
        <v>1</v>
      </c>
      <c r="C2186">
        <v>1</v>
      </c>
      <c r="D2186" t="s">
        <v>5048</v>
      </c>
      <c r="E2186">
        <v>876</v>
      </c>
    </row>
    <row r="2187" spans="1:5" x14ac:dyDescent="0.25">
      <c r="A2187" s="199" t="s">
        <v>6953</v>
      </c>
      <c r="B2187">
        <v>1</v>
      </c>
      <c r="C2187">
        <v>1</v>
      </c>
      <c r="D2187" t="s">
        <v>5323</v>
      </c>
      <c r="E2187">
        <v>1411</v>
      </c>
    </row>
    <row r="2188" spans="1:5" x14ac:dyDescent="0.25">
      <c r="A2188" s="199" t="s">
        <v>5550</v>
      </c>
      <c r="B2188">
        <v>1</v>
      </c>
      <c r="C2188">
        <v>1</v>
      </c>
      <c r="D2188" t="s">
        <v>5523</v>
      </c>
      <c r="E2188">
        <v>1623</v>
      </c>
    </row>
    <row r="2189" spans="1:5" x14ac:dyDescent="0.25">
      <c r="A2189" s="199" t="s">
        <v>3802</v>
      </c>
      <c r="B2189">
        <v>1</v>
      </c>
      <c r="C2189">
        <v>1</v>
      </c>
      <c r="D2189" t="s">
        <v>5323</v>
      </c>
      <c r="E2189">
        <v>1410</v>
      </c>
    </row>
    <row r="2190" spans="1:5" x14ac:dyDescent="0.25">
      <c r="A2190" s="199" t="s">
        <v>5551</v>
      </c>
      <c r="B2190">
        <v>1</v>
      </c>
      <c r="C2190">
        <v>1</v>
      </c>
      <c r="D2190" t="s">
        <v>5591</v>
      </c>
      <c r="E2190">
        <v>1701</v>
      </c>
    </row>
    <row r="2191" spans="1:5" x14ac:dyDescent="0.25">
      <c r="A2191" s="199" t="s">
        <v>3633</v>
      </c>
      <c r="B2191">
        <v>1</v>
      </c>
      <c r="C2191">
        <v>1</v>
      </c>
      <c r="D2191" t="s">
        <v>6251</v>
      </c>
      <c r="E2191">
        <v>2423</v>
      </c>
    </row>
    <row r="2192" spans="1:5" x14ac:dyDescent="0.25">
      <c r="A2192" s="199" t="s">
        <v>6452</v>
      </c>
      <c r="B2192">
        <v>1</v>
      </c>
      <c r="C2192">
        <v>1</v>
      </c>
      <c r="D2192" t="s">
        <v>6453</v>
      </c>
      <c r="E2192">
        <v>2627</v>
      </c>
    </row>
    <row r="2193" spans="1:5" x14ac:dyDescent="0.25">
      <c r="A2193" s="199" t="s">
        <v>6452</v>
      </c>
      <c r="B2193">
        <v>1</v>
      </c>
      <c r="C2193">
        <v>1</v>
      </c>
      <c r="D2193" t="s">
        <v>5353</v>
      </c>
      <c r="E2193">
        <v>704</v>
      </c>
    </row>
    <row r="2194" spans="1:5" x14ac:dyDescent="0.25">
      <c r="A2194" s="199" t="s">
        <v>5352</v>
      </c>
      <c r="B2194">
        <v>1</v>
      </c>
      <c r="C2194">
        <v>1</v>
      </c>
      <c r="D2194" t="s">
        <v>5613</v>
      </c>
      <c r="E2194">
        <v>452</v>
      </c>
    </row>
    <row r="2195" spans="1:5" x14ac:dyDescent="0.25">
      <c r="A2195" s="199" t="s">
        <v>6959</v>
      </c>
      <c r="B2195">
        <v>1</v>
      </c>
      <c r="C2195">
        <v>1</v>
      </c>
      <c r="D2195" t="s">
        <v>6053</v>
      </c>
      <c r="E2195">
        <v>2214</v>
      </c>
    </row>
    <row r="2196" spans="1:5" x14ac:dyDescent="0.25">
      <c r="A2196" s="199" t="s">
        <v>4831</v>
      </c>
      <c r="B2196">
        <v>1</v>
      </c>
      <c r="C2196">
        <v>1</v>
      </c>
      <c r="D2196" t="s">
        <v>6197</v>
      </c>
      <c r="E2196">
        <v>2368</v>
      </c>
    </row>
    <row r="2197" spans="1:5" x14ac:dyDescent="0.25">
      <c r="A2197" s="199" t="s">
        <v>6198</v>
      </c>
      <c r="B2197">
        <v>1</v>
      </c>
      <c r="C2197">
        <v>1</v>
      </c>
      <c r="D2197" t="s">
        <v>6262</v>
      </c>
      <c r="E2197">
        <v>2432</v>
      </c>
    </row>
    <row r="2198" spans="1:5" x14ac:dyDescent="0.25">
      <c r="A2198" s="199" t="s">
        <v>6960</v>
      </c>
      <c r="B2198">
        <v>1</v>
      </c>
      <c r="C2198">
        <v>1</v>
      </c>
      <c r="D2198" t="s">
        <v>5770</v>
      </c>
      <c r="E2198">
        <v>1906</v>
      </c>
    </row>
    <row r="2199" spans="1:5" x14ac:dyDescent="0.25">
      <c r="A2199" s="199" t="s">
        <v>5894</v>
      </c>
      <c r="B2199">
        <v>1</v>
      </c>
      <c r="C2199">
        <v>1</v>
      </c>
      <c r="D2199" t="s">
        <v>5889</v>
      </c>
      <c r="E2199">
        <v>2022</v>
      </c>
    </row>
    <row r="2200" spans="1:5" x14ac:dyDescent="0.25">
      <c r="A2200" s="199" t="s">
        <v>3992</v>
      </c>
      <c r="B2200">
        <v>1</v>
      </c>
      <c r="C2200">
        <v>1</v>
      </c>
      <c r="D2200" t="s">
        <v>6332</v>
      </c>
      <c r="E2200">
        <v>2499</v>
      </c>
    </row>
    <row r="2201" spans="1:5" x14ac:dyDescent="0.25">
      <c r="A2201" s="199" t="s">
        <v>3742</v>
      </c>
      <c r="B2201">
        <v>1</v>
      </c>
      <c r="C2201">
        <v>1</v>
      </c>
      <c r="D2201" t="s">
        <v>6239</v>
      </c>
      <c r="E2201">
        <v>2407</v>
      </c>
    </row>
    <row r="2202" spans="1:5" x14ac:dyDescent="0.25">
      <c r="A2202" s="199" t="s">
        <v>3742</v>
      </c>
      <c r="B2202">
        <v>1</v>
      </c>
      <c r="C2202">
        <v>1</v>
      </c>
      <c r="D2202" t="s">
        <v>5347</v>
      </c>
      <c r="E2202">
        <v>845</v>
      </c>
    </row>
    <row r="2203" spans="1:5" x14ac:dyDescent="0.25">
      <c r="A2203" s="199" t="s">
        <v>5366</v>
      </c>
      <c r="B2203">
        <v>1</v>
      </c>
      <c r="C2203">
        <v>1</v>
      </c>
      <c r="D2203" t="s">
        <v>5415</v>
      </c>
      <c r="E2203">
        <v>635</v>
      </c>
    </row>
    <row r="2204" spans="1:5" x14ac:dyDescent="0.25">
      <c r="A2204" s="199" t="s">
        <v>5414</v>
      </c>
      <c r="B2204">
        <v>1</v>
      </c>
      <c r="C2204">
        <v>1</v>
      </c>
      <c r="D2204" t="s">
        <v>5600</v>
      </c>
      <c r="E2204">
        <v>1145</v>
      </c>
    </row>
    <row r="2205" spans="1:5" x14ac:dyDescent="0.25">
      <c r="A2205" s="199" t="s">
        <v>4913</v>
      </c>
      <c r="B2205">
        <v>1</v>
      </c>
      <c r="C2205">
        <v>1</v>
      </c>
      <c r="D2205" t="s">
        <v>5985</v>
      </c>
      <c r="E2205">
        <v>2132</v>
      </c>
    </row>
    <row r="2206" spans="1:5" x14ac:dyDescent="0.25">
      <c r="A2206" s="199" t="s">
        <v>3951</v>
      </c>
      <c r="B2206">
        <v>1</v>
      </c>
      <c r="C2206">
        <v>1</v>
      </c>
      <c r="D2206" t="s">
        <v>6267</v>
      </c>
      <c r="E2206">
        <v>2439</v>
      </c>
    </row>
    <row r="2207" spans="1:5" x14ac:dyDescent="0.25">
      <c r="A2207" s="199" t="s">
        <v>3951</v>
      </c>
      <c r="B2207">
        <v>1</v>
      </c>
      <c r="C2207">
        <v>1</v>
      </c>
      <c r="D2207" t="s">
        <v>6000</v>
      </c>
      <c r="E2207">
        <v>2149</v>
      </c>
    </row>
    <row r="2208" spans="1:5" x14ac:dyDescent="0.25">
      <c r="A2208" s="199" t="s">
        <v>4486</v>
      </c>
      <c r="B2208">
        <v>1</v>
      </c>
      <c r="C2208">
        <v>1</v>
      </c>
      <c r="D2208" t="s">
        <v>5478</v>
      </c>
      <c r="E2208">
        <v>568</v>
      </c>
    </row>
    <row r="2209" spans="1:5" x14ac:dyDescent="0.25">
      <c r="A2209" s="199" t="s">
        <v>5930</v>
      </c>
      <c r="B2209">
        <v>1</v>
      </c>
      <c r="C2209">
        <v>1</v>
      </c>
      <c r="D2209" t="s">
        <v>6453</v>
      </c>
      <c r="E2209">
        <v>2628</v>
      </c>
    </row>
    <row r="2210" spans="1:5" x14ac:dyDescent="0.25">
      <c r="A2210" s="199" t="s">
        <v>6555</v>
      </c>
      <c r="B2210">
        <v>1</v>
      </c>
      <c r="C2210">
        <v>1</v>
      </c>
      <c r="D2210" t="s">
        <v>5522</v>
      </c>
      <c r="E2210">
        <v>1059</v>
      </c>
    </row>
    <row r="2211" spans="1:5" x14ac:dyDescent="0.25">
      <c r="A2211" s="199" t="s">
        <v>5521</v>
      </c>
      <c r="B2211">
        <v>1</v>
      </c>
      <c r="C2211">
        <v>1</v>
      </c>
      <c r="D2211" t="s">
        <v>5651</v>
      </c>
      <c r="E2211">
        <v>1766</v>
      </c>
    </row>
    <row r="2212" spans="1:5" x14ac:dyDescent="0.25">
      <c r="A2212" s="199" t="s">
        <v>5404</v>
      </c>
      <c r="B2212">
        <v>1</v>
      </c>
      <c r="C2212">
        <v>1</v>
      </c>
      <c r="D2212" t="s">
        <v>5265</v>
      </c>
      <c r="E2212">
        <v>787</v>
      </c>
    </row>
    <row r="2213" spans="1:5" x14ac:dyDescent="0.25">
      <c r="A2213" s="199" t="s">
        <v>4324</v>
      </c>
      <c r="B2213">
        <v>1</v>
      </c>
      <c r="C2213">
        <v>1</v>
      </c>
      <c r="D2213" t="s">
        <v>6270</v>
      </c>
      <c r="E2213">
        <v>2443</v>
      </c>
    </row>
    <row r="2214" spans="1:5" x14ac:dyDescent="0.25">
      <c r="A2214" s="199" t="s">
        <v>4045</v>
      </c>
      <c r="B2214">
        <v>1</v>
      </c>
      <c r="C2214">
        <v>1</v>
      </c>
      <c r="D2214" t="s">
        <v>5543</v>
      </c>
      <c r="E2214">
        <v>1647</v>
      </c>
    </row>
    <row r="2215" spans="1:5" x14ac:dyDescent="0.25">
      <c r="A2215" s="199" t="s">
        <v>3488</v>
      </c>
      <c r="B2215">
        <v>1</v>
      </c>
      <c r="C2215">
        <v>1</v>
      </c>
      <c r="D2215" t="s">
        <v>5844</v>
      </c>
      <c r="E2215">
        <v>1973</v>
      </c>
    </row>
    <row r="2216" spans="1:5" x14ac:dyDescent="0.25">
      <c r="A2216" s="199" t="s">
        <v>4768</v>
      </c>
      <c r="B2216">
        <v>1</v>
      </c>
      <c r="C2216">
        <v>1</v>
      </c>
      <c r="D2216" t="s">
        <v>5316</v>
      </c>
      <c r="E2216">
        <v>1401</v>
      </c>
    </row>
    <row r="2217" spans="1:5" x14ac:dyDescent="0.25">
      <c r="A2217" s="199" t="s">
        <v>5819</v>
      </c>
      <c r="B2217">
        <v>1</v>
      </c>
      <c r="C2217">
        <v>1</v>
      </c>
      <c r="D2217" t="s">
        <v>5433</v>
      </c>
      <c r="E2217">
        <v>609</v>
      </c>
    </row>
    <row r="2218" spans="1:5" x14ac:dyDescent="0.25">
      <c r="A2218" s="199" t="s">
        <v>5819</v>
      </c>
      <c r="B2218">
        <v>1</v>
      </c>
      <c r="C2218">
        <v>1</v>
      </c>
      <c r="D2218" t="s">
        <v>6356</v>
      </c>
      <c r="E2218">
        <v>2523</v>
      </c>
    </row>
    <row r="2219" spans="1:5" x14ac:dyDescent="0.25">
      <c r="A2219" s="199" t="s">
        <v>3981</v>
      </c>
      <c r="B2219">
        <v>1</v>
      </c>
      <c r="C2219">
        <v>1</v>
      </c>
      <c r="D2219" t="s">
        <v>5487</v>
      </c>
      <c r="E2219">
        <v>1389</v>
      </c>
    </row>
    <row r="2220" spans="1:5" x14ac:dyDescent="0.25">
      <c r="A2220" s="199" t="s">
        <v>6963</v>
      </c>
      <c r="B2220">
        <v>1</v>
      </c>
      <c r="C2220">
        <v>1</v>
      </c>
      <c r="D2220" t="s">
        <v>5956</v>
      </c>
      <c r="E2220">
        <v>202</v>
      </c>
    </row>
    <row r="2221" spans="1:5" x14ac:dyDescent="0.25">
      <c r="A2221" s="199" t="s">
        <v>4188</v>
      </c>
      <c r="B2221">
        <v>1</v>
      </c>
      <c r="C2221">
        <v>1</v>
      </c>
      <c r="D2221" t="s">
        <v>6122</v>
      </c>
      <c r="E2221">
        <v>2291</v>
      </c>
    </row>
    <row r="2222" spans="1:5" x14ac:dyDescent="0.25">
      <c r="A2222" s="199" t="s">
        <v>5402</v>
      </c>
      <c r="B2222">
        <v>1</v>
      </c>
      <c r="C2222">
        <v>1</v>
      </c>
      <c r="D2222" t="s">
        <v>5403</v>
      </c>
      <c r="E2222">
        <v>1489</v>
      </c>
    </row>
    <row r="2223" spans="1:5" x14ac:dyDescent="0.25">
      <c r="A2223" s="199" t="s">
        <v>3653</v>
      </c>
      <c r="B2223">
        <v>1</v>
      </c>
      <c r="C2223">
        <v>1</v>
      </c>
      <c r="D2223" t="s">
        <v>6271</v>
      </c>
      <c r="E2223">
        <v>2444</v>
      </c>
    </row>
    <row r="2224" spans="1:5" x14ac:dyDescent="0.25">
      <c r="A2224" s="199" t="s">
        <v>6966</v>
      </c>
      <c r="B2224">
        <v>1</v>
      </c>
      <c r="C2224">
        <v>1</v>
      </c>
      <c r="D2224" t="s">
        <v>5426</v>
      </c>
      <c r="E2224">
        <v>1511</v>
      </c>
    </row>
    <row r="2225" spans="1:5" x14ac:dyDescent="0.25">
      <c r="A2225" s="199" t="s">
        <v>3576</v>
      </c>
      <c r="B2225">
        <v>1</v>
      </c>
      <c r="C2225">
        <v>1</v>
      </c>
      <c r="D2225" t="s">
        <v>6273</v>
      </c>
      <c r="E2225">
        <v>2448</v>
      </c>
    </row>
    <row r="2226" spans="1:5" x14ac:dyDescent="0.25">
      <c r="A2226" s="199" t="s">
        <v>6968</v>
      </c>
      <c r="B2226">
        <v>1</v>
      </c>
      <c r="C2226">
        <v>1</v>
      </c>
      <c r="D2226" t="s">
        <v>5974</v>
      </c>
      <c r="E2226">
        <v>2121</v>
      </c>
    </row>
    <row r="2227" spans="1:5" x14ac:dyDescent="0.25">
      <c r="A2227" s="199" t="s">
        <v>3905</v>
      </c>
      <c r="B2227">
        <v>1</v>
      </c>
      <c r="C2227">
        <v>1</v>
      </c>
      <c r="D2227" t="s">
        <v>5249</v>
      </c>
      <c r="E2227">
        <v>794</v>
      </c>
    </row>
    <row r="2228" spans="1:5" x14ac:dyDescent="0.25">
      <c r="A2228" s="199" t="s">
        <v>4598</v>
      </c>
      <c r="B2228">
        <v>1</v>
      </c>
      <c r="C2228">
        <v>1</v>
      </c>
      <c r="D2228" t="s">
        <v>5286</v>
      </c>
      <c r="E2228">
        <v>805</v>
      </c>
    </row>
    <row r="2229" spans="1:5" x14ac:dyDescent="0.25">
      <c r="A2229" s="199" t="s">
        <v>4598</v>
      </c>
      <c r="B2229">
        <v>1</v>
      </c>
      <c r="C2229">
        <v>1</v>
      </c>
      <c r="D2229" t="s">
        <v>6314</v>
      </c>
      <c r="E2229">
        <v>2481</v>
      </c>
    </row>
    <row r="2230" spans="1:5" x14ac:dyDescent="0.25">
      <c r="A2230" s="199" t="s">
        <v>6970</v>
      </c>
      <c r="B2230">
        <v>1</v>
      </c>
      <c r="C2230">
        <v>1</v>
      </c>
      <c r="D2230" t="s">
        <v>5865</v>
      </c>
      <c r="E2230">
        <v>280</v>
      </c>
    </row>
    <row r="2231" spans="1:5" x14ac:dyDescent="0.25">
      <c r="A2231" s="199" t="s">
        <v>4968</v>
      </c>
      <c r="B2231">
        <v>1</v>
      </c>
      <c r="C2231">
        <v>1</v>
      </c>
      <c r="D2231" t="s">
        <v>6084</v>
      </c>
      <c r="E2231">
        <v>1655</v>
      </c>
    </row>
    <row r="2232" spans="1:5" x14ac:dyDescent="0.25">
      <c r="A2232" s="199" t="s">
        <v>6972</v>
      </c>
      <c r="B2232">
        <v>1</v>
      </c>
      <c r="C2232">
        <v>1</v>
      </c>
      <c r="D2232" t="s">
        <v>6312</v>
      </c>
      <c r="E2232">
        <v>2478</v>
      </c>
    </row>
    <row r="2233" spans="1:5" x14ac:dyDescent="0.25">
      <c r="A2233" s="199" t="s">
        <v>4327</v>
      </c>
      <c r="B2233">
        <v>1</v>
      </c>
      <c r="C2233">
        <v>1</v>
      </c>
      <c r="D2233" t="s">
        <v>6066</v>
      </c>
      <c r="E2233">
        <v>2233</v>
      </c>
    </row>
    <row r="2234" spans="1:5" x14ac:dyDescent="0.25">
      <c r="A2234" s="199" t="s">
        <v>6603</v>
      </c>
      <c r="B2234">
        <v>1</v>
      </c>
      <c r="C2234">
        <v>1</v>
      </c>
      <c r="D2234" t="s">
        <v>4685</v>
      </c>
      <c r="E2234">
        <v>83</v>
      </c>
    </row>
    <row r="2235" spans="1:5" x14ac:dyDescent="0.25">
      <c r="A2235" s="199" t="s">
        <v>6611</v>
      </c>
      <c r="B2235">
        <v>1</v>
      </c>
      <c r="C2235">
        <v>1</v>
      </c>
      <c r="D2235" t="s">
        <v>5968</v>
      </c>
      <c r="E2235">
        <v>2116</v>
      </c>
    </row>
    <row r="2236" spans="1:5" x14ac:dyDescent="0.25">
      <c r="A2236" s="199" t="s">
        <v>5969</v>
      </c>
      <c r="B2236">
        <v>1</v>
      </c>
      <c r="C2236">
        <v>1</v>
      </c>
      <c r="D2236" t="s">
        <v>6158</v>
      </c>
      <c r="E2236">
        <v>2325</v>
      </c>
    </row>
    <row r="2237" spans="1:5" x14ac:dyDescent="0.25">
      <c r="A2237" s="199" t="s">
        <v>4287</v>
      </c>
      <c r="B2237">
        <v>1</v>
      </c>
      <c r="C2237">
        <v>1</v>
      </c>
      <c r="D2237" t="s">
        <v>5452</v>
      </c>
      <c r="E2237">
        <v>1539</v>
      </c>
    </row>
    <row r="2238" spans="1:5" x14ac:dyDescent="0.25">
      <c r="A2238" s="199" t="s">
        <v>3969</v>
      </c>
      <c r="B2238">
        <v>1</v>
      </c>
      <c r="C2238">
        <v>1</v>
      </c>
      <c r="D2238" t="s">
        <v>6008</v>
      </c>
      <c r="E2238">
        <v>2158</v>
      </c>
    </row>
    <row r="2239" spans="1:5" x14ac:dyDescent="0.25">
      <c r="A2239" s="199" t="s">
        <v>6184</v>
      </c>
      <c r="B2239">
        <v>1</v>
      </c>
      <c r="C2239">
        <v>1</v>
      </c>
      <c r="D2239" t="s">
        <v>6185</v>
      </c>
      <c r="E2239">
        <v>2356</v>
      </c>
    </row>
    <row r="2240" spans="1:5" x14ac:dyDescent="0.25">
      <c r="A2240" s="199" t="s">
        <v>6226</v>
      </c>
      <c r="B2240">
        <v>1</v>
      </c>
      <c r="C2240">
        <v>1</v>
      </c>
      <c r="D2240" t="s">
        <v>6227</v>
      </c>
      <c r="E2240">
        <v>2398</v>
      </c>
    </row>
    <row r="2241" spans="1:5" x14ac:dyDescent="0.25">
      <c r="A2241" s="199" t="s">
        <v>6226</v>
      </c>
      <c r="B2241">
        <v>1</v>
      </c>
      <c r="C2241">
        <v>1</v>
      </c>
      <c r="D2241" t="s">
        <v>5409</v>
      </c>
      <c r="E2241">
        <v>1493</v>
      </c>
    </row>
    <row r="2242" spans="1:5" x14ac:dyDescent="0.25">
      <c r="A2242" s="199" t="s">
        <v>4789</v>
      </c>
      <c r="B2242">
        <v>1</v>
      </c>
      <c r="C2242">
        <v>1</v>
      </c>
      <c r="D2242" t="s">
        <v>5698</v>
      </c>
      <c r="E2242">
        <v>1823</v>
      </c>
    </row>
    <row r="2243" spans="1:5" x14ac:dyDescent="0.25">
      <c r="A2243" s="199" t="s">
        <v>3890</v>
      </c>
      <c r="B2243">
        <v>1</v>
      </c>
      <c r="C2243">
        <v>1</v>
      </c>
      <c r="D2243" t="s">
        <v>5340</v>
      </c>
      <c r="E2243">
        <v>838</v>
      </c>
    </row>
    <row r="2244" spans="1:5" x14ac:dyDescent="0.25">
      <c r="A2244" s="199" t="s">
        <v>5339</v>
      </c>
      <c r="B2244">
        <v>1</v>
      </c>
      <c r="C2244">
        <v>1</v>
      </c>
      <c r="D2244" t="s">
        <v>5617</v>
      </c>
      <c r="E2244">
        <v>1729</v>
      </c>
    </row>
    <row r="2245" spans="1:5" x14ac:dyDescent="0.25">
      <c r="A2245" s="199" t="s">
        <v>4791</v>
      </c>
      <c r="B2245">
        <v>1</v>
      </c>
      <c r="C2245">
        <v>1</v>
      </c>
      <c r="D2245" t="s">
        <v>6304</v>
      </c>
      <c r="E2245">
        <v>2472</v>
      </c>
    </row>
    <row r="2246" spans="1:5" x14ac:dyDescent="0.25">
      <c r="A2246" s="199" t="s">
        <v>6975</v>
      </c>
      <c r="B2246">
        <v>1</v>
      </c>
      <c r="C2246">
        <v>1</v>
      </c>
      <c r="D2246" t="s">
        <v>4685</v>
      </c>
      <c r="E2246">
        <v>92</v>
      </c>
    </row>
    <row r="2247" spans="1:5" x14ac:dyDescent="0.25">
      <c r="A2247" s="199" t="s">
        <v>4845</v>
      </c>
      <c r="B2247">
        <v>1</v>
      </c>
      <c r="C2247">
        <v>1</v>
      </c>
      <c r="D2247" t="s">
        <v>5520</v>
      </c>
      <c r="E2247">
        <v>725</v>
      </c>
    </row>
    <row r="2248" spans="1:5" x14ac:dyDescent="0.25">
      <c r="A2248" s="199" t="s">
        <v>6493</v>
      </c>
      <c r="B2248">
        <v>1</v>
      </c>
      <c r="C2248">
        <v>1</v>
      </c>
      <c r="D2248" t="s">
        <v>5689</v>
      </c>
      <c r="E2248">
        <v>676</v>
      </c>
    </row>
    <row r="2249" spans="1:5" x14ac:dyDescent="0.25">
      <c r="A2249" s="199" t="s">
        <v>6560</v>
      </c>
      <c r="B2249">
        <v>1</v>
      </c>
      <c r="C2249">
        <v>1</v>
      </c>
      <c r="D2249" t="s">
        <v>6039</v>
      </c>
      <c r="E2249">
        <v>2198</v>
      </c>
    </row>
    <row r="2250" spans="1:5" x14ac:dyDescent="0.25">
      <c r="A2250" s="199" t="s">
        <v>3473</v>
      </c>
      <c r="B2250">
        <v>1</v>
      </c>
      <c r="C2250">
        <v>1</v>
      </c>
      <c r="D2250" t="s">
        <v>6290</v>
      </c>
      <c r="E2250">
        <v>2463</v>
      </c>
    </row>
    <row r="2251" spans="1:5" x14ac:dyDescent="0.25">
      <c r="A2251" s="199" t="s">
        <v>4684</v>
      </c>
      <c r="B2251">
        <v>1</v>
      </c>
      <c r="C2251">
        <v>1</v>
      </c>
      <c r="D2251" t="s">
        <v>6319</v>
      </c>
      <c r="E2251">
        <v>2486</v>
      </c>
    </row>
    <row r="2252" spans="1:5" x14ac:dyDescent="0.25">
      <c r="A2252" s="199" t="s">
        <v>6277</v>
      </c>
      <c r="B2252">
        <v>1</v>
      </c>
      <c r="C2252">
        <v>1</v>
      </c>
      <c r="D2252" t="s">
        <v>6278</v>
      </c>
      <c r="E2252">
        <v>2451</v>
      </c>
    </row>
    <row r="2253" spans="1:5" x14ac:dyDescent="0.25">
      <c r="A2253" s="199" t="s">
        <v>6277</v>
      </c>
      <c r="B2253">
        <v>1</v>
      </c>
      <c r="C2253">
        <v>1</v>
      </c>
      <c r="D2253" t="s">
        <v>5422</v>
      </c>
      <c r="E2253">
        <v>858</v>
      </c>
    </row>
    <row r="2254" spans="1:5" x14ac:dyDescent="0.25">
      <c r="A2254" s="199" t="s">
        <v>6977</v>
      </c>
      <c r="B2254">
        <v>1</v>
      </c>
      <c r="C2254">
        <v>1</v>
      </c>
      <c r="D2254" t="s">
        <v>5728</v>
      </c>
      <c r="E2254">
        <v>1866</v>
      </c>
    </row>
    <row r="2255" spans="1:5" x14ac:dyDescent="0.25">
      <c r="A2255" s="199" t="s">
        <v>5736</v>
      </c>
      <c r="B2255">
        <v>1</v>
      </c>
      <c r="C2255">
        <v>1</v>
      </c>
      <c r="D2255" t="s">
        <v>4949</v>
      </c>
      <c r="E2255">
        <v>2579</v>
      </c>
    </row>
    <row r="2256" spans="1:5" x14ac:dyDescent="0.25">
      <c r="A2256" s="199" t="s">
        <v>6554</v>
      </c>
      <c r="B2256">
        <v>1</v>
      </c>
      <c r="C2256">
        <v>1</v>
      </c>
      <c r="D2256" t="s">
        <v>5574</v>
      </c>
      <c r="E2256">
        <v>1164</v>
      </c>
    </row>
    <row r="2257" spans="1:5" x14ac:dyDescent="0.25">
      <c r="A2257" s="199" t="s">
        <v>6124</v>
      </c>
      <c r="B2257">
        <v>1</v>
      </c>
      <c r="C2257">
        <v>1</v>
      </c>
      <c r="D2257" t="s">
        <v>6122</v>
      </c>
      <c r="E2257">
        <v>2290</v>
      </c>
    </row>
    <row r="2258" spans="1:5" x14ac:dyDescent="0.25">
      <c r="A2258" s="199" t="s">
        <v>6124</v>
      </c>
      <c r="B2258">
        <v>1</v>
      </c>
      <c r="C2258">
        <v>1</v>
      </c>
      <c r="D2258" t="s">
        <v>6320</v>
      </c>
      <c r="E2258">
        <v>2488</v>
      </c>
    </row>
    <row r="2259" spans="1:5" x14ac:dyDescent="0.25">
      <c r="A2259" s="199" t="s">
        <v>6978</v>
      </c>
      <c r="B2259">
        <v>1</v>
      </c>
      <c r="C2259">
        <v>1</v>
      </c>
      <c r="D2259" t="s">
        <v>5246</v>
      </c>
      <c r="E2259">
        <v>1323</v>
      </c>
    </row>
    <row r="2260" spans="1:5" x14ac:dyDescent="0.25">
      <c r="A2260" s="199" t="s">
        <v>5253</v>
      </c>
      <c r="B2260">
        <v>1</v>
      </c>
      <c r="C2260">
        <v>1</v>
      </c>
      <c r="D2260" t="s">
        <v>6129</v>
      </c>
      <c r="E2260">
        <v>2295</v>
      </c>
    </row>
    <row r="2261" spans="1:5" x14ac:dyDescent="0.25">
      <c r="A2261" s="199" t="s">
        <v>6128</v>
      </c>
      <c r="B2261">
        <v>1</v>
      </c>
      <c r="C2261">
        <v>1</v>
      </c>
      <c r="D2261" t="s">
        <v>5571</v>
      </c>
      <c r="E2261">
        <v>461</v>
      </c>
    </row>
    <row r="2262" spans="1:5" x14ac:dyDescent="0.25">
      <c r="A2262" s="199" t="s">
        <v>4029</v>
      </c>
      <c r="B2262">
        <v>1</v>
      </c>
      <c r="C2262">
        <v>1</v>
      </c>
      <c r="D2262" t="s">
        <v>5738</v>
      </c>
      <c r="E2262">
        <v>1871</v>
      </c>
    </row>
    <row r="2263" spans="1:5" x14ac:dyDescent="0.25">
      <c r="A2263" s="199" t="s">
        <v>3443</v>
      </c>
      <c r="B2263">
        <v>1</v>
      </c>
      <c r="C2263">
        <v>1</v>
      </c>
      <c r="D2263" t="s">
        <v>6089</v>
      </c>
      <c r="E2263">
        <v>2259</v>
      </c>
    </row>
    <row r="2264" spans="1:5" x14ac:dyDescent="0.25">
      <c r="A2264" s="199" t="s">
        <v>3786</v>
      </c>
      <c r="B2264">
        <v>1</v>
      </c>
      <c r="C2264">
        <v>1</v>
      </c>
      <c r="D2264" t="s">
        <v>5256</v>
      </c>
      <c r="E2264">
        <v>802</v>
      </c>
    </row>
    <row r="2265" spans="1:5" x14ac:dyDescent="0.25">
      <c r="A2265" s="199" t="s">
        <v>5275</v>
      </c>
      <c r="B2265">
        <v>1</v>
      </c>
      <c r="C2265">
        <v>1</v>
      </c>
      <c r="D2265" t="s">
        <v>4685</v>
      </c>
      <c r="E2265">
        <v>87</v>
      </c>
    </row>
    <row r="2266" spans="1:5" x14ac:dyDescent="0.25">
      <c r="A2266" s="199" t="s">
        <v>5181</v>
      </c>
      <c r="B2266">
        <v>1</v>
      </c>
      <c r="C2266">
        <v>1</v>
      </c>
      <c r="D2266" t="s">
        <v>6254</v>
      </c>
      <c r="E2266">
        <v>1723</v>
      </c>
    </row>
    <row r="2267" spans="1:5" x14ac:dyDescent="0.25">
      <c r="A2267" s="199" t="s">
        <v>6253</v>
      </c>
      <c r="B2267">
        <v>1</v>
      </c>
      <c r="C2267">
        <v>1</v>
      </c>
      <c r="D2267" t="s">
        <v>6004</v>
      </c>
      <c r="E2267">
        <v>152</v>
      </c>
    </row>
    <row r="2268" spans="1:5" x14ac:dyDescent="0.25">
      <c r="A2268" s="199" t="s">
        <v>6979</v>
      </c>
      <c r="B2268">
        <v>1</v>
      </c>
      <c r="C2268">
        <v>1</v>
      </c>
      <c r="D2268" t="s">
        <v>5621</v>
      </c>
      <c r="E2268">
        <v>439</v>
      </c>
    </row>
    <row r="2269" spans="1:5" x14ac:dyDescent="0.25">
      <c r="A2269" s="199" t="s">
        <v>4770</v>
      </c>
      <c r="B2269">
        <v>1</v>
      </c>
      <c r="C2269">
        <v>1</v>
      </c>
      <c r="D2269" t="s">
        <v>6322</v>
      </c>
      <c r="E2269">
        <v>2491</v>
      </c>
    </row>
    <row r="2270" spans="1:5" x14ac:dyDescent="0.25">
      <c r="A2270" s="199" t="s">
        <v>6980</v>
      </c>
      <c r="B2270">
        <v>1</v>
      </c>
      <c r="C2270">
        <v>1</v>
      </c>
      <c r="D2270" t="s">
        <v>6265</v>
      </c>
      <c r="E2270">
        <v>67</v>
      </c>
    </row>
    <row r="2271" spans="1:5" x14ac:dyDescent="0.25">
      <c r="A2271" s="199" t="s">
        <v>4764</v>
      </c>
      <c r="B2271">
        <v>1</v>
      </c>
      <c r="C2271">
        <v>1</v>
      </c>
      <c r="D2271" t="s">
        <v>5297</v>
      </c>
      <c r="E2271">
        <v>1185</v>
      </c>
    </row>
    <row r="2272" spans="1:5" x14ac:dyDescent="0.25">
      <c r="A2272" s="199" t="s">
        <v>6981</v>
      </c>
      <c r="B2272">
        <v>1</v>
      </c>
      <c r="C2272">
        <v>1</v>
      </c>
      <c r="D2272" t="s">
        <v>5364</v>
      </c>
      <c r="E2272">
        <v>1339</v>
      </c>
    </row>
    <row r="2273" spans="1:5" x14ac:dyDescent="0.25">
      <c r="A2273" s="199" t="s">
        <v>6982</v>
      </c>
      <c r="B2273">
        <v>1</v>
      </c>
      <c r="C2273">
        <v>1</v>
      </c>
      <c r="D2273" t="s">
        <v>6247</v>
      </c>
      <c r="E2273">
        <v>2422</v>
      </c>
    </row>
    <row r="2274" spans="1:5" x14ac:dyDescent="0.25">
      <c r="A2274" s="199" t="s">
        <v>6548</v>
      </c>
      <c r="B2274">
        <v>1</v>
      </c>
      <c r="C2274">
        <v>1</v>
      </c>
      <c r="D2274" t="s">
        <v>5746</v>
      </c>
      <c r="E2274">
        <v>662</v>
      </c>
    </row>
    <row r="2275" spans="1:5" x14ac:dyDescent="0.25">
      <c r="A2275" s="199" t="s">
        <v>6983</v>
      </c>
      <c r="B2275">
        <v>1</v>
      </c>
      <c r="C2275">
        <v>1</v>
      </c>
      <c r="D2275" t="s">
        <v>6328</v>
      </c>
      <c r="E2275">
        <v>2496</v>
      </c>
    </row>
    <row r="2276" spans="1:5" x14ac:dyDescent="0.25">
      <c r="A2276" s="199" t="s">
        <v>6327</v>
      </c>
      <c r="B2276">
        <v>1</v>
      </c>
      <c r="C2276">
        <v>1</v>
      </c>
      <c r="D2276" t="s">
        <v>6463</v>
      </c>
      <c r="E2276">
        <v>2639</v>
      </c>
    </row>
    <row r="2277" spans="1:5" x14ac:dyDescent="0.25">
      <c r="A2277" s="199" t="s">
        <v>6984</v>
      </c>
      <c r="B2277">
        <v>1</v>
      </c>
      <c r="C2277">
        <v>1</v>
      </c>
      <c r="D2277" t="s">
        <v>5485</v>
      </c>
      <c r="E2277">
        <v>532</v>
      </c>
    </row>
    <row r="2278" spans="1:5" x14ac:dyDescent="0.25">
      <c r="A2278" s="199" t="s">
        <v>5981</v>
      </c>
      <c r="B2278">
        <v>1</v>
      </c>
      <c r="C2278">
        <v>1</v>
      </c>
      <c r="D2278" t="s">
        <v>5947</v>
      </c>
      <c r="E2278">
        <v>2094</v>
      </c>
    </row>
    <row r="2279" spans="1:5" x14ac:dyDescent="0.25">
      <c r="A2279" s="199" t="s">
        <v>5948</v>
      </c>
      <c r="B2279">
        <v>1</v>
      </c>
      <c r="C2279">
        <v>1</v>
      </c>
      <c r="D2279" t="s">
        <v>5461</v>
      </c>
      <c r="E2279">
        <v>1192</v>
      </c>
    </row>
    <row r="2280" spans="1:5" x14ac:dyDescent="0.25">
      <c r="A2280" s="199" t="s">
        <v>5460</v>
      </c>
      <c r="B2280">
        <v>1</v>
      </c>
      <c r="C2280">
        <v>1</v>
      </c>
      <c r="D2280" t="s">
        <v>6340</v>
      </c>
      <c r="E2280">
        <v>2509</v>
      </c>
    </row>
    <row r="2281" spans="1:5" x14ac:dyDescent="0.25">
      <c r="A2281" s="199" t="s">
        <v>5163</v>
      </c>
      <c r="B2281">
        <v>1</v>
      </c>
      <c r="C2281">
        <v>1</v>
      </c>
      <c r="D2281" t="s">
        <v>6341</v>
      </c>
      <c r="E2281">
        <v>2510</v>
      </c>
    </row>
    <row r="2282" spans="1:5" x14ac:dyDescent="0.25">
      <c r="A2282" s="199" t="s">
        <v>6569</v>
      </c>
      <c r="B2282">
        <v>1</v>
      </c>
      <c r="C2282">
        <v>1</v>
      </c>
      <c r="D2282" t="s">
        <v>6463</v>
      </c>
      <c r="E2282">
        <v>2641</v>
      </c>
    </row>
    <row r="2283" spans="1:5" x14ac:dyDescent="0.25">
      <c r="A2283" s="199" t="s">
        <v>3446</v>
      </c>
      <c r="B2283">
        <v>1</v>
      </c>
      <c r="C2283">
        <v>1</v>
      </c>
      <c r="D2283" t="s">
        <v>5844</v>
      </c>
      <c r="E2283">
        <v>1975</v>
      </c>
    </row>
    <row r="2284" spans="1:5" x14ac:dyDescent="0.25">
      <c r="A2284" s="199" t="s">
        <v>5846</v>
      </c>
      <c r="B2284">
        <v>1</v>
      </c>
      <c r="C2284">
        <v>1</v>
      </c>
      <c r="D2284" t="s">
        <v>5726</v>
      </c>
      <c r="E2284">
        <v>1854</v>
      </c>
    </row>
    <row r="2285" spans="1:5" x14ac:dyDescent="0.25">
      <c r="A2285" s="199" t="s">
        <v>5725</v>
      </c>
      <c r="B2285">
        <v>1</v>
      </c>
      <c r="C2285">
        <v>1</v>
      </c>
      <c r="D2285" t="s">
        <v>6347</v>
      </c>
      <c r="E2285">
        <v>2514</v>
      </c>
    </row>
    <row r="2286" spans="1:5" x14ac:dyDescent="0.25">
      <c r="A2286" s="199" t="s">
        <v>5049</v>
      </c>
      <c r="B2286">
        <v>1</v>
      </c>
      <c r="C2286">
        <v>1</v>
      </c>
      <c r="D2286" t="s">
        <v>6334</v>
      </c>
      <c r="E2286">
        <v>2506</v>
      </c>
    </row>
    <row r="2287" spans="1:5" x14ac:dyDescent="0.25">
      <c r="A2287" s="199" t="s">
        <v>4899</v>
      </c>
      <c r="B2287">
        <v>1</v>
      </c>
      <c r="C2287">
        <v>1</v>
      </c>
      <c r="D2287" t="s">
        <v>5397</v>
      </c>
      <c r="E2287">
        <v>664</v>
      </c>
    </row>
    <row r="2288" spans="1:5" x14ac:dyDescent="0.25">
      <c r="A2288" s="199" t="s">
        <v>6516</v>
      </c>
      <c r="B2288">
        <v>1</v>
      </c>
      <c r="C2288">
        <v>1</v>
      </c>
      <c r="D2288" t="s">
        <v>5283</v>
      </c>
      <c r="E2288">
        <v>1297</v>
      </c>
    </row>
    <row r="2289" spans="1:5" x14ac:dyDescent="0.25">
      <c r="A2289" s="199" t="s">
        <v>4313</v>
      </c>
      <c r="B2289">
        <v>1</v>
      </c>
      <c r="C2289">
        <v>1</v>
      </c>
      <c r="D2289" t="s">
        <v>5354</v>
      </c>
      <c r="E2289">
        <v>700</v>
      </c>
    </row>
    <row r="2290" spans="1:5" x14ac:dyDescent="0.25">
      <c r="A2290" s="199" t="s">
        <v>5358</v>
      </c>
      <c r="B2290">
        <v>1</v>
      </c>
      <c r="C2290">
        <v>1</v>
      </c>
      <c r="D2290" t="s">
        <v>6351</v>
      </c>
      <c r="E2290">
        <v>2519</v>
      </c>
    </row>
    <row r="2291" spans="1:5" x14ac:dyDescent="0.25">
      <c r="A2291" s="199" t="s">
        <v>6990</v>
      </c>
      <c r="B2291">
        <v>1</v>
      </c>
      <c r="C2291">
        <v>1</v>
      </c>
      <c r="D2291" t="s">
        <v>5698</v>
      </c>
      <c r="E2291">
        <v>1821</v>
      </c>
    </row>
    <row r="2292" spans="1:5" x14ac:dyDescent="0.25">
      <c r="A2292" s="199" t="s">
        <v>4478</v>
      </c>
      <c r="B2292">
        <v>1</v>
      </c>
      <c r="C2292">
        <v>1</v>
      </c>
      <c r="D2292" t="s">
        <v>6149</v>
      </c>
      <c r="E2292">
        <v>2316</v>
      </c>
    </row>
    <row r="2293" spans="1:5" x14ac:dyDescent="0.25">
      <c r="A2293" s="199" t="s">
        <v>3479</v>
      </c>
      <c r="B2293">
        <v>1</v>
      </c>
      <c r="C2293">
        <v>1</v>
      </c>
      <c r="D2293" t="s">
        <v>5721</v>
      </c>
      <c r="E2293">
        <v>1848</v>
      </c>
    </row>
    <row r="2294" spans="1:5" x14ac:dyDescent="0.25">
      <c r="A2294" s="199" t="s">
        <v>6529</v>
      </c>
      <c r="B2294">
        <v>1</v>
      </c>
      <c r="C2294">
        <v>1</v>
      </c>
      <c r="D2294" t="s">
        <v>5911</v>
      </c>
      <c r="E2294">
        <v>2048</v>
      </c>
    </row>
    <row r="2295" spans="1:5" x14ac:dyDescent="0.25">
      <c r="A2295" s="199" t="s">
        <v>4807</v>
      </c>
      <c r="B2295">
        <v>1</v>
      </c>
      <c r="C2295">
        <v>1</v>
      </c>
      <c r="D2295" t="s">
        <v>6288</v>
      </c>
      <c r="E2295">
        <v>2462</v>
      </c>
    </row>
    <row r="2296" spans="1:5" x14ac:dyDescent="0.25">
      <c r="A2296" s="199" t="s">
        <v>5629</v>
      </c>
      <c r="B2296">
        <v>1</v>
      </c>
      <c r="C2296">
        <v>1</v>
      </c>
      <c r="D2296" t="s">
        <v>5568</v>
      </c>
      <c r="E2296">
        <v>706</v>
      </c>
    </row>
    <row r="2297" spans="1:5" x14ac:dyDescent="0.25">
      <c r="A2297" s="199" t="s">
        <v>5629</v>
      </c>
      <c r="B2297">
        <v>1</v>
      </c>
      <c r="C2297">
        <v>1</v>
      </c>
      <c r="D2297" t="s">
        <v>5501</v>
      </c>
      <c r="E2297">
        <v>1602</v>
      </c>
    </row>
    <row r="2298" spans="1:5" x14ac:dyDescent="0.25">
      <c r="A2298" s="199" t="s">
        <v>4523</v>
      </c>
      <c r="B2298">
        <v>1</v>
      </c>
      <c r="C2298">
        <v>1</v>
      </c>
      <c r="D2298" t="s">
        <v>6209</v>
      </c>
      <c r="E2298">
        <v>2379</v>
      </c>
    </row>
    <row r="2299" spans="1:5" x14ac:dyDescent="0.25">
      <c r="A2299" s="199" t="s">
        <v>6607</v>
      </c>
      <c r="B2299">
        <v>1</v>
      </c>
      <c r="C2299">
        <v>1</v>
      </c>
      <c r="D2299" t="s">
        <v>5549</v>
      </c>
      <c r="E2299">
        <v>960</v>
      </c>
    </row>
    <row r="2300" spans="1:5" x14ac:dyDescent="0.25">
      <c r="A2300" s="199" t="s">
        <v>5548</v>
      </c>
      <c r="B2300">
        <v>1</v>
      </c>
      <c r="C2300">
        <v>1</v>
      </c>
      <c r="D2300" t="s">
        <v>5567</v>
      </c>
      <c r="E2300">
        <v>1668</v>
      </c>
    </row>
    <row r="2301" spans="1:5" x14ac:dyDescent="0.25">
      <c r="A2301" s="199" t="s">
        <v>6104</v>
      </c>
      <c r="B2301">
        <v>1</v>
      </c>
      <c r="C2301">
        <v>1</v>
      </c>
      <c r="D2301" t="s">
        <v>6188</v>
      </c>
      <c r="E2301">
        <v>2358</v>
      </c>
    </row>
    <row r="2302" spans="1:5" x14ac:dyDescent="0.25">
      <c r="A2302" s="199" t="s">
        <v>6187</v>
      </c>
      <c r="B2302">
        <v>1</v>
      </c>
      <c r="C2302">
        <v>1</v>
      </c>
      <c r="D2302" t="s">
        <v>5019</v>
      </c>
      <c r="E2302">
        <v>2334</v>
      </c>
    </row>
    <row r="2303" spans="1:5" x14ac:dyDescent="0.25">
      <c r="A2303" s="199" t="s">
        <v>5576</v>
      </c>
      <c r="B2303">
        <v>1</v>
      </c>
      <c r="C2303">
        <v>1</v>
      </c>
      <c r="D2303" t="s">
        <v>5575</v>
      </c>
      <c r="E2303">
        <v>1684</v>
      </c>
    </row>
    <row r="2304" spans="1:5" x14ac:dyDescent="0.25">
      <c r="A2304" s="199" t="s">
        <v>5576</v>
      </c>
      <c r="B2304">
        <v>1</v>
      </c>
      <c r="C2304">
        <v>1</v>
      </c>
      <c r="D2304" t="s">
        <v>5486</v>
      </c>
      <c r="E2304">
        <v>1587</v>
      </c>
    </row>
    <row r="2305" spans="1:5" x14ac:dyDescent="0.25">
      <c r="A2305" s="199" t="s">
        <v>5491</v>
      </c>
      <c r="B2305">
        <v>1</v>
      </c>
      <c r="C2305">
        <v>1</v>
      </c>
      <c r="D2305" t="s">
        <v>6376</v>
      </c>
      <c r="E2305">
        <v>2540</v>
      </c>
    </row>
    <row r="2306" spans="1:5" x14ac:dyDescent="0.25">
      <c r="A2306" s="199" t="s">
        <v>5491</v>
      </c>
      <c r="B2306">
        <v>1</v>
      </c>
      <c r="C2306">
        <v>1</v>
      </c>
      <c r="D2306" t="s">
        <v>6448</v>
      </c>
      <c r="E2306">
        <v>2621</v>
      </c>
    </row>
    <row r="2307" spans="1:5" x14ac:dyDescent="0.25">
      <c r="A2307" s="199" t="s">
        <v>6447</v>
      </c>
      <c r="B2307">
        <v>1</v>
      </c>
      <c r="C2307">
        <v>1</v>
      </c>
      <c r="D2307" t="s">
        <v>6030</v>
      </c>
      <c r="E2307">
        <v>2183</v>
      </c>
    </row>
    <row r="2308" spans="1:5" x14ac:dyDescent="0.25">
      <c r="A2308" s="199" t="s">
        <v>6029</v>
      </c>
      <c r="B2308">
        <v>1</v>
      </c>
      <c r="C2308">
        <v>1</v>
      </c>
      <c r="D2308" t="s">
        <v>5669</v>
      </c>
      <c r="E2308">
        <v>1791</v>
      </c>
    </row>
    <row r="2309" spans="1:5" x14ac:dyDescent="0.25">
      <c r="A2309" s="199" t="s">
        <v>5674</v>
      </c>
      <c r="B2309">
        <v>1</v>
      </c>
      <c r="C2309">
        <v>1</v>
      </c>
      <c r="D2309" t="s">
        <v>5466</v>
      </c>
      <c r="E2309">
        <v>931</v>
      </c>
    </row>
    <row r="2310" spans="1:5" x14ac:dyDescent="0.25">
      <c r="A2310" s="199" t="s">
        <v>5924</v>
      </c>
      <c r="B2310">
        <v>1</v>
      </c>
      <c r="C2310">
        <v>1</v>
      </c>
      <c r="D2310" t="s">
        <v>6183</v>
      </c>
      <c r="E2310">
        <v>2355</v>
      </c>
    </row>
    <row r="2311" spans="1:5" x14ac:dyDescent="0.25">
      <c r="A2311" s="199" t="s">
        <v>6182</v>
      </c>
      <c r="B2311">
        <v>1</v>
      </c>
      <c r="C2311">
        <v>1</v>
      </c>
      <c r="D2311" t="s">
        <v>5452</v>
      </c>
      <c r="E2311">
        <v>1541</v>
      </c>
    </row>
    <row r="2312" spans="1:5" x14ac:dyDescent="0.25">
      <c r="A2312" s="199" t="s">
        <v>6994</v>
      </c>
      <c r="B2312">
        <v>1</v>
      </c>
      <c r="C2312">
        <v>1</v>
      </c>
      <c r="D2312" t="s">
        <v>5351</v>
      </c>
      <c r="E2312">
        <v>1436</v>
      </c>
    </row>
    <row r="2313" spans="1:5" x14ac:dyDescent="0.25">
      <c r="A2313" s="199" t="s">
        <v>6995</v>
      </c>
      <c r="B2313">
        <v>1</v>
      </c>
      <c r="C2313">
        <v>1</v>
      </c>
      <c r="D2313" t="s">
        <v>6074</v>
      </c>
      <c r="E2313">
        <v>1651</v>
      </c>
    </row>
    <row r="2314" spans="1:5" x14ac:dyDescent="0.25">
      <c r="A2314" s="199" t="s">
        <v>6996</v>
      </c>
      <c r="B2314">
        <v>1</v>
      </c>
      <c r="C2314">
        <v>1</v>
      </c>
      <c r="D2314" t="s">
        <v>6345</v>
      </c>
      <c r="E2314">
        <v>2513</v>
      </c>
    </row>
    <row r="2315" spans="1:5" x14ac:dyDescent="0.25">
      <c r="A2315" s="199" t="s">
        <v>5338</v>
      </c>
      <c r="B2315">
        <v>1</v>
      </c>
      <c r="C2315">
        <v>1</v>
      </c>
      <c r="D2315" t="s">
        <v>5337</v>
      </c>
      <c r="E2315">
        <v>1254</v>
      </c>
    </row>
    <row r="2316" spans="1:5" x14ac:dyDescent="0.25">
      <c r="A2316" s="199" t="s">
        <v>4501</v>
      </c>
      <c r="B2316">
        <v>1</v>
      </c>
      <c r="C2316">
        <v>1</v>
      </c>
      <c r="D2316" t="s">
        <v>6381</v>
      </c>
      <c r="E2316">
        <v>2545</v>
      </c>
    </row>
    <row r="2317" spans="1:5" x14ac:dyDescent="0.25">
      <c r="A2317" s="199" t="s">
        <v>6997</v>
      </c>
      <c r="B2317">
        <v>1</v>
      </c>
      <c r="C2317">
        <v>1</v>
      </c>
      <c r="D2317" t="s">
        <v>5669</v>
      </c>
      <c r="E2317">
        <v>1787</v>
      </c>
    </row>
    <row r="2318" spans="1:5" x14ac:dyDescent="0.25">
      <c r="A2318" s="199" t="s">
        <v>4389</v>
      </c>
      <c r="B2318">
        <v>1</v>
      </c>
      <c r="C2318">
        <v>1</v>
      </c>
      <c r="D2318" t="s">
        <v>5684</v>
      </c>
      <c r="E2318">
        <v>1810</v>
      </c>
    </row>
    <row r="2319" spans="1:5" x14ac:dyDescent="0.25">
      <c r="A2319" s="199" t="s">
        <v>4389</v>
      </c>
      <c r="B2319">
        <v>1</v>
      </c>
      <c r="C2319">
        <v>1</v>
      </c>
      <c r="D2319" t="s">
        <v>5048</v>
      </c>
      <c r="E2319">
        <v>875</v>
      </c>
    </row>
    <row r="2320" spans="1:5" x14ac:dyDescent="0.25">
      <c r="A2320" s="199" t="s">
        <v>7000</v>
      </c>
      <c r="B2320">
        <v>1</v>
      </c>
      <c r="C2320">
        <v>1</v>
      </c>
      <c r="D2320" t="s">
        <v>6390</v>
      </c>
      <c r="E2320">
        <v>2553</v>
      </c>
    </row>
    <row r="2321" spans="1:5" x14ac:dyDescent="0.25">
      <c r="A2321" s="199" t="s">
        <v>3708</v>
      </c>
      <c r="B2321">
        <v>1</v>
      </c>
      <c r="C2321">
        <v>1</v>
      </c>
      <c r="D2321" t="s">
        <v>6391</v>
      </c>
      <c r="E2321">
        <v>2557</v>
      </c>
    </row>
    <row r="2322" spans="1:5" x14ac:dyDescent="0.25">
      <c r="A2322" s="199" t="s">
        <v>7002</v>
      </c>
      <c r="B2322">
        <v>1</v>
      </c>
      <c r="C2322">
        <v>1</v>
      </c>
      <c r="D2322" t="s">
        <v>5859</v>
      </c>
      <c r="E2322">
        <v>1988</v>
      </c>
    </row>
    <row r="2323" spans="1:5" x14ac:dyDescent="0.25">
      <c r="A2323" s="199" t="s">
        <v>5861</v>
      </c>
      <c r="B2323">
        <v>1</v>
      </c>
      <c r="C2323">
        <v>1</v>
      </c>
      <c r="D2323" t="s">
        <v>6094</v>
      </c>
      <c r="E2323">
        <v>2264</v>
      </c>
    </row>
    <row r="2324" spans="1:5" x14ac:dyDescent="0.25">
      <c r="A2324" s="199" t="s">
        <v>6097</v>
      </c>
      <c r="B2324">
        <v>1</v>
      </c>
      <c r="C2324">
        <v>1</v>
      </c>
      <c r="D2324" t="s">
        <v>6396</v>
      </c>
      <c r="E2324">
        <v>2565</v>
      </c>
    </row>
    <row r="2325" spans="1:5" x14ac:dyDescent="0.25">
      <c r="A2325" s="199" t="s">
        <v>7003</v>
      </c>
      <c r="B2325">
        <v>1</v>
      </c>
      <c r="C2325">
        <v>1</v>
      </c>
      <c r="D2325" t="s">
        <v>5752</v>
      </c>
      <c r="E2325">
        <v>331</v>
      </c>
    </row>
    <row r="2326" spans="1:5" x14ac:dyDescent="0.25">
      <c r="A2326" s="199" t="s">
        <v>5820</v>
      </c>
      <c r="B2326">
        <v>1</v>
      </c>
      <c r="C2326">
        <v>1</v>
      </c>
      <c r="D2326" t="s">
        <v>6397</v>
      </c>
      <c r="E2326">
        <v>2569</v>
      </c>
    </row>
    <row r="2327" spans="1:5" x14ac:dyDescent="0.25">
      <c r="A2327" s="199" t="s">
        <v>5820</v>
      </c>
      <c r="B2327">
        <v>1</v>
      </c>
      <c r="C2327">
        <v>1</v>
      </c>
      <c r="D2327" t="s">
        <v>6381</v>
      </c>
      <c r="E2327">
        <v>2546</v>
      </c>
    </row>
    <row r="2328" spans="1:5" x14ac:dyDescent="0.25">
      <c r="A2328" s="199" t="s">
        <v>6382</v>
      </c>
      <c r="B2328">
        <v>1</v>
      </c>
      <c r="C2328">
        <v>1</v>
      </c>
      <c r="D2328" t="s">
        <v>5628</v>
      </c>
      <c r="E2328">
        <v>1001</v>
      </c>
    </row>
    <row r="2329" spans="1:5" x14ac:dyDescent="0.25">
      <c r="A2329" s="199" t="s">
        <v>6285</v>
      </c>
      <c r="B2329">
        <v>1</v>
      </c>
      <c r="C2329">
        <v>1</v>
      </c>
      <c r="D2329" t="s">
        <v>6114</v>
      </c>
      <c r="E2329">
        <v>2281</v>
      </c>
    </row>
    <row r="2330" spans="1:5" x14ac:dyDescent="0.25">
      <c r="A2330" s="199" t="s">
        <v>5165</v>
      </c>
      <c r="B2330">
        <v>1</v>
      </c>
      <c r="C2330">
        <v>1</v>
      </c>
      <c r="D2330" t="s">
        <v>5567</v>
      </c>
      <c r="E2330">
        <v>1669</v>
      </c>
    </row>
    <row r="2331" spans="1:5" x14ac:dyDescent="0.25">
      <c r="A2331" s="199" t="s">
        <v>4355</v>
      </c>
      <c r="B2331">
        <v>1</v>
      </c>
      <c r="C2331">
        <v>1</v>
      </c>
      <c r="D2331" t="s">
        <v>6409</v>
      </c>
      <c r="E2331">
        <v>2580</v>
      </c>
    </row>
    <row r="2332" spans="1:5" x14ac:dyDescent="0.25">
      <c r="A2332" s="199" t="s">
        <v>4355</v>
      </c>
      <c r="B2332">
        <v>1</v>
      </c>
      <c r="C2332">
        <v>1</v>
      </c>
      <c r="D2332" t="s">
        <v>6410</v>
      </c>
      <c r="E2332">
        <v>2581</v>
      </c>
    </row>
    <row r="2333" spans="1:5" x14ac:dyDescent="0.25">
      <c r="A2333" s="199" t="s">
        <v>7004</v>
      </c>
      <c r="B2333">
        <v>1</v>
      </c>
      <c r="C2333">
        <v>1</v>
      </c>
      <c r="D2333" t="s">
        <v>5439</v>
      </c>
      <c r="E2333">
        <v>593</v>
      </c>
    </row>
    <row r="2334" spans="1:5" x14ac:dyDescent="0.25">
      <c r="A2334" s="199" t="s">
        <v>7005</v>
      </c>
      <c r="B2334">
        <v>1</v>
      </c>
      <c r="C2334">
        <v>1</v>
      </c>
      <c r="D2334" t="s">
        <v>6299</v>
      </c>
      <c r="E2334">
        <v>1746</v>
      </c>
    </row>
    <row r="2335" spans="1:5" x14ac:dyDescent="0.25">
      <c r="A2335" s="199" t="s">
        <v>7006</v>
      </c>
      <c r="B2335">
        <v>1</v>
      </c>
      <c r="C2335">
        <v>1</v>
      </c>
      <c r="D2335" t="s">
        <v>5360</v>
      </c>
      <c r="E2335">
        <v>903</v>
      </c>
    </row>
    <row r="2336" spans="1:5" x14ac:dyDescent="0.25">
      <c r="A2336" s="199" t="s">
        <v>5622</v>
      </c>
      <c r="B2336">
        <v>1</v>
      </c>
      <c r="C2336">
        <v>1</v>
      </c>
      <c r="D2336" t="s">
        <v>5942</v>
      </c>
      <c r="E2336">
        <v>2086</v>
      </c>
    </row>
    <row r="2337" spans="1:5" x14ac:dyDescent="0.25">
      <c r="A2337" s="199" t="s">
        <v>5135</v>
      </c>
      <c r="B2337">
        <v>1</v>
      </c>
      <c r="C2337">
        <v>1</v>
      </c>
      <c r="D2337" t="s">
        <v>5498</v>
      </c>
      <c r="E2337">
        <v>1594</v>
      </c>
    </row>
    <row r="2338" spans="1:5" x14ac:dyDescent="0.25">
      <c r="A2338" s="199" t="s">
        <v>5497</v>
      </c>
      <c r="B2338">
        <v>1</v>
      </c>
      <c r="C2338">
        <v>1</v>
      </c>
      <c r="D2338" t="s">
        <v>5048</v>
      </c>
      <c r="E2338">
        <v>894</v>
      </c>
    </row>
    <row r="2339" spans="1:5" x14ac:dyDescent="0.25">
      <c r="A2339" s="199" t="s">
        <v>7008</v>
      </c>
      <c r="B2339">
        <v>1</v>
      </c>
      <c r="C2339">
        <v>1</v>
      </c>
      <c r="D2339" t="s">
        <v>6416</v>
      </c>
      <c r="E2339">
        <v>2587</v>
      </c>
    </row>
    <row r="2340" spans="1:5" x14ac:dyDescent="0.25">
      <c r="A2340" s="199" t="s">
        <v>7009</v>
      </c>
      <c r="B2340">
        <v>1</v>
      </c>
      <c r="C2340">
        <v>1</v>
      </c>
      <c r="D2340" t="s">
        <v>5252</v>
      </c>
      <c r="E2340">
        <v>1293</v>
      </c>
    </row>
    <row r="2341" spans="1:5" x14ac:dyDescent="0.25">
      <c r="A2341" s="199" t="s">
        <v>7010</v>
      </c>
      <c r="B2341">
        <v>1</v>
      </c>
      <c r="C2341">
        <v>1</v>
      </c>
      <c r="D2341" t="s">
        <v>6347</v>
      </c>
      <c r="E2341">
        <v>2516</v>
      </c>
    </row>
    <row r="2342" spans="1:5" x14ac:dyDescent="0.25">
      <c r="A2342" s="199" t="s">
        <v>4912</v>
      </c>
      <c r="B2342">
        <v>1</v>
      </c>
      <c r="C2342">
        <v>1</v>
      </c>
      <c r="D2342" t="s">
        <v>6413</v>
      </c>
      <c r="E2342">
        <v>2584</v>
      </c>
    </row>
    <row r="2343" spans="1:5" x14ac:dyDescent="0.25">
      <c r="A2343" s="199" t="s">
        <v>7011</v>
      </c>
      <c r="B2343">
        <v>1</v>
      </c>
      <c r="C2343">
        <v>1</v>
      </c>
      <c r="D2343" t="s">
        <v>5669</v>
      </c>
      <c r="E2343">
        <v>1802</v>
      </c>
    </row>
    <row r="2344" spans="1:5" x14ac:dyDescent="0.25">
      <c r="A2344" s="199" t="s">
        <v>5682</v>
      </c>
      <c r="B2344">
        <v>1</v>
      </c>
      <c r="C2344">
        <v>1</v>
      </c>
      <c r="D2344" t="s">
        <v>5698</v>
      </c>
      <c r="E2344">
        <v>1820</v>
      </c>
    </row>
    <row r="2345" spans="1:5" x14ac:dyDescent="0.25">
      <c r="A2345" s="199" t="s">
        <v>5697</v>
      </c>
      <c r="B2345">
        <v>1</v>
      </c>
      <c r="C2345">
        <v>1</v>
      </c>
      <c r="D2345" t="s">
        <v>5698</v>
      </c>
      <c r="E2345">
        <v>1825</v>
      </c>
    </row>
    <row r="2346" spans="1:5" x14ac:dyDescent="0.25">
      <c r="A2346" s="199" t="s">
        <v>4171</v>
      </c>
      <c r="B2346">
        <v>1</v>
      </c>
      <c r="C2346">
        <v>1</v>
      </c>
      <c r="D2346" t="s">
        <v>5481</v>
      </c>
      <c r="E2346">
        <v>547</v>
      </c>
    </row>
    <row r="2347" spans="1:5" x14ac:dyDescent="0.25">
      <c r="A2347" s="199" t="s">
        <v>4171</v>
      </c>
      <c r="B2347">
        <v>1</v>
      </c>
      <c r="C2347">
        <v>1</v>
      </c>
      <c r="D2347" t="s">
        <v>5517</v>
      </c>
      <c r="E2347">
        <v>1614</v>
      </c>
    </row>
    <row r="2348" spans="1:5" x14ac:dyDescent="0.25">
      <c r="A2348" s="199" t="s">
        <v>6540</v>
      </c>
      <c r="B2348">
        <v>1</v>
      </c>
      <c r="C2348">
        <v>1</v>
      </c>
      <c r="D2348" t="s">
        <v>6119</v>
      </c>
      <c r="E2348">
        <v>2287</v>
      </c>
    </row>
    <row r="2349" spans="1:5" x14ac:dyDescent="0.25">
      <c r="A2349" s="199" t="s">
        <v>4117</v>
      </c>
      <c r="B2349">
        <v>1</v>
      </c>
      <c r="C2349">
        <v>1</v>
      </c>
      <c r="D2349" t="s">
        <v>5486</v>
      </c>
      <c r="E2349">
        <v>1586</v>
      </c>
    </row>
    <row r="2350" spans="1:5" x14ac:dyDescent="0.25">
      <c r="A2350" s="199" t="s">
        <v>5490</v>
      </c>
      <c r="B2350">
        <v>1</v>
      </c>
      <c r="C2350">
        <v>1</v>
      </c>
      <c r="D2350" t="s">
        <v>5590</v>
      </c>
      <c r="E2350">
        <v>1155</v>
      </c>
    </row>
    <row r="2351" spans="1:5" x14ac:dyDescent="0.25">
      <c r="A2351" s="199" t="s">
        <v>5490</v>
      </c>
      <c r="B2351">
        <v>1</v>
      </c>
      <c r="C2351">
        <v>1</v>
      </c>
      <c r="D2351" t="s">
        <v>5381</v>
      </c>
      <c r="E2351">
        <v>1091</v>
      </c>
    </row>
    <row r="2352" spans="1:5" x14ac:dyDescent="0.25">
      <c r="A2352" s="199" t="s">
        <v>6549</v>
      </c>
      <c r="B2352">
        <v>1</v>
      </c>
      <c r="C2352">
        <v>1</v>
      </c>
      <c r="D2352" t="s">
        <v>6266</v>
      </c>
      <c r="E2352">
        <v>2438</v>
      </c>
    </row>
    <row r="2353" spans="1:5" x14ac:dyDescent="0.25">
      <c r="A2353" s="199" t="s">
        <v>6549</v>
      </c>
      <c r="B2353">
        <v>1</v>
      </c>
      <c r="C2353">
        <v>1</v>
      </c>
      <c r="D2353" t="s">
        <v>5992</v>
      </c>
      <c r="E2353">
        <v>2137</v>
      </c>
    </row>
    <row r="2354" spans="1:5" x14ac:dyDescent="0.25">
      <c r="A2354" s="199" t="s">
        <v>3437</v>
      </c>
      <c r="B2354">
        <v>1</v>
      </c>
      <c r="C2354">
        <v>1</v>
      </c>
      <c r="D2354" t="s">
        <v>5901</v>
      </c>
      <c r="E2354">
        <v>2034</v>
      </c>
    </row>
    <row r="2355" spans="1:5" x14ac:dyDescent="0.25">
      <c r="A2355" s="199" t="s">
        <v>3582</v>
      </c>
      <c r="B2355">
        <v>1</v>
      </c>
      <c r="C2355">
        <v>1</v>
      </c>
      <c r="D2355" t="s">
        <v>6318</v>
      </c>
      <c r="E2355">
        <v>2485</v>
      </c>
    </row>
    <row r="2356" spans="1:5" x14ac:dyDescent="0.25">
      <c r="A2356" s="199" t="s">
        <v>7013</v>
      </c>
      <c r="B2356">
        <v>1</v>
      </c>
      <c r="C2356">
        <v>1</v>
      </c>
      <c r="D2356" t="s">
        <v>5713</v>
      </c>
      <c r="E2356">
        <v>1842</v>
      </c>
    </row>
    <row r="2357" spans="1:5" x14ac:dyDescent="0.25">
      <c r="A2357" s="199" t="s">
        <v>7014</v>
      </c>
      <c r="B2357">
        <v>1</v>
      </c>
      <c r="C2357">
        <v>1</v>
      </c>
      <c r="D2357" t="s">
        <v>6475</v>
      </c>
      <c r="E2357">
        <v>2651</v>
      </c>
    </row>
    <row r="2358" spans="1:5" x14ac:dyDescent="0.25">
      <c r="A2358" s="199" t="s">
        <v>6476</v>
      </c>
      <c r="B2358">
        <v>1</v>
      </c>
      <c r="C2358">
        <v>1</v>
      </c>
      <c r="D2358" t="s">
        <v>6437</v>
      </c>
      <c r="E2358">
        <v>2608</v>
      </c>
    </row>
    <row r="2359" spans="1:5" x14ac:dyDescent="0.25">
      <c r="A2359" s="199" t="s">
        <v>7015</v>
      </c>
      <c r="B2359">
        <v>1</v>
      </c>
      <c r="C2359">
        <v>1</v>
      </c>
      <c r="D2359" t="s">
        <v>5689</v>
      </c>
      <c r="E2359">
        <v>677</v>
      </c>
    </row>
    <row r="2360" spans="1:5" x14ac:dyDescent="0.25">
      <c r="A2360" s="199" t="s">
        <v>5236</v>
      </c>
      <c r="B2360">
        <v>1</v>
      </c>
      <c r="C2360">
        <v>1</v>
      </c>
      <c r="D2360" t="s">
        <v>6438</v>
      </c>
      <c r="E2360">
        <v>2609</v>
      </c>
    </row>
    <row r="2361" spans="1:5" x14ac:dyDescent="0.25">
      <c r="A2361" s="199" t="s">
        <v>5236</v>
      </c>
      <c r="B2361">
        <v>1</v>
      </c>
      <c r="C2361">
        <v>1</v>
      </c>
      <c r="D2361" t="s">
        <v>6439</v>
      </c>
      <c r="E2361">
        <v>2610</v>
      </c>
    </row>
    <row r="2362" spans="1:5" x14ac:dyDescent="0.25">
      <c r="A2362" s="199" t="s">
        <v>4275</v>
      </c>
      <c r="B2362">
        <v>1</v>
      </c>
      <c r="C2362">
        <v>1</v>
      </c>
      <c r="D2362" t="s">
        <v>6440</v>
      </c>
      <c r="E2362">
        <v>2612</v>
      </c>
    </row>
    <row r="2363" spans="1:5" x14ac:dyDescent="0.25">
      <c r="A2363" s="199" t="s">
        <v>3914</v>
      </c>
      <c r="B2363">
        <v>1</v>
      </c>
      <c r="C2363">
        <v>1</v>
      </c>
      <c r="D2363" t="s">
        <v>6441</v>
      </c>
      <c r="E2363">
        <v>2614</v>
      </c>
    </row>
    <row r="2364" spans="1:5" x14ac:dyDescent="0.25">
      <c r="A2364" s="199" t="s">
        <v>3914</v>
      </c>
      <c r="B2364">
        <v>1</v>
      </c>
      <c r="C2364">
        <v>1</v>
      </c>
      <c r="D2364" t="s">
        <v>5360</v>
      </c>
      <c r="E2364">
        <v>901</v>
      </c>
    </row>
    <row r="2365" spans="1:5" x14ac:dyDescent="0.25">
      <c r="A2365" s="199" t="s">
        <v>7018</v>
      </c>
      <c r="B2365">
        <v>1</v>
      </c>
      <c r="C2365">
        <v>1</v>
      </c>
      <c r="D2365" t="s">
        <v>6000</v>
      </c>
      <c r="E2365">
        <v>2151</v>
      </c>
    </row>
    <row r="2366" spans="1:5" x14ac:dyDescent="0.25">
      <c r="A2366" s="199" t="s">
        <v>7019</v>
      </c>
      <c r="B2366">
        <v>1</v>
      </c>
      <c r="C2366">
        <v>1</v>
      </c>
      <c r="D2366" t="s">
        <v>6229</v>
      </c>
      <c r="E2366">
        <v>1026</v>
      </c>
    </row>
    <row r="2367" spans="1:5" x14ac:dyDescent="0.25">
      <c r="A2367" s="199" t="s">
        <v>7020</v>
      </c>
      <c r="B2367">
        <v>1</v>
      </c>
      <c r="C2367">
        <v>1</v>
      </c>
      <c r="D2367" t="s">
        <v>5927</v>
      </c>
      <c r="E2367">
        <v>2064</v>
      </c>
    </row>
    <row r="2368" spans="1:5" x14ac:dyDescent="0.25">
      <c r="A2368" s="199" t="s">
        <v>5928</v>
      </c>
      <c r="B2368">
        <v>1</v>
      </c>
      <c r="C2368">
        <v>1</v>
      </c>
      <c r="D2368" t="s">
        <v>6442</v>
      </c>
      <c r="E2368">
        <v>2615</v>
      </c>
    </row>
    <row r="2369" spans="1:5" x14ac:dyDescent="0.25">
      <c r="A2369" s="199" t="s">
        <v>7022</v>
      </c>
      <c r="B2369">
        <v>1</v>
      </c>
      <c r="C2369">
        <v>1</v>
      </c>
      <c r="D2369" t="s">
        <v>5265</v>
      </c>
      <c r="E2369">
        <v>785</v>
      </c>
    </row>
    <row r="2370" spans="1:5" x14ac:dyDescent="0.25">
      <c r="A2370" s="199" t="s">
        <v>5264</v>
      </c>
      <c r="B2370">
        <v>1</v>
      </c>
      <c r="C2370">
        <v>1</v>
      </c>
      <c r="D2370" t="s">
        <v>6445</v>
      </c>
      <c r="E2370">
        <v>2619</v>
      </c>
    </row>
    <row r="2371" spans="1:5" x14ac:dyDescent="0.25">
      <c r="A2371" s="199" t="s">
        <v>5120</v>
      </c>
      <c r="B2371">
        <v>1</v>
      </c>
      <c r="C2371">
        <v>1</v>
      </c>
      <c r="D2371" t="s">
        <v>5048</v>
      </c>
      <c r="E2371">
        <v>868</v>
      </c>
    </row>
    <row r="2372" spans="1:5" x14ac:dyDescent="0.25">
      <c r="A2372" s="199" t="s">
        <v>4054</v>
      </c>
      <c r="B2372">
        <v>1</v>
      </c>
      <c r="C2372">
        <v>1</v>
      </c>
      <c r="D2372" t="s">
        <v>5850</v>
      </c>
      <c r="E2372">
        <v>1977</v>
      </c>
    </row>
    <row r="2373" spans="1:5" x14ac:dyDescent="0.25">
      <c r="A2373" s="199" t="s">
        <v>3945</v>
      </c>
      <c r="B2373">
        <v>1</v>
      </c>
      <c r="C2373">
        <v>1</v>
      </c>
      <c r="D2373" t="s">
        <v>6337</v>
      </c>
      <c r="E2373">
        <v>2507</v>
      </c>
    </row>
    <row r="2374" spans="1:5" x14ac:dyDescent="0.25">
      <c r="A2374" s="199" t="s">
        <v>7024</v>
      </c>
      <c r="B2374">
        <v>1</v>
      </c>
      <c r="C2374">
        <v>1</v>
      </c>
      <c r="D2374" t="s">
        <v>5571</v>
      </c>
      <c r="E2374">
        <v>464</v>
      </c>
    </row>
    <row r="2375" spans="1:5" x14ac:dyDescent="0.25">
      <c r="A2375" s="199" t="s">
        <v>3613</v>
      </c>
      <c r="B2375">
        <v>1</v>
      </c>
      <c r="C2375">
        <v>1</v>
      </c>
      <c r="D2375" t="s">
        <v>5523</v>
      </c>
      <c r="E2375">
        <v>1632</v>
      </c>
    </row>
    <row r="2376" spans="1:5" x14ac:dyDescent="0.25">
      <c r="A2376" s="199" t="s">
        <v>4901</v>
      </c>
      <c r="B2376">
        <v>1</v>
      </c>
      <c r="C2376">
        <v>1</v>
      </c>
      <c r="D2376" t="s">
        <v>5583</v>
      </c>
      <c r="E2376">
        <v>969</v>
      </c>
    </row>
    <row r="2377" spans="1:5" x14ac:dyDescent="0.25">
      <c r="A2377" s="199" t="s">
        <v>4987</v>
      </c>
      <c r="B2377">
        <v>1</v>
      </c>
      <c r="C2377">
        <v>1</v>
      </c>
      <c r="D2377" t="s">
        <v>5463</v>
      </c>
      <c r="E2377">
        <v>1553</v>
      </c>
    </row>
    <row r="2378" spans="1:5" x14ac:dyDescent="0.25">
      <c r="A2378" s="199" t="s">
        <v>4297</v>
      </c>
      <c r="B2378">
        <v>1</v>
      </c>
      <c r="C2378">
        <v>1</v>
      </c>
      <c r="D2378" t="s">
        <v>5523</v>
      </c>
      <c r="E2378">
        <v>1622</v>
      </c>
    </row>
    <row r="2379" spans="1:5" x14ac:dyDescent="0.25">
      <c r="A2379" s="199" t="s">
        <v>7026</v>
      </c>
      <c r="B2379">
        <v>1</v>
      </c>
      <c r="C2379">
        <v>1</v>
      </c>
      <c r="D2379" t="s">
        <v>6468</v>
      </c>
      <c r="E2379">
        <v>1831</v>
      </c>
    </row>
    <row r="2380" spans="1:5" x14ac:dyDescent="0.25">
      <c r="A2380" s="199" t="s">
        <v>6467</v>
      </c>
      <c r="B2380">
        <v>1</v>
      </c>
      <c r="C2380">
        <v>1</v>
      </c>
      <c r="D2380" t="s">
        <v>5656</v>
      </c>
      <c r="E2380">
        <v>1441</v>
      </c>
    </row>
    <row r="2381" spans="1:5" x14ac:dyDescent="0.25">
      <c r="A2381" s="199" t="s">
        <v>7027</v>
      </c>
      <c r="B2381">
        <v>1</v>
      </c>
      <c r="C2381">
        <v>1</v>
      </c>
      <c r="D2381" t="s">
        <v>5879</v>
      </c>
      <c r="E2381">
        <v>2002</v>
      </c>
    </row>
    <row r="2382" spans="1:5" x14ac:dyDescent="0.25">
      <c r="A2382" s="199" t="s">
        <v>5878</v>
      </c>
      <c r="B2382">
        <v>1</v>
      </c>
      <c r="C2382">
        <v>1</v>
      </c>
      <c r="D2382" t="s">
        <v>6320</v>
      </c>
      <c r="E2382">
        <v>2489</v>
      </c>
    </row>
    <row r="2383" spans="1:5" x14ac:dyDescent="0.25">
      <c r="A2383" s="199" t="s">
        <v>7028</v>
      </c>
      <c r="B2383">
        <v>1</v>
      </c>
      <c r="C2383">
        <v>1</v>
      </c>
      <c r="D2383" t="s">
        <v>6177</v>
      </c>
      <c r="E2383">
        <v>2350</v>
      </c>
    </row>
    <row r="2384" spans="1:5" x14ac:dyDescent="0.25">
      <c r="A2384" s="199" t="s">
        <v>7029</v>
      </c>
      <c r="B2384">
        <v>1</v>
      </c>
      <c r="C2384">
        <v>1</v>
      </c>
      <c r="D2384" t="s">
        <v>5752</v>
      </c>
      <c r="E2384">
        <v>333</v>
      </c>
    </row>
    <row r="2385" spans="1:5" x14ac:dyDescent="0.25">
      <c r="A2385" s="199" t="s">
        <v>3424</v>
      </c>
      <c r="B2385">
        <v>1</v>
      </c>
      <c r="C2385">
        <v>1</v>
      </c>
      <c r="D2385" t="s">
        <v>5901</v>
      </c>
      <c r="E2385">
        <v>2033</v>
      </c>
    </row>
    <row r="2386" spans="1:5" x14ac:dyDescent="0.25">
      <c r="A2386" s="199" t="s">
        <v>3424</v>
      </c>
      <c r="B2386">
        <v>1</v>
      </c>
      <c r="C2386">
        <v>1</v>
      </c>
      <c r="D2386" t="s">
        <v>5691</v>
      </c>
      <c r="E2386">
        <v>1814</v>
      </c>
    </row>
    <row r="2387" spans="1:5" x14ac:dyDescent="0.25">
      <c r="A2387" s="199" t="s">
        <v>6424</v>
      </c>
      <c r="B2387">
        <v>1</v>
      </c>
      <c r="C2387">
        <v>1</v>
      </c>
      <c r="D2387" t="s">
        <v>6450</v>
      </c>
      <c r="E2387">
        <v>2624</v>
      </c>
    </row>
    <row r="2388" spans="1:5" x14ac:dyDescent="0.25">
      <c r="A2388" s="199" t="s">
        <v>7030</v>
      </c>
      <c r="B2388">
        <v>1</v>
      </c>
      <c r="C2388">
        <v>1</v>
      </c>
      <c r="D2388" t="s">
        <v>5289</v>
      </c>
      <c r="E2388">
        <v>764</v>
      </c>
    </row>
    <row r="2389" spans="1:5" x14ac:dyDescent="0.25">
      <c r="A2389" s="199" t="s">
        <v>6512</v>
      </c>
      <c r="B2389">
        <v>1</v>
      </c>
      <c r="C2389">
        <v>1</v>
      </c>
      <c r="D2389" t="s">
        <v>5498</v>
      </c>
      <c r="E2389">
        <v>1596</v>
      </c>
    </row>
    <row r="2390" spans="1:5" x14ac:dyDescent="0.25">
      <c r="A2390" s="199" t="s">
        <v>3610</v>
      </c>
      <c r="B2390">
        <v>1</v>
      </c>
      <c r="C2390">
        <v>1</v>
      </c>
      <c r="D2390" t="s">
        <v>5706</v>
      </c>
      <c r="E2390">
        <v>1836</v>
      </c>
    </row>
    <row r="2391" spans="1:5" x14ac:dyDescent="0.25">
      <c r="A2391" s="199" t="s">
        <v>3894</v>
      </c>
      <c r="B2391">
        <v>1</v>
      </c>
      <c r="C2391">
        <v>1</v>
      </c>
      <c r="D2391" t="s">
        <v>6283</v>
      </c>
      <c r="E2391">
        <v>2456</v>
      </c>
    </row>
    <row r="2392" spans="1:5" x14ac:dyDescent="0.25">
      <c r="A2392" s="199" t="s">
        <v>6550</v>
      </c>
      <c r="B2392">
        <v>1</v>
      </c>
      <c r="C2392">
        <v>1</v>
      </c>
      <c r="D2392" t="s">
        <v>6175</v>
      </c>
      <c r="E2392">
        <v>2349</v>
      </c>
    </row>
    <row r="2393" spans="1:5" x14ac:dyDescent="0.25">
      <c r="A2393" s="199" t="s">
        <v>6176</v>
      </c>
      <c r="B2393">
        <v>1</v>
      </c>
      <c r="C2393">
        <v>1</v>
      </c>
      <c r="D2393" t="s">
        <v>5271</v>
      </c>
      <c r="E2393">
        <v>1209</v>
      </c>
    </row>
    <row r="2394" spans="1:5" x14ac:dyDescent="0.25">
      <c r="A2394" s="199" t="s">
        <v>7032</v>
      </c>
      <c r="B2394">
        <v>1</v>
      </c>
      <c r="C2394">
        <v>1</v>
      </c>
      <c r="D2394" t="s">
        <v>5669</v>
      </c>
      <c r="E2394">
        <v>1797</v>
      </c>
    </row>
    <row r="2395" spans="1:5" x14ac:dyDescent="0.25">
      <c r="A2395" s="199" t="s">
        <v>6406</v>
      </c>
      <c r="B2395">
        <v>1</v>
      </c>
      <c r="C2395">
        <v>1</v>
      </c>
      <c r="D2395" t="s">
        <v>5300</v>
      </c>
      <c r="E2395">
        <v>744</v>
      </c>
    </row>
    <row r="2396" spans="1:5" x14ac:dyDescent="0.25">
      <c r="A2396" s="199" t="s">
        <v>7033</v>
      </c>
      <c r="B2396">
        <v>1</v>
      </c>
      <c r="C2396">
        <v>1</v>
      </c>
      <c r="D2396" t="s">
        <v>5957</v>
      </c>
      <c r="E2396">
        <v>2106</v>
      </c>
    </row>
    <row r="2397" spans="1:5" x14ac:dyDescent="0.25">
      <c r="A2397" s="199" t="s">
        <v>4720</v>
      </c>
      <c r="B2397">
        <v>1</v>
      </c>
      <c r="C2397">
        <v>1</v>
      </c>
      <c r="D2397" t="s">
        <v>5398</v>
      </c>
      <c r="E2397">
        <v>1484</v>
      </c>
    </row>
    <row r="2398" spans="1:5" x14ac:dyDescent="0.25">
      <c r="A2398" s="199" t="s">
        <v>5112</v>
      </c>
      <c r="B2398">
        <v>1</v>
      </c>
      <c r="C2398">
        <v>1</v>
      </c>
      <c r="D2398" t="s">
        <v>6471</v>
      </c>
      <c r="E2398">
        <v>2646</v>
      </c>
    </row>
    <row r="2399" spans="1:5" x14ac:dyDescent="0.25">
      <c r="A2399" s="199" t="s">
        <v>5021</v>
      </c>
      <c r="B2399">
        <v>1</v>
      </c>
      <c r="C2399">
        <v>1</v>
      </c>
      <c r="D2399" t="s">
        <v>5314</v>
      </c>
      <c r="E2399">
        <v>1268</v>
      </c>
    </row>
    <row r="2400" spans="1:5" x14ac:dyDescent="0.25">
      <c r="A2400" s="199" t="s">
        <v>5333</v>
      </c>
      <c r="B2400">
        <v>1</v>
      </c>
      <c r="C2400">
        <v>1</v>
      </c>
      <c r="D2400" t="s">
        <v>5787</v>
      </c>
      <c r="E2400">
        <v>1921</v>
      </c>
    </row>
    <row r="2401" spans="1:5" x14ac:dyDescent="0.25">
      <c r="A2401" s="199" t="s">
        <v>5786</v>
      </c>
      <c r="B2401">
        <v>1</v>
      </c>
      <c r="C2401">
        <v>1</v>
      </c>
      <c r="D2401" t="s">
        <v>6472</v>
      </c>
      <c r="E2401">
        <v>2648</v>
      </c>
    </row>
    <row r="2402" spans="1:5" x14ac:dyDescent="0.25">
      <c r="A2402" s="199" t="s">
        <v>5786</v>
      </c>
      <c r="B2402">
        <v>1</v>
      </c>
      <c r="C2402">
        <v>1</v>
      </c>
      <c r="D2402" t="s">
        <v>5418</v>
      </c>
      <c r="E2402">
        <v>1207</v>
      </c>
    </row>
    <row r="2403" spans="1:5" x14ac:dyDescent="0.25">
      <c r="A2403" s="199" t="s">
        <v>7035</v>
      </c>
      <c r="B2403">
        <v>1</v>
      </c>
      <c r="C2403">
        <v>1</v>
      </c>
      <c r="D2403" t="s">
        <v>5651</v>
      </c>
      <c r="E2403">
        <v>1761</v>
      </c>
    </row>
    <row r="2404" spans="1:5" x14ac:dyDescent="0.25">
      <c r="A2404" s="199" t="s">
        <v>5146</v>
      </c>
      <c r="B2404">
        <v>1</v>
      </c>
      <c r="C2404">
        <v>1</v>
      </c>
      <c r="D2404" t="s">
        <v>5343</v>
      </c>
      <c r="E2404">
        <v>1238</v>
      </c>
    </row>
    <row r="2405" spans="1:5" x14ac:dyDescent="0.25">
      <c r="A2405" s="199" t="s">
        <v>5342</v>
      </c>
      <c r="B2405">
        <v>1</v>
      </c>
      <c r="C2405">
        <v>1</v>
      </c>
      <c r="D2405" t="s">
        <v>5728</v>
      </c>
      <c r="E2405">
        <v>1864</v>
      </c>
    </row>
    <row r="2406" spans="1:5" x14ac:dyDescent="0.25">
      <c r="A2406" s="199" t="s">
        <v>5734</v>
      </c>
      <c r="B2406">
        <v>1</v>
      </c>
      <c r="C2406">
        <v>1</v>
      </c>
      <c r="D2406" t="s">
        <v>6287</v>
      </c>
      <c r="E2406">
        <v>44</v>
      </c>
    </row>
    <row r="2407" spans="1:5" x14ac:dyDescent="0.25">
      <c r="A2407" s="199" t="s">
        <v>4923</v>
      </c>
      <c r="B2407">
        <v>1</v>
      </c>
      <c r="C2407">
        <v>1</v>
      </c>
      <c r="D2407" t="s">
        <v>5617</v>
      </c>
      <c r="E2407">
        <v>1730</v>
      </c>
    </row>
    <row r="2408" spans="1:5" x14ac:dyDescent="0.25">
      <c r="A2408" s="199" t="s">
        <v>7037</v>
      </c>
      <c r="B2408">
        <v>1</v>
      </c>
      <c r="C2408">
        <v>1</v>
      </c>
      <c r="D2408" t="s">
        <v>5577</v>
      </c>
      <c r="E2408">
        <v>1686</v>
      </c>
    </row>
    <row r="2409" spans="1:5" x14ac:dyDescent="0.25">
      <c r="A2409" s="199" t="s">
        <v>4551</v>
      </c>
      <c r="B2409">
        <v>1</v>
      </c>
      <c r="C2409">
        <v>1</v>
      </c>
      <c r="D2409" t="s">
        <v>5989</v>
      </c>
      <c r="E2409">
        <v>2134</v>
      </c>
    </row>
    <row r="2410" spans="1:5" x14ac:dyDescent="0.25">
      <c r="A2410" s="199" t="s">
        <v>6364</v>
      </c>
      <c r="B2410">
        <v>1</v>
      </c>
      <c r="C2410">
        <v>1</v>
      </c>
      <c r="D2410" t="s">
        <v>6365</v>
      </c>
      <c r="E2410">
        <v>2529</v>
      </c>
    </row>
    <row r="2411" spans="1:5" x14ac:dyDescent="0.25">
      <c r="A2411" s="199" t="s">
        <v>6364</v>
      </c>
      <c r="B2411">
        <v>1</v>
      </c>
      <c r="C2411">
        <v>1</v>
      </c>
      <c r="D2411" t="s">
        <v>5561</v>
      </c>
      <c r="E2411">
        <v>469</v>
      </c>
    </row>
    <row r="2412" spans="1:5" x14ac:dyDescent="0.25">
      <c r="A2412" s="199" t="s">
        <v>5560</v>
      </c>
    </row>
  </sheetData>
  <autoFilter ref="A1:D1"/>
  <sortState ref="A2:E2419">
    <sortCondition descending="1" ref="B2:B2419"/>
  </sortStat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62"/>
  <sheetViews>
    <sheetView topLeftCell="A166" workbookViewId="0">
      <selection activeCell="A69" sqref="A69:XFD69"/>
    </sheetView>
  </sheetViews>
  <sheetFormatPr defaultRowHeight="15" x14ac:dyDescent="0.25"/>
  <cols>
    <col min="1" max="1" width="108.42578125" style="41" customWidth="1"/>
    <col min="4" max="4" width="40.7109375" customWidth="1"/>
  </cols>
  <sheetData>
    <row r="1" spans="1:5" x14ac:dyDescent="0.25">
      <c r="A1" s="41" t="s">
        <v>708</v>
      </c>
      <c r="B1" t="s">
        <v>216</v>
      </c>
      <c r="C1" t="s">
        <v>709</v>
      </c>
      <c r="D1" t="s">
        <v>710</v>
      </c>
      <c r="E1" t="s">
        <v>711</v>
      </c>
    </row>
    <row r="2" spans="1:5" x14ac:dyDescent="0.25">
      <c r="A2" s="41" t="s">
        <v>2202</v>
      </c>
      <c r="B2">
        <v>2</v>
      </c>
      <c r="C2" t="s">
        <v>713</v>
      </c>
      <c r="D2" t="s">
        <v>1159</v>
      </c>
      <c r="E2">
        <v>387</v>
      </c>
    </row>
    <row r="3" spans="1:5" x14ac:dyDescent="0.25">
      <c r="A3" s="41" t="s">
        <v>2198</v>
      </c>
      <c r="B3">
        <v>3</v>
      </c>
      <c r="C3" t="s">
        <v>713</v>
      </c>
      <c r="D3" t="s">
        <v>1527</v>
      </c>
      <c r="E3">
        <v>738</v>
      </c>
    </row>
    <row r="4" spans="1:5" x14ac:dyDescent="0.25">
      <c r="A4" s="41" t="s">
        <v>2199</v>
      </c>
      <c r="B4">
        <v>2</v>
      </c>
      <c r="C4" t="s">
        <v>716</v>
      </c>
      <c r="D4" t="s">
        <v>874</v>
      </c>
      <c r="E4">
        <v>145</v>
      </c>
    </row>
    <row r="5" spans="1:5" x14ac:dyDescent="0.25">
      <c r="A5" s="41" t="s">
        <v>2200</v>
      </c>
      <c r="B5">
        <v>2</v>
      </c>
      <c r="C5" t="s">
        <v>716</v>
      </c>
      <c r="D5" t="s">
        <v>878</v>
      </c>
      <c r="E5">
        <v>148</v>
      </c>
    </row>
    <row r="6" spans="1:5" x14ac:dyDescent="0.25">
      <c r="A6" s="41" t="s">
        <v>2201</v>
      </c>
      <c r="B6">
        <v>2</v>
      </c>
      <c r="C6" t="s">
        <v>716</v>
      </c>
      <c r="D6" t="s">
        <v>896</v>
      </c>
      <c r="E6">
        <v>159</v>
      </c>
    </row>
    <row r="7" spans="1:5" x14ac:dyDescent="0.25">
      <c r="A7" s="41" t="s">
        <v>2192</v>
      </c>
      <c r="B7">
        <v>2</v>
      </c>
      <c r="C7" t="s">
        <v>716</v>
      </c>
      <c r="D7" t="s">
        <v>1425</v>
      </c>
      <c r="E7">
        <v>642</v>
      </c>
    </row>
    <row r="8" spans="1:5" x14ac:dyDescent="0.25">
      <c r="A8" s="41" t="s">
        <v>720</v>
      </c>
      <c r="B8">
        <v>2</v>
      </c>
      <c r="C8" t="s">
        <v>716</v>
      </c>
      <c r="D8" t="s">
        <v>721</v>
      </c>
      <c r="E8">
        <v>20</v>
      </c>
    </row>
    <row r="9" spans="1:5" x14ac:dyDescent="0.25">
      <c r="A9" s="41" t="s">
        <v>1750</v>
      </c>
      <c r="B9">
        <v>2</v>
      </c>
      <c r="C9" t="s">
        <v>713</v>
      </c>
      <c r="D9" t="s">
        <v>1751</v>
      </c>
      <c r="E9">
        <v>953</v>
      </c>
    </row>
    <row r="10" spans="1:5" x14ac:dyDescent="0.25">
      <c r="A10" s="41" t="s">
        <v>1199</v>
      </c>
      <c r="B10">
        <v>2</v>
      </c>
      <c r="C10" t="s">
        <v>713</v>
      </c>
      <c r="D10" t="s">
        <v>1200</v>
      </c>
      <c r="E10">
        <v>444</v>
      </c>
    </row>
    <row r="11" spans="1:5" x14ac:dyDescent="0.25">
      <c r="A11" s="41" t="s">
        <v>2207</v>
      </c>
      <c r="B11">
        <v>2</v>
      </c>
      <c r="C11" t="s">
        <v>713</v>
      </c>
      <c r="D11" t="s">
        <v>1902</v>
      </c>
      <c r="E11">
        <v>1126</v>
      </c>
    </row>
    <row r="12" spans="1:5" ht="30" x14ac:dyDescent="0.25">
      <c r="A12" s="41" t="s">
        <v>2208</v>
      </c>
      <c r="B12">
        <v>4</v>
      </c>
      <c r="C12" t="s">
        <v>713</v>
      </c>
      <c r="D12" t="s">
        <v>931</v>
      </c>
      <c r="E12">
        <v>184</v>
      </c>
    </row>
    <row r="13" spans="1:5" x14ac:dyDescent="0.25">
      <c r="A13" s="41" t="s">
        <v>1032</v>
      </c>
      <c r="B13">
        <v>6</v>
      </c>
      <c r="C13" t="s">
        <v>713</v>
      </c>
      <c r="D13" t="s">
        <v>1030</v>
      </c>
      <c r="E13">
        <v>285</v>
      </c>
    </row>
    <row r="14" spans="1:5" x14ac:dyDescent="0.25">
      <c r="A14" s="41" t="s">
        <v>1065</v>
      </c>
      <c r="B14">
        <v>2</v>
      </c>
      <c r="C14" t="s">
        <v>713</v>
      </c>
      <c r="D14" t="s">
        <v>1063</v>
      </c>
      <c r="E14">
        <v>315</v>
      </c>
    </row>
    <row r="15" spans="1:5" x14ac:dyDescent="0.25">
      <c r="A15" s="41" t="s">
        <v>1001</v>
      </c>
      <c r="B15">
        <v>2</v>
      </c>
      <c r="C15" t="s">
        <v>713</v>
      </c>
      <c r="D15" t="s">
        <v>997</v>
      </c>
      <c r="E15">
        <v>264</v>
      </c>
    </row>
    <row r="16" spans="1:5" x14ac:dyDescent="0.25">
      <c r="A16" s="41" t="s">
        <v>1539</v>
      </c>
      <c r="B16">
        <v>2</v>
      </c>
      <c r="C16" t="s">
        <v>713</v>
      </c>
      <c r="D16" t="s">
        <v>1538</v>
      </c>
      <c r="E16">
        <v>746</v>
      </c>
    </row>
    <row r="17" spans="1:5" x14ac:dyDescent="0.25">
      <c r="A17" s="41" t="s">
        <v>2518</v>
      </c>
      <c r="B17">
        <v>2</v>
      </c>
      <c r="C17" t="s">
        <v>713</v>
      </c>
      <c r="D17" t="s">
        <v>1864</v>
      </c>
      <c r="E17">
        <v>1063</v>
      </c>
    </row>
    <row r="18" spans="1:5" x14ac:dyDescent="0.25">
      <c r="A18" s="41" t="s">
        <v>2054</v>
      </c>
      <c r="B18">
        <v>4</v>
      </c>
      <c r="C18" t="s">
        <v>713</v>
      </c>
      <c r="D18" t="s">
        <v>2055</v>
      </c>
      <c r="E18">
        <v>1261</v>
      </c>
    </row>
    <row r="19" spans="1:5" x14ac:dyDescent="0.25">
      <c r="A19" s="41" t="s">
        <v>892</v>
      </c>
      <c r="B19">
        <v>3</v>
      </c>
      <c r="C19" t="s">
        <v>713</v>
      </c>
      <c r="D19" t="s">
        <v>893</v>
      </c>
      <c r="E19">
        <v>157</v>
      </c>
    </row>
    <row r="20" spans="1:5" x14ac:dyDescent="0.25">
      <c r="A20" s="41" t="s">
        <v>1758</v>
      </c>
      <c r="B20">
        <v>2</v>
      </c>
      <c r="C20" t="s">
        <v>713</v>
      </c>
      <c r="D20" t="s">
        <v>1759</v>
      </c>
      <c r="E20">
        <v>957</v>
      </c>
    </row>
    <row r="21" spans="1:5" x14ac:dyDescent="0.25">
      <c r="A21" s="41" t="s">
        <v>2519</v>
      </c>
      <c r="B21">
        <v>2</v>
      </c>
      <c r="C21" t="s">
        <v>713</v>
      </c>
      <c r="D21" t="s">
        <v>2151</v>
      </c>
      <c r="E21">
        <v>1365</v>
      </c>
    </row>
    <row r="22" spans="1:5" x14ac:dyDescent="0.25">
      <c r="A22" s="41" t="s">
        <v>2520</v>
      </c>
      <c r="B22">
        <v>4</v>
      </c>
      <c r="C22" t="s">
        <v>713</v>
      </c>
      <c r="D22" t="s">
        <v>752</v>
      </c>
      <c r="E22">
        <v>46</v>
      </c>
    </row>
    <row r="23" spans="1:5" x14ac:dyDescent="0.25">
      <c r="A23" s="41" t="s">
        <v>906</v>
      </c>
      <c r="B23">
        <v>3</v>
      </c>
      <c r="C23" t="s">
        <v>713</v>
      </c>
      <c r="D23" t="s">
        <v>905</v>
      </c>
      <c r="E23">
        <v>166</v>
      </c>
    </row>
    <row r="24" spans="1:5" x14ac:dyDescent="0.25">
      <c r="A24" s="41" t="s">
        <v>2209</v>
      </c>
      <c r="B24">
        <v>3</v>
      </c>
      <c r="C24" t="s">
        <v>713</v>
      </c>
      <c r="D24" t="s">
        <v>717</v>
      </c>
      <c r="E24">
        <v>10</v>
      </c>
    </row>
    <row r="25" spans="1:5" x14ac:dyDescent="0.25">
      <c r="A25" s="41" t="s">
        <v>727</v>
      </c>
      <c r="B25">
        <v>3</v>
      </c>
      <c r="C25" t="s">
        <v>716</v>
      </c>
      <c r="D25" t="s">
        <v>726</v>
      </c>
      <c r="E25">
        <v>30</v>
      </c>
    </row>
    <row r="26" spans="1:5" x14ac:dyDescent="0.25">
      <c r="A26" s="41" t="s">
        <v>725</v>
      </c>
      <c r="B26">
        <v>3</v>
      </c>
      <c r="C26" t="s">
        <v>716</v>
      </c>
      <c r="D26" t="s">
        <v>726</v>
      </c>
      <c r="E26">
        <v>29</v>
      </c>
    </row>
    <row r="27" spans="1:5" x14ac:dyDescent="0.25">
      <c r="A27" s="41" t="s">
        <v>723</v>
      </c>
      <c r="B27">
        <v>2</v>
      </c>
      <c r="C27" t="s">
        <v>716</v>
      </c>
      <c r="D27" t="s">
        <v>724</v>
      </c>
      <c r="E27">
        <v>28</v>
      </c>
    </row>
    <row r="28" spans="1:5" x14ac:dyDescent="0.25">
      <c r="A28" s="41" t="s">
        <v>730</v>
      </c>
      <c r="B28">
        <v>2</v>
      </c>
      <c r="C28" t="s">
        <v>716</v>
      </c>
      <c r="D28" t="s">
        <v>731</v>
      </c>
      <c r="E28">
        <v>32</v>
      </c>
    </row>
    <row r="29" spans="1:5" x14ac:dyDescent="0.25">
      <c r="A29" s="41" t="s">
        <v>1490</v>
      </c>
      <c r="B29">
        <v>4</v>
      </c>
      <c r="C29" t="s">
        <v>713</v>
      </c>
      <c r="D29" t="s">
        <v>1306</v>
      </c>
      <c r="E29">
        <v>704</v>
      </c>
    </row>
    <row r="30" spans="1:5" x14ac:dyDescent="0.25">
      <c r="A30" s="41" t="s">
        <v>2210</v>
      </c>
      <c r="B30">
        <v>2</v>
      </c>
      <c r="C30" t="s">
        <v>713</v>
      </c>
      <c r="D30" t="s">
        <v>868</v>
      </c>
      <c r="E30">
        <v>138</v>
      </c>
    </row>
    <row r="31" spans="1:5" x14ac:dyDescent="0.25">
      <c r="A31" s="41" t="s">
        <v>733</v>
      </c>
      <c r="B31">
        <v>5</v>
      </c>
      <c r="C31" t="s">
        <v>716</v>
      </c>
      <c r="D31" t="s">
        <v>734</v>
      </c>
      <c r="E31">
        <v>35</v>
      </c>
    </row>
    <row r="32" spans="1:5" x14ac:dyDescent="0.25">
      <c r="A32" s="41" t="s">
        <v>1559</v>
      </c>
      <c r="B32">
        <v>2</v>
      </c>
      <c r="C32" t="s">
        <v>713</v>
      </c>
      <c r="D32" t="s">
        <v>1558</v>
      </c>
      <c r="E32">
        <v>759</v>
      </c>
    </row>
    <row r="33" spans="1:5" x14ac:dyDescent="0.25">
      <c r="A33" s="41" t="s">
        <v>1675</v>
      </c>
      <c r="B33">
        <v>2</v>
      </c>
      <c r="C33" t="s">
        <v>713</v>
      </c>
      <c r="D33" t="s">
        <v>1674</v>
      </c>
      <c r="E33">
        <v>860</v>
      </c>
    </row>
    <row r="34" spans="1:5" x14ac:dyDescent="0.25">
      <c r="A34" s="41" t="s">
        <v>1594</v>
      </c>
      <c r="B34">
        <v>2</v>
      </c>
      <c r="C34" t="s">
        <v>713</v>
      </c>
      <c r="D34" t="s">
        <v>1590</v>
      </c>
      <c r="E34">
        <v>790</v>
      </c>
    </row>
    <row r="35" spans="1:5" x14ac:dyDescent="0.25">
      <c r="A35" s="41" t="s">
        <v>1624</v>
      </c>
      <c r="B35">
        <v>2</v>
      </c>
      <c r="C35" t="s">
        <v>713</v>
      </c>
      <c r="D35" t="s">
        <v>1625</v>
      </c>
      <c r="E35">
        <v>817</v>
      </c>
    </row>
    <row r="36" spans="1:5" x14ac:dyDescent="0.25">
      <c r="A36" s="41" t="s">
        <v>737</v>
      </c>
      <c r="B36">
        <v>2</v>
      </c>
      <c r="C36" t="s">
        <v>716</v>
      </c>
      <c r="D36" t="s">
        <v>738</v>
      </c>
      <c r="E36">
        <v>37</v>
      </c>
    </row>
    <row r="37" spans="1:5" x14ac:dyDescent="0.25">
      <c r="A37" s="41" t="s">
        <v>1584</v>
      </c>
      <c r="B37">
        <v>5</v>
      </c>
      <c r="C37" t="s">
        <v>713</v>
      </c>
      <c r="D37" t="s">
        <v>1585</v>
      </c>
      <c r="E37">
        <v>782</v>
      </c>
    </row>
    <row r="38" spans="1:5" x14ac:dyDescent="0.25">
      <c r="A38" s="41" t="s">
        <v>869</v>
      </c>
      <c r="B38">
        <v>2</v>
      </c>
      <c r="C38" t="s">
        <v>713</v>
      </c>
      <c r="D38" t="s">
        <v>868</v>
      </c>
      <c r="E38">
        <v>141</v>
      </c>
    </row>
    <row r="39" spans="1:5" x14ac:dyDescent="0.25">
      <c r="A39" s="41" t="s">
        <v>741</v>
      </c>
      <c r="B39">
        <v>5</v>
      </c>
      <c r="C39" t="s">
        <v>716</v>
      </c>
      <c r="D39" t="s">
        <v>742</v>
      </c>
      <c r="E39">
        <v>39</v>
      </c>
    </row>
    <row r="40" spans="1:5" x14ac:dyDescent="0.25">
      <c r="A40" s="41" t="s">
        <v>750</v>
      </c>
      <c r="B40">
        <v>7</v>
      </c>
      <c r="C40" t="s">
        <v>716</v>
      </c>
      <c r="D40" t="s">
        <v>751</v>
      </c>
      <c r="E40">
        <v>44</v>
      </c>
    </row>
    <row r="41" spans="1:5" x14ac:dyDescent="0.25">
      <c r="A41" s="41" t="s">
        <v>749</v>
      </c>
      <c r="B41">
        <v>2</v>
      </c>
      <c r="C41" t="s">
        <v>716</v>
      </c>
      <c r="D41" t="s">
        <v>748</v>
      </c>
      <c r="E41">
        <v>43</v>
      </c>
    </row>
    <row r="42" spans="1:5" x14ac:dyDescent="0.25">
      <c r="A42" s="41" t="s">
        <v>747</v>
      </c>
      <c r="B42">
        <v>2</v>
      </c>
      <c r="C42" t="s">
        <v>716</v>
      </c>
      <c r="D42" t="s">
        <v>748</v>
      </c>
      <c r="E42">
        <v>42</v>
      </c>
    </row>
    <row r="43" spans="1:5" x14ac:dyDescent="0.25">
      <c r="A43" s="41" t="s">
        <v>743</v>
      </c>
      <c r="B43">
        <v>6</v>
      </c>
      <c r="C43" t="s">
        <v>713</v>
      </c>
      <c r="D43" t="s">
        <v>744</v>
      </c>
      <c r="E43">
        <v>40</v>
      </c>
    </row>
    <row r="44" spans="1:5" x14ac:dyDescent="0.25">
      <c r="A44" s="41" t="s">
        <v>1141</v>
      </c>
      <c r="B44">
        <v>2</v>
      </c>
      <c r="C44" t="s">
        <v>713</v>
      </c>
      <c r="D44" t="s">
        <v>1142</v>
      </c>
      <c r="E44">
        <v>377</v>
      </c>
    </row>
    <row r="45" spans="1:5" x14ac:dyDescent="0.25">
      <c r="A45" s="41" t="s">
        <v>754</v>
      </c>
      <c r="B45">
        <v>4</v>
      </c>
      <c r="C45" t="s">
        <v>716</v>
      </c>
      <c r="D45" t="s">
        <v>752</v>
      </c>
      <c r="E45">
        <v>50</v>
      </c>
    </row>
    <row r="46" spans="1:5" x14ac:dyDescent="0.25">
      <c r="A46" s="41" t="s">
        <v>2521</v>
      </c>
      <c r="B46">
        <v>4</v>
      </c>
      <c r="C46" t="s">
        <v>716</v>
      </c>
      <c r="D46" t="s">
        <v>752</v>
      </c>
      <c r="E46">
        <v>49</v>
      </c>
    </row>
    <row r="47" spans="1:5" x14ac:dyDescent="0.25">
      <c r="A47" s="41" t="s">
        <v>2522</v>
      </c>
      <c r="B47">
        <v>4</v>
      </c>
      <c r="C47" t="s">
        <v>716</v>
      </c>
      <c r="D47" t="s">
        <v>752</v>
      </c>
      <c r="E47">
        <v>48</v>
      </c>
    </row>
    <row r="48" spans="1:5" x14ac:dyDescent="0.25">
      <c r="A48" s="41" t="s">
        <v>1897</v>
      </c>
      <c r="B48">
        <v>2</v>
      </c>
      <c r="C48" t="s">
        <v>713</v>
      </c>
      <c r="D48" t="s">
        <v>1898</v>
      </c>
      <c r="E48">
        <v>1123</v>
      </c>
    </row>
    <row r="49" spans="1:5" x14ac:dyDescent="0.25">
      <c r="A49" s="41" t="s">
        <v>1988</v>
      </c>
      <c r="B49">
        <v>2</v>
      </c>
      <c r="C49" t="s">
        <v>713</v>
      </c>
      <c r="D49" t="s">
        <v>1989</v>
      </c>
      <c r="E49">
        <v>1193</v>
      </c>
    </row>
    <row r="50" spans="1:5" x14ac:dyDescent="0.25">
      <c r="A50" s="41" t="s">
        <v>1893</v>
      </c>
      <c r="B50">
        <v>2</v>
      </c>
      <c r="C50" t="s">
        <v>713</v>
      </c>
      <c r="D50" t="s">
        <v>1891</v>
      </c>
      <c r="E50">
        <v>1120</v>
      </c>
    </row>
    <row r="51" spans="1:5" x14ac:dyDescent="0.25">
      <c r="A51" s="41" t="s">
        <v>1586</v>
      </c>
      <c r="B51">
        <v>2</v>
      </c>
      <c r="C51" t="s">
        <v>713</v>
      </c>
      <c r="D51" t="s">
        <v>1587</v>
      </c>
      <c r="E51">
        <v>783</v>
      </c>
    </row>
    <row r="52" spans="1:5" x14ac:dyDescent="0.25">
      <c r="A52" s="41" t="s">
        <v>1422</v>
      </c>
      <c r="B52">
        <v>4</v>
      </c>
      <c r="C52" t="s">
        <v>713</v>
      </c>
      <c r="D52" t="s">
        <v>1423</v>
      </c>
      <c r="E52">
        <v>639</v>
      </c>
    </row>
    <row r="53" spans="1:5" x14ac:dyDescent="0.25">
      <c r="A53" s="41" t="s">
        <v>2012</v>
      </c>
      <c r="B53">
        <v>2</v>
      </c>
      <c r="C53" t="s">
        <v>713</v>
      </c>
      <c r="D53" t="s">
        <v>2013</v>
      </c>
      <c r="E53">
        <v>1206</v>
      </c>
    </row>
    <row r="54" spans="1:5" x14ac:dyDescent="0.25">
      <c r="A54" s="41" t="s">
        <v>1444</v>
      </c>
      <c r="B54">
        <v>3</v>
      </c>
      <c r="C54" t="s">
        <v>713</v>
      </c>
      <c r="D54" t="s">
        <v>1445</v>
      </c>
      <c r="E54">
        <v>673</v>
      </c>
    </row>
    <row r="55" spans="1:5" x14ac:dyDescent="0.25">
      <c r="A55" s="41" t="s">
        <v>1492</v>
      </c>
      <c r="B55">
        <v>4</v>
      </c>
      <c r="C55" t="s">
        <v>713</v>
      </c>
      <c r="D55" t="s">
        <v>1306</v>
      </c>
      <c r="E55">
        <v>706</v>
      </c>
    </row>
    <row r="56" spans="1:5" x14ac:dyDescent="0.25">
      <c r="A56" s="41" t="s">
        <v>2211</v>
      </c>
      <c r="B56">
        <v>2</v>
      </c>
      <c r="C56" t="s">
        <v>713</v>
      </c>
      <c r="D56" t="s">
        <v>2092</v>
      </c>
      <c r="E56">
        <v>1300</v>
      </c>
    </row>
    <row r="57" spans="1:5" x14ac:dyDescent="0.25">
      <c r="A57" s="41" t="s">
        <v>1710</v>
      </c>
      <c r="B57">
        <v>6</v>
      </c>
      <c r="C57" t="s">
        <v>713</v>
      </c>
      <c r="D57" t="s">
        <v>1711</v>
      </c>
      <c r="E57">
        <v>902</v>
      </c>
    </row>
    <row r="58" spans="1:5" x14ac:dyDescent="0.25">
      <c r="A58" s="41" t="s">
        <v>1592</v>
      </c>
      <c r="B58">
        <v>2</v>
      </c>
      <c r="C58" t="s">
        <v>713</v>
      </c>
      <c r="D58" t="s">
        <v>1590</v>
      </c>
      <c r="E58">
        <v>788</v>
      </c>
    </row>
    <row r="59" spans="1:5" x14ac:dyDescent="0.25">
      <c r="A59" s="41" t="s">
        <v>1100</v>
      </c>
      <c r="B59">
        <v>2</v>
      </c>
      <c r="C59" t="s">
        <v>713</v>
      </c>
      <c r="D59" t="s">
        <v>1101</v>
      </c>
      <c r="E59">
        <v>341</v>
      </c>
    </row>
    <row r="60" spans="1:5" x14ac:dyDescent="0.25">
      <c r="A60" s="41" t="s">
        <v>1106</v>
      </c>
      <c r="B60">
        <v>2</v>
      </c>
      <c r="C60" t="s">
        <v>713</v>
      </c>
      <c r="D60" t="s">
        <v>1107</v>
      </c>
      <c r="E60">
        <v>345</v>
      </c>
    </row>
    <row r="61" spans="1:5" x14ac:dyDescent="0.25">
      <c r="A61" s="41" t="s">
        <v>2212</v>
      </c>
      <c r="B61">
        <v>2</v>
      </c>
      <c r="C61" t="s">
        <v>713</v>
      </c>
      <c r="D61" t="s">
        <v>1891</v>
      </c>
      <c r="E61">
        <v>1108</v>
      </c>
    </row>
    <row r="62" spans="1:5" x14ac:dyDescent="0.25">
      <c r="A62" s="41" t="s">
        <v>1715</v>
      </c>
      <c r="B62">
        <v>2</v>
      </c>
      <c r="C62" t="s">
        <v>713</v>
      </c>
      <c r="D62" t="s">
        <v>1716</v>
      </c>
      <c r="E62">
        <v>911</v>
      </c>
    </row>
    <row r="63" spans="1:5" x14ac:dyDescent="0.25">
      <c r="A63" s="41" t="s">
        <v>2213</v>
      </c>
      <c r="B63">
        <v>2</v>
      </c>
      <c r="C63" t="s">
        <v>713</v>
      </c>
      <c r="D63" t="s">
        <v>1402</v>
      </c>
      <c r="E63">
        <v>618</v>
      </c>
    </row>
    <row r="64" spans="1:5" x14ac:dyDescent="0.25">
      <c r="A64" s="41" t="s">
        <v>763</v>
      </c>
      <c r="B64">
        <v>3</v>
      </c>
      <c r="C64" t="s">
        <v>716</v>
      </c>
      <c r="D64" t="s">
        <v>764</v>
      </c>
      <c r="E64">
        <v>55</v>
      </c>
    </row>
    <row r="65" spans="1:5" x14ac:dyDescent="0.25">
      <c r="A65" s="41" t="s">
        <v>2214</v>
      </c>
      <c r="B65">
        <v>4</v>
      </c>
      <c r="C65" t="s">
        <v>713</v>
      </c>
      <c r="D65" t="s">
        <v>931</v>
      </c>
      <c r="E65">
        <v>194</v>
      </c>
    </row>
    <row r="66" spans="1:5" x14ac:dyDescent="0.25">
      <c r="A66" s="41" t="s">
        <v>2215</v>
      </c>
      <c r="B66">
        <v>2</v>
      </c>
      <c r="C66" t="s">
        <v>713</v>
      </c>
      <c r="D66" t="s">
        <v>2092</v>
      </c>
      <c r="E66">
        <v>1305</v>
      </c>
    </row>
    <row r="67" spans="1:5" x14ac:dyDescent="0.25">
      <c r="A67" s="41" t="s">
        <v>2216</v>
      </c>
      <c r="B67">
        <v>2</v>
      </c>
      <c r="C67" t="s">
        <v>713</v>
      </c>
      <c r="D67" t="s">
        <v>1891</v>
      </c>
      <c r="E67">
        <v>1107</v>
      </c>
    </row>
    <row r="68" spans="1:5" x14ac:dyDescent="0.25">
      <c r="A68" s="41" t="s">
        <v>2217</v>
      </c>
      <c r="B68">
        <v>4</v>
      </c>
      <c r="C68" t="s">
        <v>713</v>
      </c>
      <c r="D68" t="s">
        <v>2014</v>
      </c>
      <c r="E68">
        <v>1213</v>
      </c>
    </row>
    <row r="69" spans="1:5" x14ac:dyDescent="0.25">
      <c r="A69" s="41" t="s">
        <v>2218</v>
      </c>
      <c r="B69">
        <v>2</v>
      </c>
      <c r="C69" t="s">
        <v>713</v>
      </c>
      <c r="D69" t="s">
        <v>1674</v>
      </c>
      <c r="E69">
        <v>859</v>
      </c>
    </row>
    <row r="70" spans="1:5" x14ac:dyDescent="0.25">
      <c r="A70" s="41" t="s">
        <v>2219</v>
      </c>
      <c r="B70">
        <v>2</v>
      </c>
      <c r="C70" t="s">
        <v>713</v>
      </c>
      <c r="D70" t="s">
        <v>868</v>
      </c>
      <c r="E70">
        <v>140</v>
      </c>
    </row>
    <row r="71" spans="1:5" x14ac:dyDescent="0.25">
      <c r="A71" s="41" t="s">
        <v>2220</v>
      </c>
      <c r="B71">
        <v>2</v>
      </c>
      <c r="C71" t="s">
        <v>713</v>
      </c>
      <c r="D71" t="s">
        <v>2092</v>
      </c>
      <c r="E71">
        <v>1299</v>
      </c>
    </row>
    <row r="72" spans="1:5" x14ac:dyDescent="0.25">
      <c r="A72" s="41" t="s">
        <v>2221</v>
      </c>
      <c r="B72">
        <v>2</v>
      </c>
      <c r="C72" t="s">
        <v>713</v>
      </c>
      <c r="D72" t="s">
        <v>801</v>
      </c>
      <c r="E72">
        <v>80</v>
      </c>
    </row>
    <row r="73" spans="1:5" x14ac:dyDescent="0.25">
      <c r="A73" s="41" t="s">
        <v>2222</v>
      </c>
      <c r="B73">
        <v>2</v>
      </c>
      <c r="C73" t="s">
        <v>713</v>
      </c>
      <c r="D73" t="s">
        <v>1045</v>
      </c>
      <c r="E73">
        <v>299</v>
      </c>
    </row>
    <row r="74" spans="1:5" x14ac:dyDescent="0.25">
      <c r="A74" s="41" t="s">
        <v>2223</v>
      </c>
      <c r="B74">
        <v>2</v>
      </c>
      <c r="C74" t="s">
        <v>713</v>
      </c>
      <c r="D74" t="s">
        <v>1402</v>
      </c>
      <c r="E74">
        <v>619</v>
      </c>
    </row>
    <row r="75" spans="1:5" x14ac:dyDescent="0.25">
      <c r="A75" s="41" t="s">
        <v>2523</v>
      </c>
      <c r="B75">
        <v>2</v>
      </c>
      <c r="C75" t="s">
        <v>713</v>
      </c>
      <c r="D75" t="s">
        <v>1864</v>
      </c>
      <c r="E75">
        <v>1057</v>
      </c>
    </row>
    <row r="76" spans="1:5" x14ac:dyDescent="0.25">
      <c r="A76" s="41" t="s">
        <v>2224</v>
      </c>
      <c r="B76">
        <v>2</v>
      </c>
      <c r="C76" t="s">
        <v>713</v>
      </c>
      <c r="D76" t="s">
        <v>1916</v>
      </c>
      <c r="E76">
        <v>1139</v>
      </c>
    </row>
    <row r="77" spans="1:5" x14ac:dyDescent="0.25">
      <c r="A77" s="41" t="s">
        <v>2225</v>
      </c>
      <c r="B77">
        <v>3</v>
      </c>
      <c r="C77" t="s">
        <v>713</v>
      </c>
      <c r="D77" t="s">
        <v>1360</v>
      </c>
      <c r="E77">
        <v>587</v>
      </c>
    </row>
    <row r="78" spans="1:5" x14ac:dyDescent="0.25">
      <c r="A78" s="41" t="s">
        <v>2226</v>
      </c>
      <c r="B78">
        <v>2</v>
      </c>
      <c r="C78" t="s">
        <v>713</v>
      </c>
      <c r="D78" t="s">
        <v>917</v>
      </c>
      <c r="E78">
        <v>174</v>
      </c>
    </row>
    <row r="79" spans="1:5" x14ac:dyDescent="0.25">
      <c r="A79" s="41" t="s">
        <v>2227</v>
      </c>
      <c r="B79">
        <v>2</v>
      </c>
      <c r="C79" t="s">
        <v>713</v>
      </c>
      <c r="D79" t="s">
        <v>990</v>
      </c>
      <c r="E79">
        <v>256</v>
      </c>
    </row>
    <row r="80" spans="1:5" x14ac:dyDescent="0.25">
      <c r="A80" s="41" t="s">
        <v>2228</v>
      </c>
      <c r="B80">
        <v>2</v>
      </c>
      <c r="C80" t="s">
        <v>713</v>
      </c>
      <c r="D80" t="s">
        <v>1521</v>
      </c>
      <c r="E80">
        <v>729</v>
      </c>
    </row>
    <row r="81" spans="1:5" x14ac:dyDescent="0.25">
      <c r="A81" s="41" t="s">
        <v>2229</v>
      </c>
      <c r="B81">
        <v>4</v>
      </c>
      <c r="C81" t="s">
        <v>713</v>
      </c>
      <c r="D81" t="s">
        <v>1324</v>
      </c>
      <c r="E81">
        <v>545</v>
      </c>
    </row>
    <row r="82" spans="1:5" x14ac:dyDescent="0.25">
      <c r="A82" s="41" t="s">
        <v>2230</v>
      </c>
      <c r="B82">
        <v>2</v>
      </c>
      <c r="C82" t="s">
        <v>713</v>
      </c>
      <c r="D82" t="s">
        <v>1091</v>
      </c>
      <c r="E82">
        <v>336</v>
      </c>
    </row>
    <row r="83" spans="1:5" x14ac:dyDescent="0.25">
      <c r="A83" s="41" t="s">
        <v>2231</v>
      </c>
      <c r="B83">
        <v>2</v>
      </c>
      <c r="C83" t="s">
        <v>713</v>
      </c>
      <c r="D83" t="s">
        <v>1629</v>
      </c>
      <c r="E83">
        <v>820</v>
      </c>
    </row>
    <row r="84" spans="1:5" x14ac:dyDescent="0.25">
      <c r="A84" s="41" t="s">
        <v>2232</v>
      </c>
      <c r="B84">
        <v>4</v>
      </c>
      <c r="C84" t="s">
        <v>713</v>
      </c>
      <c r="D84" t="s">
        <v>931</v>
      </c>
      <c r="E84">
        <v>195</v>
      </c>
    </row>
    <row r="85" spans="1:5" x14ac:dyDescent="0.25">
      <c r="A85" s="41" t="s">
        <v>2233</v>
      </c>
      <c r="B85">
        <v>6</v>
      </c>
      <c r="C85" t="s">
        <v>713</v>
      </c>
      <c r="D85" t="s">
        <v>857</v>
      </c>
      <c r="E85">
        <v>122</v>
      </c>
    </row>
    <row r="86" spans="1:5" x14ac:dyDescent="0.25">
      <c r="A86" s="41" t="s">
        <v>2234</v>
      </c>
      <c r="B86">
        <v>2</v>
      </c>
      <c r="C86" t="s">
        <v>713</v>
      </c>
      <c r="D86" t="s">
        <v>1227</v>
      </c>
      <c r="E86">
        <v>468</v>
      </c>
    </row>
    <row r="87" spans="1:5" x14ac:dyDescent="0.25">
      <c r="A87" s="41" t="s">
        <v>2235</v>
      </c>
      <c r="B87">
        <v>2</v>
      </c>
      <c r="C87" t="s">
        <v>713</v>
      </c>
      <c r="D87" t="s">
        <v>1442</v>
      </c>
      <c r="E87">
        <v>671</v>
      </c>
    </row>
    <row r="88" spans="1:5" x14ac:dyDescent="0.25">
      <c r="A88" s="41" t="s">
        <v>2236</v>
      </c>
      <c r="B88">
        <v>2</v>
      </c>
      <c r="C88" t="s">
        <v>713</v>
      </c>
      <c r="D88" t="s">
        <v>1899</v>
      </c>
      <c r="E88">
        <v>1124</v>
      </c>
    </row>
    <row r="89" spans="1:5" x14ac:dyDescent="0.25">
      <c r="A89" s="41" t="s">
        <v>2237</v>
      </c>
      <c r="B89">
        <v>2</v>
      </c>
      <c r="C89" t="s">
        <v>713</v>
      </c>
      <c r="D89" t="s">
        <v>1712</v>
      </c>
      <c r="E89">
        <v>904</v>
      </c>
    </row>
    <row r="90" spans="1:5" x14ac:dyDescent="0.25">
      <c r="A90" s="41" t="s">
        <v>2238</v>
      </c>
      <c r="B90">
        <v>3</v>
      </c>
      <c r="C90" t="s">
        <v>713</v>
      </c>
      <c r="D90" t="s">
        <v>2030</v>
      </c>
      <c r="E90">
        <v>1239</v>
      </c>
    </row>
    <row r="91" spans="1:5" x14ac:dyDescent="0.25">
      <c r="A91" s="41" t="s">
        <v>2239</v>
      </c>
      <c r="B91">
        <v>2</v>
      </c>
      <c r="C91" t="s">
        <v>713</v>
      </c>
      <c r="D91" t="s">
        <v>1902</v>
      </c>
      <c r="E91">
        <v>1127</v>
      </c>
    </row>
    <row r="92" spans="1:5" x14ac:dyDescent="0.25">
      <c r="A92" s="41" t="s">
        <v>2240</v>
      </c>
      <c r="B92">
        <v>5</v>
      </c>
      <c r="C92" t="s">
        <v>713</v>
      </c>
      <c r="D92" t="s">
        <v>953</v>
      </c>
      <c r="E92">
        <v>213</v>
      </c>
    </row>
    <row r="93" spans="1:5" x14ac:dyDescent="0.25">
      <c r="A93" s="41" t="s">
        <v>2241</v>
      </c>
      <c r="B93">
        <v>2</v>
      </c>
      <c r="C93" t="s">
        <v>713</v>
      </c>
      <c r="D93" t="s">
        <v>1626</v>
      </c>
      <c r="E93">
        <v>818</v>
      </c>
    </row>
    <row r="94" spans="1:5" x14ac:dyDescent="0.25">
      <c r="A94" s="41" t="s">
        <v>2242</v>
      </c>
      <c r="B94">
        <v>2</v>
      </c>
      <c r="C94" t="s">
        <v>713</v>
      </c>
      <c r="D94" t="s">
        <v>1070</v>
      </c>
      <c r="E94">
        <v>319</v>
      </c>
    </row>
    <row r="95" spans="1:5" x14ac:dyDescent="0.25">
      <c r="A95" s="41" t="s">
        <v>2243</v>
      </c>
      <c r="B95">
        <v>3</v>
      </c>
      <c r="C95" t="s">
        <v>713</v>
      </c>
      <c r="D95" t="s">
        <v>836</v>
      </c>
      <c r="E95">
        <v>106</v>
      </c>
    </row>
    <row r="96" spans="1:5" x14ac:dyDescent="0.25">
      <c r="A96" s="41" t="s">
        <v>2244</v>
      </c>
      <c r="B96">
        <v>4</v>
      </c>
      <c r="C96" t="s">
        <v>713</v>
      </c>
      <c r="D96" t="s">
        <v>2014</v>
      </c>
      <c r="E96">
        <v>1215</v>
      </c>
    </row>
    <row r="97" spans="1:5" x14ac:dyDescent="0.25">
      <c r="A97" s="41" t="s">
        <v>2245</v>
      </c>
      <c r="B97">
        <v>3</v>
      </c>
      <c r="C97" t="s">
        <v>713</v>
      </c>
      <c r="D97" t="s">
        <v>1071</v>
      </c>
      <c r="E97">
        <v>323</v>
      </c>
    </row>
    <row r="98" spans="1:5" x14ac:dyDescent="0.25">
      <c r="A98" s="41" t="s">
        <v>2246</v>
      </c>
      <c r="B98">
        <v>2</v>
      </c>
      <c r="C98" t="s">
        <v>713</v>
      </c>
      <c r="D98" t="s">
        <v>1063</v>
      </c>
      <c r="E98">
        <v>313</v>
      </c>
    </row>
    <row r="99" spans="1:5" x14ac:dyDescent="0.25">
      <c r="A99" s="41" t="s">
        <v>2247</v>
      </c>
      <c r="B99">
        <v>2</v>
      </c>
      <c r="C99" t="s">
        <v>713</v>
      </c>
      <c r="D99" t="s">
        <v>1891</v>
      </c>
      <c r="E99">
        <v>1118</v>
      </c>
    </row>
    <row r="100" spans="1:5" x14ac:dyDescent="0.25">
      <c r="A100" s="41" t="s">
        <v>2248</v>
      </c>
      <c r="B100">
        <v>2</v>
      </c>
      <c r="C100" t="s">
        <v>713</v>
      </c>
      <c r="D100" t="s">
        <v>1842</v>
      </c>
      <c r="E100">
        <v>1032</v>
      </c>
    </row>
    <row r="101" spans="1:5" x14ac:dyDescent="0.25">
      <c r="A101" s="41" t="s">
        <v>2249</v>
      </c>
      <c r="B101">
        <v>2</v>
      </c>
      <c r="C101" t="s">
        <v>713</v>
      </c>
      <c r="D101" t="s">
        <v>1291</v>
      </c>
      <c r="E101">
        <v>519</v>
      </c>
    </row>
    <row r="102" spans="1:5" x14ac:dyDescent="0.25">
      <c r="A102" s="41" t="s">
        <v>2250</v>
      </c>
      <c r="B102">
        <v>2</v>
      </c>
      <c r="C102" t="s">
        <v>713</v>
      </c>
      <c r="D102" t="s">
        <v>1070</v>
      </c>
      <c r="E102">
        <v>321</v>
      </c>
    </row>
    <row r="103" spans="1:5" x14ac:dyDescent="0.25">
      <c r="A103" s="41" t="s">
        <v>2251</v>
      </c>
      <c r="B103">
        <v>4</v>
      </c>
      <c r="C103" t="s">
        <v>713</v>
      </c>
      <c r="D103" t="s">
        <v>2014</v>
      </c>
      <c r="E103">
        <v>1208</v>
      </c>
    </row>
    <row r="104" spans="1:5" x14ac:dyDescent="0.25">
      <c r="A104" s="41" t="s">
        <v>2252</v>
      </c>
      <c r="B104">
        <v>3</v>
      </c>
      <c r="C104" t="s">
        <v>713</v>
      </c>
      <c r="D104" t="s">
        <v>944</v>
      </c>
      <c r="E104">
        <v>207</v>
      </c>
    </row>
    <row r="105" spans="1:5" x14ac:dyDescent="0.25">
      <c r="A105" s="41" t="s">
        <v>2253</v>
      </c>
      <c r="B105">
        <v>3</v>
      </c>
      <c r="C105" t="s">
        <v>713</v>
      </c>
      <c r="D105" t="s">
        <v>717</v>
      </c>
      <c r="E105">
        <v>17</v>
      </c>
    </row>
    <row r="106" spans="1:5" x14ac:dyDescent="0.25">
      <c r="A106" s="41" t="s">
        <v>2254</v>
      </c>
      <c r="B106">
        <v>6</v>
      </c>
      <c r="C106" t="s">
        <v>713</v>
      </c>
      <c r="D106" t="s">
        <v>1648</v>
      </c>
      <c r="E106">
        <v>835</v>
      </c>
    </row>
    <row r="107" spans="1:5" x14ac:dyDescent="0.25">
      <c r="A107" s="41" t="s">
        <v>2255</v>
      </c>
      <c r="B107">
        <v>4</v>
      </c>
      <c r="C107" t="s">
        <v>713</v>
      </c>
      <c r="D107" t="s">
        <v>1011</v>
      </c>
      <c r="E107">
        <v>271</v>
      </c>
    </row>
    <row r="108" spans="1:5" x14ac:dyDescent="0.25">
      <c r="A108" s="41" t="s">
        <v>2256</v>
      </c>
      <c r="B108">
        <v>3</v>
      </c>
      <c r="C108" t="s">
        <v>713</v>
      </c>
      <c r="D108" t="s">
        <v>1360</v>
      </c>
      <c r="E108">
        <v>584</v>
      </c>
    </row>
    <row r="109" spans="1:5" x14ac:dyDescent="0.25">
      <c r="A109" s="41" t="s">
        <v>2257</v>
      </c>
      <c r="B109">
        <v>4</v>
      </c>
      <c r="C109" t="s">
        <v>713</v>
      </c>
      <c r="D109" t="s">
        <v>1939</v>
      </c>
      <c r="E109">
        <v>1156</v>
      </c>
    </row>
    <row r="110" spans="1:5" x14ac:dyDescent="0.25">
      <c r="A110" s="41" t="s">
        <v>2258</v>
      </c>
      <c r="B110">
        <v>2</v>
      </c>
      <c r="C110" t="s">
        <v>713</v>
      </c>
      <c r="D110" t="s">
        <v>887</v>
      </c>
      <c r="E110">
        <v>154</v>
      </c>
    </row>
    <row r="111" spans="1:5" x14ac:dyDescent="0.25">
      <c r="A111" s="41" t="s">
        <v>2259</v>
      </c>
      <c r="B111">
        <v>3</v>
      </c>
      <c r="C111" t="s">
        <v>713</v>
      </c>
      <c r="D111" t="s">
        <v>1084</v>
      </c>
      <c r="E111">
        <v>331</v>
      </c>
    </row>
    <row r="112" spans="1:5" x14ac:dyDescent="0.25">
      <c r="A112" s="41" t="s">
        <v>2260</v>
      </c>
      <c r="B112">
        <v>2</v>
      </c>
      <c r="C112" t="s">
        <v>713</v>
      </c>
      <c r="D112" t="s">
        <v>1636</v>
      </c>
      <c r="E112">
        <v>825</v>
      </c>
    </row>
    <row r="113" spans="1:5" x14ac:dyDescent="0.25">
      <c r="A113" s="41" t="s">
        <v>2261</v>
      </c>
      <c r="B113">
        <v>8</v>
      </c>
      <c r="C113" t="s">
        <v>713</v>
      </c>
      <c r="D113" t="s">
        <v>860</v>
      </c>
      <c r="E113">
        <v>125</v>
      </c>
    </row>
    <row r="114" spans="1:5" x14ac:dyDescent="0.25">
      <c r="A114" s="41" t="s">
        <v>2261</v>
      </c>
      <c r="B114">
        <v>5</v>
      </c>
      <c r="C114" t="s">
        <v>713</v>
      </c>
      <c r="D114" t="s">
        <v>1044</v>
      </c>
      <c r="E114">
        <v>296</v>
      </c>
    </row>
    <row r="115" spans="1:5" x14ac:dyDescent="0.25">
      <c r="A115" s="41" t="s">
        <v>2262</v>
      </c>
      <c r="B115">
        <v>16</v>
      </c>
      <c r="C115" t="s">
        <v>713</v>
      </c>
      <c r="D115" t="s">
        <v>927</v>
      </c>
      <c r="E115">
        <v>180</v>
      </c>
    </row>
    <row r="116" spans="1:5" x14ac:dyDescent="0.25">
      <c r="A116" s="41" t="s">
        <v>2262</v>
      </c>
      <c r="B116">
        <v>9</v>
      </c>
      <c r="C116" t="s">
        <v>713</v>
      </c>
      <c r="D116" t="s">
        <v>1275</v>
      </c>
      <c r="E116">
        <v>504</v>
      </c>
    </row>
    <row r="117" spans="1:5" x14ac:dyDescent="0.25">
      <c r="A117" s="41" t="s">
        <v>2263</v>
      </c>
      <c r="B117">
        <v>2</v>
      </c>
      <c r="C117" t="s">
        <v>713</v>
      </c>
      <c r="D117" t="s">
        <v>1232</v>
      </c>
      <c r="E117">
        <v>472</v>
      </c>
    </row>
    <row r="118" spans="1:5" x14ac:dyDescent="0.25">
      <c r="A118" s="41" t="s">
        <v>2264</v>
      </c>
      <c r="B118">
        <v>2</v>
      </c>
      <c r="C118" t="s">
        <v>713</v>
      </c>
      <c r="D118" t="s">
        <v>868</v>
      </c>
      <c r="E118">
        <v>134</v>
      </c>
    </row>
    <row r="119" spans="1:5" x14ac:dyDescent="0.25">
      <c r="A119" s="41" t="s">
        <v>2265</v>
      </c>
      <c r="B119">
        <v>2</v>
      </c>
      <c r="C119" t="s">
        <v>713</v>
      </c>
      <c r="D119" t="s">
        <v>1115</v>
      </c>
      <c r="E119">
        <v>350</v>
      </c>
    </row>
    <row r="120" spans="1:5" x14ac:dyDescent="0.25">
      <c r="A120" s="41" t="s">
        <v>2266</v>
      </c>
      <c r="B120">
        <v>2</v>
      </c>
      <c r="C120" t="s">
        <v>713</v>
      </c>
      <c r="D120" t="s">
        <v>897</v>
      </c>
      <c r="E120">
        <v>160</v>
      </c>
    </row>
    <row r="121" spans="1:5" x14ac:dyDescent="0.25">
      <c r="A121" s="41" t="s">
        <v>2267</v>
      </c>
      <c r="B121">
        <v>2</v>
      </c>
      <c r="C121" t="s">
        <v>713</v>
      </c>
      <c r="D121" t="s">
        <v>879</v>
      </c>
      <c r="E121">
        <v>149</v>
      </c>
    </row>
    <row r="122" spans="1:5" x14ac:dyDescent="0.25">
      <c r="A122" s="41" t="s">
        <v>2268</v>
      </c>
      <c r="B122">
        <v>2</v>
      </c>
      <c r="C122" t="s">
        <v>713</v>
      </c>
      <c r="D122" t="s">
        <v>1215</v>
      </c>
      <c r="E122">
        <v>453</v>
      </c>
    </row>
    <row r="123" spans="1:5" x14ac:dyDescent="0.25">
      <c r="A123" s="41" t="s">
        <v>2269</v>
      </c>
      <c r="B123">
        <v>4</v>
      </c>
      <c r="C123" t="s">
        <v>713</v>
      </c>
      <c r="D123" t="s">
        <v>1927</v>
      </c>
      <c r="E123">
        <v>1148</v>
      </c>
    </row>
    <row r="124" spans="1:5" x14ac:dyDescent="0.25">
      <c r="A124" s="41" t="s">
        <v>2270</v>
      </c>
      <c r="B124">
        <v>2</v>
      </c>
      <c r="C124" t="s">
        <v>713</v>
      </c>
      <c r="D124" t="s">
        <v>1891</v>
      </c>
      <c r="E124">
        <v>1113</v>
      </c>
    </row>
    <row r="125" spans="1:5" x14ac:dyDescent="0.25">
      <c r="A125" s="41" t="s">
        <v>771</v>
      </c>
      <c r="B125">
        <v>3</v>
      </c>
      <c r="C125" t="s">
        <v>716</v>
      </c>
      <c r="D125" t="s">
        <v>772</v>
      </c>
      <c r="E125">
        <v>59</v>
      </c>
    </row>
    <row r="126" spans="1:5" x14ac:dyDescent="0.25">
      <c r="A126" s="41" t="s">
        <v>779</v>
      </c>
      <c r="B126">
        <v>2</v>
      </c>
      <c r="C126" t="s">
        <v>716</v>
      </c>
      <c r="D126" t="s">
        <v>780</v>
      </c>
      <c r="E126">
        <v>63</v>
      </c>
    </row>
    <row r="127" spans="1:5" x14ac:dyDescent="0.25">
      <c r="A127" s="41" t="s">
        <v>783</v>
      </c>
      <c r="B127">
        <v>7</v>
      </c>
      <c r="C127" t="s">
        <v>716</v>
      </c>
      <c r="D127" t="s">
        <v>784</v>
      </c>
      <c r="E127">
        <v>65</v>
      </c>
    </row>
    <row r="128" spans="1:5" x14ac:dyDescent="0.25">
      <c r="A128" s="41" t="s">
        <v>796</v>
      </c>
      <c r="B128">
        <v>2</v>
      </c>
      <c r="C128" t="s">
        <v>713</v>
      </c>
      <c r="D128" t="s">
        <v>797</v>
      </c>
      <c r="E128">
        <v>77</v>
      </c>
    </row>
    <row r="129" spans="1:5" x14ac:dyDescent="0.25">
      <c r="A129" s="41" t="s">
        <v>792</v>
      </c>
      <c r="B129">
        <v>2</v>
      </c>
      <c r="C129" t="s">
        <v>716</v>
      </c>
      <c r="D129" t="s">
        <v>787</v>
      </c>
      <c r="E129">
        <v>74</v>
      </c>
    </row>
    <row r="130" spans="1:5" x14ac:dyDescent="0.25">
      <c r="A130" s="41" t="s">
        <v>791</v>
      </c>
      <c r="B130">
        <v>2</v>
      </c>
      <c r="C130" t="s">
        <v>716</v>
      </c>
      <c r="D130" t="s">
        <v>787</v>
      </c>
      <c r="E130">
        <v>73</v>
      </c>
    </row>
    <row r="131" spans="1:5" x14ac:dyDescent="0.25">
      <c r="A131" s="41" t="s">
        <v>790</v>
      </c>
      <c r="B131">
        <v>2</v>
      </c>
      <c r="C131" t="s">
        <v>716</v>
      </c>
      <c r="D131" t="s">
        <v>787</v>
      </c>
      <c r="E131">
        <v>72</v>
      </c>
    </row>
    <row r="132" spans="1:5" x14ac:dyDescent="0.25">
      <c r="A132" s="41" t="s">
        <v>789</v>
      </c>
      <c r="B132">
        <v>2</v>
      </c>
      <c r="C132" t="s">
        <v>716</v>
      </c>
      <c r="D132" t="s">
        <v>787</v>
      </c>
      <c r="E132">
        <v>71</v>
      </c>
    </row>
    <row r="133" spans="1:5" x14ac:dyDescent="0.25">
      <c r="A133" s="41" t="s">
        <v>788</v>
      </c>
      <c r="B133">
        <v>2</v>
      </c>
      <c r="C133" t="s">
        <v>716</v>
      </c>
      <c r="D133" t="s">
        <v>787</v>
      </c>
      <c r="E133">
        <v>70</v>
      </c>
    </row>
    <row r="134" spans="1:5" x14ac:dyDescent="0.25">
      <c r="A134" s="41" t="s">
        <v>2271</v>
      </c>
      <c r="B134">
        <v>2</v>
      </c>
      <c r="C134" t="s">
        <v>716</v>
      </c>
      <c r="D134" t="s">
        <v>787</v>
      </c>
      <c r="E134">
        <v>69</v>
      </c>
    </row>
    <row r="135" spans="1:5" x14ac:dyDescent="0.25">
      <c r="A135" s="41" t="s">
        <v>2272</v>
      </c>
      <c r="B135">
        <v>2</v>
      </c>
      <c r="C135" t="s">
        <v>716</v>
      </c>
      <c r="D135" t="s">
        <v>787</v>
      </c>
      <c r="E135">
        <v>68</v>
      </c>
    </row>
    <row r="136" spans="1:5" x14ac:dyDescent="0.25">
      <c r="A136" s="41" t="s">
        <v>2273</v>
      </c>
      <c r="B136">
        <v>2</v>
      </c>
      <c r="C136" t="s">
        <v>716</v>
      </c>
      <c r="D136" t="s">
        <v>787</v>
      </c>
      <c r="E136">
        <v>67</v>
      </c>
    </row>
    <row r="137" spans="1:5" x14ac:dyDescent="0.25">
      <c r="A137" s="41" t="s">
        <v>802</v>
      </c>
      <c r="B137">
        <v>2</v>
      </c>
      <c r="C137" t="s">
        <v>713</v>
      </c>
      <c r="D137" t="s">
        <v>801</v>
      </c>
      <c r="E137">
        <v>81</v>
      </c>
    </row>
    <row r="138" spans="1:5" x14ac:dyDescent="0.25">
      <c r="A138" s="41" t="s">
        <v>795</v>
      </c>
      <c r="B138">
        <v>2</v>
      </c>
      <c r="C138" t="s">
        <v>716</v>
      </c>
      <c r="D138" t="s">
        <v>794</v>
      </c>
      <c r="E138">
        <v>76</v>
      </c>
    </row>
    <row r="139" spans="1:5" x14ac:dyDescent="0.25">
      <c r="A139" s="41" t="s">
        <v>2112</v>
      </c>
      <c r="B139">
        <v>2</v>
      </c>
      <c r="C139" t="s">
        <v>713</v>
      </c>
      <c r="D139" t="s">
        <v>2113</v>
      </c>
      <c r="E139">
        <v>1336</v>
      </c>
    </row>
    <row r="140" spans="1:5" x14ac:dyDescent="0.25">
      <c r="A140" s="41" t="s">
        <v>712</v>
      </c>
      <c r="B140">
        <v>2</v>
      </c>
      <c r="C140" t="s">
        <v>713</v>
      </c>
      <c r="D140" t="s">
        <v>714</v>
      </c>
      <c r="E140">
        <v>1</v>
      </c>
    </row>
    <row r="141" spans="1:5" x14ac:dyDescent="0.25">
      <c r="A141" s="41" t="s">
        <v>799</v>
      </c>
      <c r="B141">
        <v>2</v>
      </c>
      <c r="C141" t="s">
        <v>716</v>
      </c>
      <c r="D141" t="s">
        <v>800</v>
      </c>
      <c r="E141">
        <v>79</v>
      </c>
    </row>
    <row r="142" spans="1:5" x14ac:dyDescent="0.25">
      <c r="A142" s="41" t="s">
        <v>1123</v>
      </c>
      <c r="B142">
        <v>2</v>
      </c>
      <c r="C142" t="s">
        <v>713</v>
      </c>
      <c r="D142" t="s">
        <v>1124</v>
      </c>
      <c r="E142">
        <v>355</v>
      </c>
    </row>
    <row r="143" spans="1:5" x14ac:dyDescent="0.25">
      <c r="A143" s="41" t="s">
        <v>1194</v>
      </c>
      <c r="B143">
        <v>2</v>
      </c>
      <c r="C143" t="s">
        <v>713</v>
      </c>
      <c r="D143" t="s">
        <v>1195</v>
      </c>
      <c r="E143">
        <v>441</v>
      </c>
    </row>
    <row r="144" spans="1:5" x14ac:dyDescent="0.25">
      <c r="A144" s="41" t="s">
        <v>1814</v>
      </c>
      <c r="B144">
        <v>2</v>
      </c>
      <c r="C144" t="s">
        <v>713</v>
      </c>
      <c r="D144" t="s">
        <v>1805</v>
      </c>
      <c r="E144">
        <v>1011</v>
      </c>
    </row>
    <row r="145" spans="1:5" x14ac:dyDescent="0.25">
      <c r="A145" s="41" t="s">
        <v>1705</v>
      </c>
      <c r="B145">
        <v>3</v>
      </c>
      <c r="C145" t="s">
        <v>713</v>
      </c>
      <c r="D145" t="s">
        <v>1704</v>
      </c>
      <c r="E145">
        <v>898</v>
      </c>
    </row>
    <row r="146" spans="1:5" x14ac:dyDescent="0.25">
      <c r="A146" s="41" t="s">
        <v>1497</v>
      </c>
      <c r="B146">
        <v>4</v>
      </c>
      <c r="C146" t="s">
        <v>713</v>
      </c>
      <c r="D146" t="s">
        <v>1306</v>
      </c>
      <c r="E146">
        <v>711</v>
      </c>
    </row>
    <row r="147" spans="1:5" x14ac:dyDescent="0.25">
      <c r="A147" s="41" t="s">
        <v>2274</v>
      </c>
      <c r="B147">
        <v>2</v>
      </c>
      <c r="C147" t="s">
        <v>716</v>
      </c>
      <c r="D147" t="s">
        <v>801</v>
      </c>
      <c r="E147">
        <v>85</v>
      </c>
    </row>
    <row r="148" spans="1:5" x14ac:dyDescent="0.25">
      <c r="A148" s="41" t="s">
        <v>2275</v>
      </c>
      <c r="B148">
        <v>2</v>
      </c>
      <c r="C148" t="s">
        <v>716</v>
      </c>
      <c r="D148" t="s">
        <v>801</v>
      </c>
      <c r="E148">
        <v>84</v>
      </c>
    </row>
    <row r="149" spans="1:5" x14ac:dyDescent="0.25">
      <c r="A149" s="41" t="s">
        <v>2276</v>
      </c>
      <c r="B149">
        <v>2</v>
      </c>
      <c r="C149" t="s">
        <v>716</v>
      </c>
      <c r="D149" t="s">
        <v>801</v>
      </c>
      <c r="E149">
        <v>83</v>
      </c>
    </row>
    <row r="150" spans="1:5" x14ac:dyDescent="0.25">
      <c r="A150" s="41" t="s">
        <v>587</v>
      </c>
      <c r="B150">
        <v>3</v>
      </c>
      <c r="C150" t="s">
        <v>716</v>
      </c>
      <c r="D150" t="s">
        <v>804</v>
      </c>
      <c r="E150">
        <v>86</v>
      </c>
    </row>
    <row r="151" spans="1:5" x14ac:dyDescent="0.25">
      <c r="A151" s="41" t="s">
        <v>1564</v>
      </c>
      <c r="B151">
        <v>4</v>
      </c>
      <c r="C151" t="s">
        <v>713</v>
      </c>
      <c r="D151" t="s">
        <v>1565</v>
      </c>
      <c r="E151">
        <v>762</v>
      </c>
    </row>
    <row r="152" spans="1:5" x14ac:dyDescent="0.25">
      <c r="A152" s="41" t="s">
        <v>805</v>
      </c>
      <c r="B152">
        <v>2</v>
      </c>
      <c r="C152" t="s">
        <v>716</v>
      </c>
      <c r="D152" t="s">
        <v>806</v>
      </c>
      <c r="E152">
        <v>87</v>
      </c>
    </row>
    <row r="153" spans="1:5" x14ac:dyDescent="0.25">
      <c r="A153" s="41" t="s">
        <v>807</v>
      </c>
      <c r="B153">
        <v>2</v>
      </c>
      <c r="C153" t="s">
        <v>713</v>
      </c>
      <c r="D153" t="s">
        <v>808</v>
      </c>
      <c r="E153">
        <v>88</v>
      </c>
    </row>
    <row r="154" spans="1:5" x14ac:dyDescent="0.25">
      <c r="A154" s="41" t="s">
        <v>2277</v>
      </c>
      <c r="B154">
        <v>2</v>
      </c>
      <c r="C154" t="s">
        <v>713</v>
      </c>
      <c r="D154" t="s">
        <v>1891</v>
      </c>
      <c r="E154">
        <v>1106</v>
      </c>
    </row>
    <row r="155" spans="1:5" x14ac:dyDescent="0.25">
      <c r="A155" s="41" t="s">
        <v>813</v>
      </c>
      <c r="B155">
        <v>3</v>
      </c>
      <c r="C155" t="s">
        <v>716</v>
      </c>
      <c r="D155" t="s">
        <v>814</v>
      </c>
      <c r="E155">
        <v>91</v>
      </c>
    </row>
    <row r="156" spans="1:5" x14ac:dyDescent="0.25">
      <c r="A156" s="41" t="s">
        <v>817</v>
      </c>
      <c r="B156">
        <v>16</v>
      </c>
      <c r="C156" t="s">
        <v>716</v>
      </c>
      <c r="D156" t="s">
        <v>818</v>
      </c>
      <c r="E156">
        <v>93</v>
      </c>
    </row>
    <row r="157" spans="1:5" x14ac:dyDescent="0.25">
      <c r="A157" s="41" t="s">
        <v>815</v>
      </c>
      <c r="B157">
        <v>3</v>
      </c>
      <c r="C157" t="s">
        <v>716</v>
      </c>
      <c r="D157" t="s">
        <v>816</v>
      </c>
      <c r="E157">
        <v>92</v>
      </c>
    </row>
    <row r="158" spans="1:5" x14ac:dyDescent="0.25">
      <c r="A158" s="41" t="s">
        <v>821</v>
      </c>
      <c r="B158">
        <v>2</v>
      </c>
      <c r="C158" t="s">
        <v>716</v>
      </c>
      <c r="D158" t="s">
        <v>822</v>
      </c>
      <c r="E158">
        <v>96</v>
      </c>
    </row>
    <row r="159" spans="1:5" x14ac:dyDescent="0.25">
      <c r="A159" s="41" t="s">
        <v>830</v>
      </c>
      <c r="B159">
        <v>9</v>
      </c>
      <c r="C159" t="s">
        <v>716</v>
      </c>
      <c r="D159" t="s">
        <v>831</v>
      </c>
      <c r="E159">
        <v>102</v>
      </c>
    </row>
    <row r="160" spans="1:5" x14ac:dyDescent="0.25">
      <c r="A160" s="41" t="s">
        <v>829</v>
      </c>
      <c r="B160">
        <v>8</v>
      </c>
      <c r="C160" t="s">
        <v>716</v>
      </c>
      <c r="D160" t="s">
        <v>824</v>
      </c>
      <c r="E160">
        <v>101</v>
      </c>
    </row>
    <row r="161" spans="1:5" x14ac:dyDescent="0.25">
      <c r="A161" s="41" t="s">
        <v>828</v>
      </c>
      <c r="B161">
        <v>8</v>
      </c>
      <c r="C161" t="s">
        <v>716</v>
      </c>
      <c r="D161" t="s">
        <v>824</v>
      </c>
      <c r="E161">
        <v>100</v>
      </c>
    </row>
    <row r="162" spans="1:5" x14ac:dyDescent="0.25">
      <c r="A162" s="41" t="s">
        <v>1046</v>
      </c>
      <c r="B162">
        <v>2</v>
      </c>
      <c r="C162" t="s">
        <v>713</v>
      </c>
      <c r="D162" t="s">
        <v>1045</v>
      </c>
      <c r="E162">
        <v>300</v>
      </c>
    </row>
    <row r="163" spans="1:5" x14ac:dyDescent="0.25">
      <c r="A163" s="41" t="s">
        <v>1706</v>
      </c>
      <c r="B163">
        <v>2</v>
      </c>
      <c r="C163" t="s">
        <v>713</v>
      </c>
      <c r="D163" t="s">
        <v>1558</v>
      </c>
      <c r="E163">
        <v>899</v>
      </c>
    </row>
    <row r="164" spans="1:5" ht="30" x14ac:dyDescent="0.25">
      <c r="A164" s="41" t="s">
        <v>2278</v>
      </c>
      <c r="B164">
        <v>2</v>
      </c>
      <c r="C164" t="s">
        <v>713</v>
      </c>
      <c r="D164" t="s">
        <v>1891</v>
      </c>
      <c r="E164">
        <v>1101</v>
      </c>
    </row>
    <row r="165" spans="1:5" x14ac:dyDescent="0.25">
      <c r="A165" s="41" t="s">
        <v>1403</v>
      </c>
      <c r="B165">
        <v>2</v>
      </c>
      <c r="C165" t="s">
        <v>713</v>
      </c>
      <c r="D165" t="s">
        <v>1402</v>
      </c>
      <c r="E165">
        <v>620</v>
      </c>
    </row>
    <row r="166" spans="1:5" x14ac:dyDescent="0.25">
      <c r="A166" s="41" t="s">
        <v>834</v>
      </c>
      <c r="B166">
        <v>4</v>
      </c>
      <c r="C166" t="s">
        <v>716</v>
      </c>
      <c r="D166" t="s">
        <v>835</v>
      </c>
      <c r="E166">
        <v>104</v>
      </c>
    </row>
    <row r="167" spans="1:5" x14ac:dyDescent="0.25">
      <c r="A167" s="41" t="s">
        <v>832</v>
      </c>
      <c r="B167">
        <v>3</v>
      </c>
      <c r="C167" t="s">
        <v>716</v>
      </c>
      <c r="D167" t="s">
        <v>833</v>
      </c>
      <c r="E167">
        <v>103</v>
      </c>
    </row>
    <row r="168" spans="1:5" x14ac:dyDescent="0.25">
      <c r="A168" s="41" t="s">
        <v>1420</v>
      </c>
      <c r="B168">
        <v>7</v>
      </c>
      <c r="C168" t="s">
        <v>713</v>
      </c>
      <c r="D168" t="s">
        <v>1421</v>
      </c>
      <c r="E168">
        <v>638</v>
      </c>
    </row>
    <row r="169" spans="1:5" x14ac:dyDescent="0.25">
      <c r="A169" s="41" t="s">
        <v>1547</v>
      </c>
      <c r="B169">
        <v>2</v>
      </c>
      <c r="C169" t="s">
        <v>713</v>
      </c>
      <c r="D169" t="s">
        <v>1546</v>
      </c>
      <c r="E169">
        <v>752</v>
      </c>
    </row>
    <row r="170" spans="1:5" x14ac:dyDescent="0.25">
      <c r="A170" s="41" t="s">
        <v>1925</v>
      </c>
      <c r="B170">
        <v>2</v>
      </c>
      <c r="C170" t="s">
        <v>713</v>
      </c>
      <c r="D170" t="s">
        <v>1926</v>
      </c>
      <c r="E170">
        <v>1147</v>
      </c>
    </row>
    <row r="171" spans="1:5" x14ac:dyDescent="0.25">
      <c r="A171" s="41" t="s">
        <v>1326</v>
      </c>
      <c r="B171">
        <v>4</v>
      </c>
      <c r="C171" t="s">
        <v>713</v>
      </c>
      <c r="D171" t="s">
        <v>1324</v>
      </c>
      <c r="E171">
        <v>547</v>
      </c>
    </row>
    <row r="172" spans="1:5" x14ac:dyDescent="0.25">
      <c r="A172" s="41" t="s">
        <v>1681</v>
      </c>
      <c r="B172">
        <v>2</v>
      </c>
      <c r="C172" t="s">
        <v>713</v>
      </c>
      <c r="D172" t="s">
        <v>1674</v>
      </c>
      <c r="E172">
        <v>866</v>
      </c>
    </row>
    <row r="173" spans="1:5" x14ac:dyDescent="0.25">
      <c r="A173" s="41" t="s">
        <v>983</v>
      </c>
      <c r="B173">
        <v>3</v>
      </c>
      <c r="C173" t="s">
        <v>713</v>
      </c>
      <c r="D173" t="s">
        <v>981</v>
      </c>
      <c r="E173">
        <v>248</v>
      </c>
    </row>
    <row r="174" spans="1:5" x14ac:dyDescent="0.25">
      <c r="A174" s="41" t="s">
        <v>1451</v>
      </c>
      <c r="B174">
        <v>2</v>
      </c>
      <c r="C174" t="s">
        <v>713</v>
      </c>
      <c r="D174" t="s">
        <v>1452</v>
      </c>
      <c r="E174">
        <v>678</v>
      </c>
    </row>
    <row r="175" spans="1:5" x14ac:dyDescent="0.25">
      <c r="A175" s="41" t="s">
        <v>837</v>
      </c>
      <c r="B175">
        <v>3</v>
      </c>
      <c r="C175" t="s">
        <v>716</v>
      </c>
      <c r="D175" t="s">
        <v>836</v>
      </c>
      <c r="E175">
        <v>108</v>
      </c>
    </row>
    <row r="176" spans="1:5" x14ac:dyDescent="0.25">
      <c r="A176" s="41" t="s">
        <v>2279</v>
      </c>
      <c r="B176">
        <v>3</v>
      </c>
      <c r="C176" t="s">
        <v>716</v>
      </c>
      <c r="D176" t="s">
        <v>836</v>
      </c>
      <c r="E176">
        <v>107</v>
      </c>
    </row>
    <row r="177" spans="1:5" x14ac:dyDescent="0.25">
      <c r="A177" s="41" t="s">
        <v>2280</v>
      </c>
      <c r="B177">
        <v>3</v>
      </c>
      <c r="C177" t="s">
        <v>713</v>
      </c>
      <c r="D177" t="s">
        <v>836</v>
      </c>
      <c r="E177">
        <v>896</v>
      </c>
    </row>
    <row r="178" spans="1:5" x14ac:dyDescent="0.25">
      <c r="A178" s="41" t="s">
        <v>1571</v>
      </c>
      <c r="B178">
        <v>3</v>
      </c>
      <c r="C178" t="s">
        <v>713</v>
      </c>
      <c r="D178" t="s">
        <v>1572</v>
      </c>
      <c r="E178">
        <v>766</v>
      </c>
    </row>
    <row r="179" spans="1:5" x14ac:dyDescent="0.25">
      <c r="A179" s="41" t="s">
        <v>2077</v>
      </c>
      <c r="B179">
        <v>2</v>
      </c>
      <c r="C179" t="s">
        <v>713</v>
      </c>
      <c r="D179" t="s">
        <v>2075</v>
      </c>
      <c r="E179">
        <v>1279</v>
      </c>
    </row>
    <row r="180" spans="1:5" x14ac:dyDescent="0.25">
      <c r="A180" s="41" t="s">
        <v>1722</v>
      </c>
      <c r="B180">
        <v>2</v>
      </c>
      <c r="C180" t="s">
        <v>713</v>
      </c>
      <c r="D180" t="s">
        <v>1716</v>
      </c>
      <c r="E180">
        <v>917</v>
      </c>
    </row>
    <row r="181" spans="1:5" x14ac:dyDescent="0.25">
      <c r="A181" s="41" t="s">
        <v>838</v>
      </c>
      <c r="B181">
        <v>2</v>
      </c>
      <c r="C181" t="s">
        <v>716</v>
      </c>
      <c r="D181" t="s">
        <v>839</v>
      </c>
      <c r="E181">
        <v>109</v>
      </c>
    </row>
    <row r="182" spans="1:5" x14ac:dyDescent="0.25">
      <c r="A182" s="41" t="s">
        <v>2037</v>
      </c>
      <c r="B182">
        <v>2</v>
      </c>
      <c r="C182" t="s">
        <v>713</v>
      </c>
      <c r="D182" t="s">
        <v>2038</v>
      </c>
      <c r="E182">
        <v>1246</v>
      </c>
    </row>
    <row r="183" spans="1:5" x14ac:dyDescent="0.25">
      <c r="A183" s="41" t="s">
        <v>2109</v>
      </c>
      <c r="B183">
        <v>2</v>
      </c>
      <c r="C183" t="s">
        <v>713</v>
      </c>
      <c r="D183" t="s">
        <v>2108</v>
      </c>
      <c r="E183">
        <v>1334</v>
      </c>
    </row>
    <row r="184" spans="1:5" x14ac:dyDescent="0.25">
      <c r="A184" s="41" t="s">
        <v>2281</v>
      </c>
      <c r="B184">
        <v>2</v>
      </c>
      <c r="C184" t="s">
        <v>713</v>
      </c>
      <c r="D184" t="s">
        <v>1674</v>
      </c>
      <c r="E184">
        <v>858</v>
      </c>
    </row>
    <row r="185" spans="1:5" x14ac:dyDescent="0.25">
      <c r="A185" s="41" t="s">
        <v>2524</v>
      </c>
      <c r="B185">
        <v>2</v>
      </c>
      <c r="C185" t="s">
        <v>713</v>
      </c>
      <c r="D185" t="s">
        <v>2151</v>
      </c>
      <c r="E185">
        <v>1363</v>
      </c>
    </row>
    <row r="186" spans="1:5" x14ac:dyDescent="0.25">
      <c r="A186" s="41" t="s">
        <v>898</v>
      </c>
      <c r="B186">
        <v>2</v>
      </c>
      <c r="C186" t="s">
        <v>713</v>
      </c>
      <c r="D186" t="s">
        <v>899</v>
      </c>
      <c r="E186">
        <v>161</v>
      </c>
    </row>
    <row r="187" spans="1:5" x14ac:dyDescent="0.25">
      <c r="A187" s="41" t="s">
        <v>1332</v>
      </c>
      <c r="B187">
        <v>2</v>
      </c>
      <c r="C187" t="s">
        <v>713</v>
      </c>
      <c r="D187" t="s">
        <v>1333</v>
      </c>
      <c r="E187">
        <v>561</v>
      </c>
    </row>
    <row r="188" spans="1:5" x14ac:dyDescent="0.25">
      <c r="A188" s="41" t="s">
        <v>1782</v>
      </c>
      <c r="B188">
        <v>2</v>
      </c>
      <c r="C188" t="s">
        <v>713</v>
      </c>
      <c r="D188" t="s">
        <v>1781</v>
      </c>
      <c r="E188">
        <v>989</v>
      </c>
    </row>
    <row r="189" spans="1:5" x14ac:dyDescent="0.25">
      <c r="A189" s="41" t="s">
        <v>1717</v>
      </c>
      <c r="B189">
        <v>2</v>
      </c>
      <c r="C189" t="s">
        <v>713</v>
      </c>
      <c r="D189" t="s">
        <v>1716</v>
      </c>
      <c r="E189">
        <v>912</v>
      </c>
    </row>
    <row r="190" spans="1:5" x14ac:dyDescent="0.25">
      <c r="A190" s="41" t="s">
        <v>1808</v>
      </c>
      <c r="B190">
        <v>2</v>
      </c>
      <c r="C190" t="s">
        <v>713</v>
      </c>
      <c r="D190" t="s">
        <v>1805</v>
      </c>
      <c r="E190">
        <v>1005</v>
      </c>
    </row>
    <row r="191" spans="1:5" x14ac:dyDescent="0.25">
      <c r="A191" s="41" t="s">
        <v>2159</v>
      </c>
      <c r="B191">
        <v>2</v>
      </c>
      <c r="C191" t="s">
        <v>713</v>
      </c>
      <c r="D191" t="s">
        <v>2157</v>
      </c>
      <c r="E191">
        <v>1370</v>
      </c>
    </row>
    <row r="192" spans="1:5" x14ac:dyDescent="0.25">
      <c r="A192" s="41" t="s">
        <v>848</v>
      </c>
      <c r="B192">
        <v>2</v>
      </c>
      <c r="C192" t="s">
        <v>716</v>
      </c>
      <c r="D192" t="s">
        <v>849</v>
      </c>
      <c r="E192">
        <v>114</v>
      </c>
    </row>
    <row r="193" spans="1:5" x14ac:dyDescent="0.25">
      <c r="A193" s="41" t="s">
        <v>1201</v>
      </c>
      <c r="B193">
        <v>2</v>
      </c>
      <c r="C193" t="s">
        <v>713</v>
      </c>
      <c r="D193" t="s">
        <v>1202</v>
      </c>
      <c r="E193">
        <v>445</v>
      </c>
    </row>
    <row r="194" spans="1:5" x14ac:dyDescent="0.25">
      <c r="A194" s="41" t="s">
        <v>735</v>
      </c>
      <c r="B194">
        <v>4</v>
      </c>
      <c r="C194" t="s">
        <v>713</v>
      </c>
      <c r="D194" t="s">
        <v>736</v>
      </c>
      <c r="E194">
        <v>36</v>
      </c>
    </row>
    <row r="195" spans="1:5" x14ac:dyDescent="0.25">
      <c r="A195" s="41" t="s">
        <v>1878</v>
      </c>
      <c r="B195">
        <v>2</v>
      </c>
      <c r="C195" t="s">
        <v>713</v>
      </c>
      <c r="D195" t="s">
        <v>1879</v>
      </c>
      <c r="E195">
        <v>1089</v>
      </c>
    </row>
    <row r="196" spans="1:5" x14ac:dyDescent="0.25">
      <c r="A196" s="41" t="s">
        <v>1203</v>
      </c>
      <c r="B196">
        <v>2</v>
      </c>
      <c r="C196" t="s">
        <v>713</v>
      </c>
      <c r="D196" t="s">
        <v>1204</v>
      </c>
      <c r="E196">
        <v>446</v>
      </c>
    </row>
    <row r="197" spans="1:5" x14ac:dyDescent="0.25">
      <c r="A197" s="41" t="s">
        <v>1698</v>
      </c>
      <c r="B197">
        <v>3</v>
      </c>
      <c r="C197" t="s">
        <v>713</v>
      </c>
      <c r="D197" t="s">
        <v>1699</v>
      </c>
      <c r="E197">
        <v>893</v>
      </c>
    </row>
    <row r="198" spans="1:5" x14ac:dyDescent="0.25">
      <c r="A198" s="41" t="s">
        <v>1395</v>
      </c>
      <c r="B198">
        <v>3</v>
      </c>
      <c r="C198" t="s">
        <v>713</v>
      </c>
      <c r="D198" t="s">
        <v>1396</v>
      </c>
      <c r="E198">
        <v>613</v>
      </c>
    </row>
    <row r="199" spans="1:5" x14ac:dyDescent="0.25">
      <c r="A199" s="41" t="s">
        <v>1414</v>
      </c>
      <c r="B199">
        <v>2</v>
      </c>
      <c r="C199" t="s">
        <v>713</v>
      </c>
      <c r="D199" t="s">
        <v>1415</v>
      </c>
      <c r="E199">
        <v>633</v>
      </c>
    </row>
    <row r="200" spans="1:5" x14ac:dyDescent="0.25">
      <c r="A200" s="41" t="s">
        <v>2282</v>
      </c>
      <c r="B200">
        <v>3</v>
      </c>
      <c r="C200" t="s">
        <v>713</v>
      </c>
      <c r="D200" t="s">
        <v>1360</v>
      </c>
      <c r="E200">
        <v>586</v>
      </c>
    </row>
    <row r="201" spans="1:5" x14ac:dyDescent="0.25">
      <c r="A201" s="41" t="s">
        <v>2283</v>
      </c>
      <c r="B201">
        <v>2</v>
      </c>
      <c r="C201" t="s">
        <v>713</v>
      </c>
      <c r="D201" t="s">
        <v>1402</v>
      </c>
      <c r="E201">
        <v>617</v>
      </c>
    </row>
    <row r="202" spans="1:5" x14ac:dyDescent="0.25">
      <c r="A202" s="41" t="s">
        <v>2154</v>
      </c>
      <c r="B202">
        <v>5</v>
      </c>
      <c r="C202" t="s">
        <v>713</v>
      </c>
      <c r="D202" t="s">
        <v>2155</v>
      </c>
      <c r="E202">
        <v>1367</v>
      </c>
    </row>
    <row r="203" spans="1:5" x14ac:dyDescent="0.25">
      <c r="A203" s="41" t="s">
        <v>2525</v>
      </c>
      <c r="B203">
        <v>2</v>
      </c>
      <c r="C203" t="s">
        <v>713</v>
      </c>
      <c r="D203" t="s">
        <v>1864</v>
      </c>
      <c r="E203">
        <v>1058</v>
      </c>
    </row>
    <row r="204" spans="1:5" x14ac:dyDescent="0.25">
      <c r="A204" s="41" t="s">
        <v>852</v>
      </c>
      <c r="B204">
        <v>2</v>
      </c>
      <c r="C204" t="s">
        <v>716</v>
      </c>
      <c r="D204" t="s">
        <v>853</v>
      </c>
      <c r="E204">
        <v>116</v>
      </c>
    </row>
    <row r="205" spans="1:5" x14ac:dyDescent="0.25">
      <c r="A205" s="41" t="s">
        <v>2284</v>
      </c>
      <c r="B205">
        <v>2</v>
      </c>
      <c r="C205" t="s">
        <v>713</v>
      </c>
      <c r="D205" t="s">
        <v>2092</v>
      </c>
      <c r="E205">
        <v>1308</v>
      </c>
    </row>
    <row r="206" spans="1:5" ht="30" x14ac:dyDescent="0.25">
      <c r="A206" s="41" t="s">
        <v>2285</v>
      </c>
      <c r="B206">
        <v>2</v>
      </c>
      <c r="C206" t="s">
        <v>713</v>
      </c>
      <c r="D206" t="s">
        <v>2092</v>
      </c>
      <c r="E206">
        <v>1292</v>
      </c>
    </row>
    <row r="207" spans="1:5" x14ac:dyDescent="0.25">
      <c r="A207" s="41" t="s">
        <v>701</v>
      </c>
      <c r="B207">
        <v>2</v>
      </c>
      <c r="C207" t="s">
        <v>716</v>
      </c>
      <c r="D207" t="s">
        <v>854</v>
      </c>
      <c r="E207">
        <v>117</v>
      </c>
    </row>
    <row r="208" spans="1:5" x14ac:dyDescent="0.25">
      <c r="A208" s="41" t="s">
        <v>2286</v>
      </c>
      <c r="B208">
        <v>2</v>
      </c>
      <c r="C208" t="s">
        <v>713</v>
      </c>
      <c r="D208" t="s">
        <v>2092</v>
      </c>
      <c r="E208">
        <v>1304</v>
      </c>
    </row>
    <row r="209" spans="1:5" x14ac:dyDescent="0.25">
      <c r="A209" s="41" t="s">
        <v>902</v>
      </c>
      <c r="B209">
        <v>3</v>
      </c>
      <c r="C209" t="s">
        <v>716</v>
      </c>
      <c r="D209" t="s">
        <v>903</v>
      </c>
      <c r="E209">
        <v>164</v>
      </c>
    </row>
    <row r="210" spans="1:5" x14ac:dyDescent="0.25">
      <c r="A210" s="41" t="s">
        <v>901</v>
      </c>
      <c r="B210">
        <v>2</v>
      </c>
      <c r="C210" t="s">
        <v>716</v>
      </c>
      <c r="D210" t="s">
        <v>899</v>
      </c>
      <c r="E210">
        <v>163</v>
      </c>
    </row>
    <row r="211" spans="1:5" x14ac:dyDescent="0.25">
      <c r="A211" s="41" t="s">
        <v>907</v>
      </c>
      <c r="B211">
        <v>2</v>
      </c>
      <c r="C211" t="s">
        <v>716</v>
      </c>
      <c r="D211" t="s">
        <v>908</v>
      </c>
      <c r="E211">
        <v>167</v>
      </c>
    </row>
    <row r="212" spans="1:5" x14ac:dyDescent="0.25">
      <c r="A212" s="41" t="s">
        <v>1182</v>
      </c>
      <c r="B212">
        <v>2</v>
      </c>
      <c r="C212" t="s">
        <v>713</v>
      </c>
      <c r="D212" t="s">
        <v>1183</v>
      </c>
      <c r="E212">
        <v>433</v>
      </c>
    </row>
    <row r="213" spans="1:5" x14ac:dyDescent="0.25">
      <c r="A213" s="41" t="s">
        <v>2526</v>
      </c>
      <c r="B213">
        <v>2</v>
      </c>
      <c r="C213" t="s">
        <v>713</v>
      </c>
      <c r="D213" t="s">
        <v>1864</v>
      </c>
      <c r="E213">
        <v>1059</v>
      </c>
    </row>
    <row r="214" spans="1:5" x14ac:dyDescent="0.25">
      <c r="A214" s="41" t="s">
        <v>1026</v>
      </c>
      <c r="B214">
        <v>2</v>
      </c>
      <c r="C214" t="s">
        <v>713</v>
      </c>
      <c r="D214" t="s">
        <v>1025</v>
      </c>
      <c r="E214">
        <v>281</v>
      </c>
    </row>
    <row r="215" spans="1:5" x14ac:dyDescent="0.25">
      <c r="A215" s="41" t="s">
        <v>913</v>
      </c>
      <c r="B215">
        <v>2</v>
      </c>
      <c r="C215" t="s">
        <v>716</v>
      </c>
      <c r="D215" t="s">
        <v>914</v>
      </c>
      <c r="E215">
        <v>171</v>
      </c>
    </row>
    <row r="216" spans="1:5" x14ac:dyDescent="0.25">
      <c r="A216" s="41" t="s">
        <v>1056</v>
      </c>
      <c r="B216">
        <v>2</v>
      </c>
      <c r="C216" t="s">
        <v>713</v>
      </c>
      <c r="D216" t="s">
        <v>1055</v>
      </c>
      <c r="E216">
        <v>308</v>
      </c>
    </row>
    <row r="217" spans="1:5" x14ac:dyDescent="0.25">
      <c r="A217" s="41" t="s">
        <v>1534</v>
      </c>
      <c r="B217">
        <v>4</v>
      </c>
      <c r="C217" t="s">
        <v>713</v>
      </c>
      <c r="D217" t="s">
        <v>1535</v>
      </c>
      <c r="E217">
        <v>743</v>
      </c>
    </row>
    <row r="218" spans="1:5" x14ac:dyDescent="0.25">
      <c r="A218" s="41" t="s">
        <v>915</v>
      </c>
      <c r="B218">
        <v>2</v>
      </c>
      <c r="C218" t="s">
        <v>716</v>
      </c>
      <c r="D218" t="s">
        <v>916</v>
      </c>
      <c r="E218">
        <v>172</v>
      </c>
    </row>
    <row r="219" spans="1:5" x14ac:dyDescent="0.25">
      <c r="A219" s="41" t="s">
        <v>1684</v>
      </c>
      <c r="B219">
        <v>2</v>
      </c>
      <c r="C219" t="s">
        <v>713</v>
      </c>
      <c r="D219" t="s">
        <v>1674</v>
      </c>
      <c r="E219">
        <v>869</v>
      </c>
    </row>
    <row r="220" spans="1:5" x14ac:dyDescent="0.25">
      <c r="A220" s="41" t="s">
        <v>2287</v>
      </c>
      <c r="B220">
        <v>3</v>
      </c>
      <c r="C220" t="s">
        <v>713</v>
      </c>
      <c r="D220" t="s">
        <v>981</v>
      </c>
      <c r="E220">
        <v>240</v>
      </c>
    </row>
    <row r="221" spans="1:5" x14ac:dyDescent="0.25">
      <c r="A221" s="41" t="s">
        <v>986</v>
      </c>
      <c r="B221">
        <v>3</v>
      </c>
      <c r="C221" t="s">
        <v>713</v>
      </c>
      <c r="D221" t="s">
        <v>981</v>
      </c>
      <c r="E221">
        <v>251</v>
      </c>
    </row>
    <row r="222" spans="1:5" x14ac:dyDescent="0.25">
      <c r="A222" s="41" t="s">
        <v>1257</v>
      </c>
      <c r="B222">
        <v>5</v>
      </c>
      <c r="C222" t="s">
        <v>713</v>
      </c>
      <c r="D222" t="s">
        <v>1258</v>
      </c>
      <c r="E222">
        <v>495</v>
      </c>
    </row>
    <row r="223" spans="1:5" x14ac:dyDescent="0.25">
      <c r="A223" s="41" t="s">
        <v>1767</v>
      </c>
      <c r="B223">
        <v>2</v>
      </c>
      <c r="C223" t="s">
        <v>713</v>
      </c>
      <c r="D223" t="s">
        <v>1766</v>
      </c>
      <c r="E223">
        <v>962</v>
      </c>
    </row>
    <row r="224" spans="1:5" x14ac:dyDescent="0.25">
      <c r="A224" s="41" t="s">
        <v>1738</v>
      </c>
      <c r="B224">
        <v>2</v>
      </c>
      <c r="C224" t="s">
        <v>713</v>
      </c>
      <c r="D224" t="s">
        <v>1739</v>
      </c>
      <c r="E224">
        <v>947</v>
      </c>
    </row>
    <row r="225" spans="1:5" x14ac:dyDescent="0.25">
      <c r="A225" s="41" t="s">
        <v>933</v>
      </c>
      <c r="B225">
        <v>4</v>
      </c>
      <c r="C225" t="s">
        <v>713</v>
      </c>
      <c r="D225" t="s">
        <v>931</v>
      </c>
      <c r="E225">
        <v>197</v>
      </c>
    </row>
    <row r="226" spans="1:5" x14ac:dyDescent="0.25">
      <c r="A226" s="41" t="s">
        <v>2288</v>
      </c>
      <c r="B226">
        <v>3</v>
      </c>
      <c r="C226" t="s">
        <v>713</v>
      </c>
      <c r="D226" t="s">
        <v>981</v>
      </c>
      <c r="E226">
        <v>239</v>
      </c>
    </row>
    <row r="227" spans="1:5" x14ac:dyDescent="0.25">
      <c r="A227" s="41" t="s">
        <v>2289</v>
      </c>
      <c r="B227">
        <v>6</v>
      </c>
      <c r="C227" t="s">
        <v>713</v>
      </c>
      <c r="D227" t="s">
        <v>1727</v>
      </c>
      <c r="E227">
        <v>922</v>
      </c>
    </row>
    <row r="228" spans="1:5" x14ac:dyDescent="0.25">
      <c r="A228" s="41" t="s">
        <v>2290</v>
      </c>
      <c r="B228">
        <v>3</v>
      </c>
      <c r="C228" t="s">
        <v>713</v>
      </c>
      <c r="D228" t="s">
        <v>1360</v>
      </c>
      <c r="E228">
        <v>580</v>
      </c>
    </row>
    <row r="229" spans="1:5" x14ac:dyDescent="0.25">
      <c r="A229" s="41" t="s">
        <v>922</v>
      </c>
      <c r="B229">
        <v>2</v>
      </c>
      <c r="C229" t="s">
        <v>716</v>
      </c>
      <c r="D229" t="s">
        <v>923</v>
      </c>
      <c r="E229">
        <v>177</v>
      </c>
    </row>
    <row r="230" spans="1:5" x14ac:dyDescent="0.25">
      <c r="A230" s="41" t="s">
        <v>1009</v>
      </c>
      <c r="B230">
        <v>3</v>
      </c>
      <c r="C230" t="s">
        <v>713</v>
      </c>
      <c r="D230" t="s">
        <v>1010</v>
      </c>
      <c r="E230">
        <v>270</v>
      </c>
    </row>
    <row r="231" spans="1:5" x14ac:dyDescent="0.25">
      <c r="A231" s="41" t="s">
        <v>929</v>
      </c>
      <c r="B231">
        <v>4</v>
      </c>
      <c r="C231" t="s">
        <v>716</v>
      </c>
      <c r="D231" t="s">
        <v>930</v>
      </c>
      <c r="E231">
        <v>183</v>
      </c>
    </row>
    <row r="232" spans="1:5" x14ac:dyDescent="0.25">
      <c r="A232" s="41" t="s">
        <v>942</v>
      </c>
      <c r="B232">
        <v>2</v>
      </c>
      <c r="C232" t="s">
        <v>716</v>
      </c>
      <c r="D232" t="s">
        <v>943</v>
      </c>
      <c r="E232">
        <v>206</v>
      </c>
    </row>
    <row r="233" spans="1:5" x14ac:dyDescent="0.25">
      <c r="A233" s="41" t="s">
        <v>947</v>
      </c>
      <c r="B233">
        <v>2</v>
      </c>
      <c r="C233" t="s">
        <v>716</v>
      </c>
      <c r="D233" t="s">
        <v>948</v>
      </c>
      <c r="E233">
        <v>209</v>
      </c>
    </row>
    <row r="234" spans="1:5" x14ac:dyDescent="0.25">
      <c r="A234" s="41" t="s">
        <v>1620</v>
      </c>
      <c r="B234">
        <v>2</v>
      </c>
      <c r="C234" t="s">
        <v>713</v>
      </c>
      <c r="D234" t="s">
        <v>1621</v>
      </c>
      <c r="E234">
        <v>815</v>
      </c>
    </row>
    <row r="235" spans="1:5" x14ac:dyDescent="0.25">
      <c r="A235" s="41" t="s">
        <v>954</v>
      </c>
      <c r="B235">
        <v>2</v>
      </c>
      <c r="C235" t="s">
        <v>716</v>
      </c>
      <c r="D235" t="s">
        <v>955</v>
      </c>
      <c r="E235">
        <v>214</v>
      </c>
    </row>
    <row r="236" spans="1:5" x14ac:dyDescent="0.25">
      <c r="A236" s="41" t="s">
        <v>728</v>
      </c>
      <c r="B236">
        <v>5</v>
      </c>
      <c r="C236" t="s">
        <v>713</v>
      </c>
      <c r="D236" t="s">
        <v>729</v>
      </c>
      <c r="E236">
        <v>31</v>
      </c>
    </row>
    <row r="237" spans="1:5" ht="30" x14ac:dyDescent="0.25">
      <c r="A237" s="41" t="s">
        <v>2291</v>
      </c>
      <c r="B237">
        <v>2</v>
      </c>
      <c r="C237" t="s">
        <v>713</v>
      </c>
      <c r="D237" t="s">
        <v>722</v>
      </c>
      <c r="E237">
        <v>23</v>
      </c>
    </row>
    <row r="238" spans="1:5" x14ac:dyDescent="0.25">
      <c r="A238" s="41" t="s">
        <v>2292</v>
      </c>
      <c r="B238">
        <v>2</v>
      </c>
      <c r="C238" t="s">
        <v>716</v>
      </c>
      <c r="D238" t="s">
        <v>956</v>
      </c>
      <c r="E238">
        <v>215</v>
      </c>
    </row>
    <row r="239" spans="1:5" x14ac:dyDescent="0.25">
      <c r="A239" s="41" t="s">
        <v>1917</v>
      </c>
      <c r="B239">
        <v>2</v>
      </c>
      <c r="C239" t="s">
        <v>713</v>
      </c>
      <c r="D239" t="s">
        <v>1916</v>
      </c>
      <c r="E239">
        <v>1140</v>
      </c>
    </row>
    <row r="240" spans="1:5" x14ac:dyDescent="0.25">
      <c r="A240" s="41" t="s">
        <v>2293</v>
      </c>
      <c r="B240">
        <v>2</v>
      </c>
      <c r="C240" t="s">
        <v>713</v>
      </c>
      <c r="D240" t="s">
        <v>1891</v>
      </c>
      <c r="E240">
        <v>1117</v>
      </c>
    </row>
    <row r="241" spans="1:5" x14ac:dyDescent="0.25">
      <c r="A241" s="41" t="s">
        <v>1042</v>
      </c>
      <c r="B241">
        <v>3</v>
      </c>
      <c r="C241" t="s">
        <v>713</v>
      </c>
      <c r="D241" t="s">
        <v>1043</v>
      </c>
      <c r="E241">
        <v>295</v>
      </c>
    </row>
    <row r="242" spans="1:5" x14ac:dyDescent="0.25">
      <c r="A242" s="41" t="s">
        <v>1813</v>
      </c>
      <c r="B242">
        <v>2</v>
      </c>
      <c r="C242" t="s">
        <v>713</v>
      </c>
      <c r="D242" t="s">
        <v>1805</v>
      </c>
      <c r="E242">
        <v>1010</v>
      </c>
    </row>
    <row r="243" spans="1:5" x14ac:dyDescent="0.25">
      <c r="A243" s="41" t="s">
        <v>975</v>
      </c>
      <c r="B243">
        <v>6</v>
      </c>
      <c r="C243" t="s">
        <v>716</v>
      </c>
      <c r="D243" t="s">
        <v>971</v>
      </c>
      <c r="E243">
        <v>228</v>
      </c>
    </row>
    <row r="244" spans="1:5" x14ac:dyDescent="0.25">
      <c r="A244" s="41" t="s">
        <v>974</v>
      </c>
      <c r="B244">
        <v>6</v>
      </c>
      <c r="C244" t="s">
        <v>716</v>
      </c>
      <c r="D244" t="s">
        <v>971</v>
      </c>
      <c r="E244">
        <v>227</v>
      </c>
    </row>
    <row r="245" spans="1:5" x14ac:dyDescent="0.25">
      <c r="A245" s="41" t="s">
        <v>977</v>
      </c>
      <c r="B245">
        <v>6</v>
      </c>
      <c r="C245" t="s">
        <v>713</v>
      </c>
      <c r="D245" t="s">
        <v>971</v>
      </c>
      <c r="E245">
        <v>231</v>
      </c>
    </row>
    <row r="246" spans="1:5" x14ac:dyDescent="0.25">
      <c r="A246" s="41" t="s">
        <v>980</v>
      </c>
      <c r="B246">
        <v>6</v>
      </c>
      <c r="C246" t="s">
        <v>716</v>
      </c>
      <c r="D246" t="s">
        <v>979</v>
      </c>
      <c r="E246">
        <v>236</v>
      </c>
    </row>
    <row r="247" spans="1:5" x14ac:dyDescent="0.25">
      <c r="A247" s="41" t="s">
        <v>978</v>
      </c>
      <c r="B247">
        <v>6</v>
      </c>
      <c r="C247" t="s">
        <v>716</v>
      </c>
      <c r="D247" t="s">
        <v>979</v>
      </c>
      <c r="E247">
        <v>235</v>
      </c>
    </row>
    <row r="248" spans="1:5" x14ac:dyDescent="0.25">
      <c r="A248" s="41" t="s">
        <v>1655</v>
      </c>
      <c r="B248">
        <v>5</v>
      </c>
      <c r="C248" t="s">
        <v>713</v>
      </c>
      <c r="D248" t="s">
        <v>976</v>
      </c>
      <c r="E248">
        <v>840</v>
      </c>
    </row>
    <row r="249" spans="1:5" x14ac:dyDescent="0.25">
      <c r="A249" s="41" t="s">
        <v>1799</v>
      </c>
      <c r="B249">
        <v>5</v>
      </c>
      <c r="C249" t="s">
        <v>713</v>
      </c>
      <c r="D249" t="s">
        <v>1800</v>
      </c>
      <c r="E249">
        <v>999</v>
      </c>
    </row>
    <row r="250" spans="1:5" x14ac:dyDescent="0.25">
      <c r="A250" s="41" t="s">
        <v>1077</v>
      </c>
      <c r="B250">
        <v>4</v>
      </c>
      <c r="C250" t="s">
        <v>713</v>
      </c>
      <c r="D250" t="s">
        <v>1078</v>
      </c>
      <c r="E250">
        <v>327</v>
      </c>
    </row>
    <row r="251" spans="1:5" x14ac:dyDescent="0.25">
      <c r="A251" s="41" t="s">
        <v>988</v>
      </c>
      <c r="B251">
        <v>7</v>
      </c>
      <c r="C251" t="s">
        <v>716</v>
      </c>
      <c r="D251" t="s">
        <v>989</v>
      </c>
      <c r="E251">
        <v>254</v>
      </c>
    </row>
    <row r="252" spans="1:5" x14ac:dyDescent="0.25">
      <c r="A252" s="41" t="s">
        <v>2294</v>
      </c>
      <c r="B252">
        <v>2</v>
      </c>
      <c r="C252" t="s">
        <v>713</v>
      </c>
      <c r="D252" t="s">
        <v>1291</v>
      </c>
      <c r="E252">
        <v>517</v>
      </c>
    </row>
    <row r="253" spans="1:5" x14ac:dyDescent="0.25">
      <c r="A253" s="41" t="s">
        <v>755</v>
      </c>
      <c r="B253">
        <v>5</v>
      </c>
      <c r="C253" t="s">
        <v>713</v>
      </c>
      <c r="D253" t="s">
        <v>756</v>
      </c>
      <c r="E253">
        <v>51</v>
      </c>
    </row>
    <row r="254" spans="1:5" x14ac:dyDescent="0.25">
      <c r="A254" s="41" t="s">
        <v>991</v>
      </c>
      <c r="B254">
        <v>10</v>
      </c>
      <c r="C254" t="s">
        <v>716</v>
      </c>
      <c r="D254" t="s">
        <v>992</v>
      </c>
      <c r="E254">
        <v>257</v>
      </c>
    </row>
    <row r="255" spans="1:5" x14ac:dyDescent="0.25">
      <c r="A255" s="41" t="s">
        <v>995</v>
      </c>
      <c r="B255">
        <v>3</v>
      </c>
      <c r="C255" t="s">
        <v>716</v>
      </c>
      <c r="D255" t="s">
        <v>994</v>
      </c>
      <c r="E255">
        <v>259</v>
      </c>
    </row>
    <row r="256" spans="1:5" x14ac:dyDescent="0.25">
      <c r="A256" s="41" t="s">
        <v>1004</v>
      </c>
      <c r="B256">
        <v>2</v>
      </c>
      <c r="C256" t="s">
        <v>716</v>
      </c>
      <c r="D256" t="s">
        <v>997</v>
      </c>
      <c r="E256">
        <v>267</v>
      </c>
    </row>
    <row r="257" spans="1:5" x14ac:dyDescent="0.25">
      <c r="A257" s="41" t="s">
        <v>1003</v>
      </c>
      <c r="B257">
        <v>2</v>
      </c>
      <c r="C257" t="s">
        <v>716</v>
      </c>
      <c r="D257" t="s">
        <v>997</v>
      </c>
      <c r="E257">
        <v>266</v>
      </c>
    </row>
    <row r="258" spans="1:5" x14ac:dyDescent="0.25">
      <c r="A258" s="41" t="s">
        <v>1002</v>
      </c>
      <c r="B258">
        <v>2</v>
      </c>
      <c r="C258" t="s">
        <v>716</v>
      </c>
      <c r="D258" t="s">
        <v>997</v>
      </c>
      <c r="E258">
        <v>265</v>
      </c>
    </row>
    <row r="259" spans="1:5" x14ac:dyDescent="0.25">
      <c r="A259" s="41" t="s">
        <v>1005</v>
      </c>
      <c r="B259">
        <v>3</v>
      </c>
      <c r="C259" t="s">
        <v>716</v>
      </c>
      <c r="D259" t="s">
        <v>1006</v>
      </c>
      <c r="E259">
        <v>268</v>
      </c>
    </row>
    <row r="260" spans="1:5" x14ac:dyDescent="0.25">
      <c r="A260" s="41" t="s">
        <v>1361</v>
      </c>
      <c r="B260">
        <v>3</v>
      </c>
      <c r="C260" t="s">
        <v>713</v>
      </c>
      <c r="D260" t="s">
        <v>1360</v>
      </c>
      <c r="E260">
        <v>588</v>
      </c>
    </row>
    <row r="261" spans="1:5" x14ac:dyDescent="0.25">
      <c r="A261" s="41" t="s">
        <v>1012</v>
      </c>
      <c r="B261">
        <v>3</v>
      </c>
      <c r="C261" t="s">
        <v>716</v>
      </c>
      <c r="D261" t="s">
        <v>1013</v>
      </c>
      <c r="E261">
        <v>272</v>
      </c>
    </row>
    <row r="262" spans="1:5" x14ac:dyDescent="0.25">
      <c r="A262" s="41" t="s">
        <v>1319</v>
      </c>
      <c r="B262">
        <v>2</v>
      </c>
      <c r="C262" t="s">
        <v>713</v>
      </c>
      <c r="D262" t="s">
        <v>1320</v>
      </c>
      <c r="E262">
        <v>541</v>
      </c>
    </row>
    <row r="263" spans="1:5" x14ac:dyDescent="0.25">
      <c r="A263" s="41" t="s">
        <v>1016</v>
      </c>
      <c r="B263">
        <v>15</v>
      </c>
      <c r="C263" t="s">
        <v>716</v>
      </c>
      <c r="D263" t="s">
        <v>1017</v>
      </c>
      <c r="E263">
        <v>274</v>
      </c>
    </row>
    <row r="264" spans="1:5" x14ac:dyDescent="0.25">
      <c r="A264" s="41" t="s">
        <v>1018</v>
      </c>
      <c r="B264">
        <v>7</v>
      </c>
      <c r="C264" t="s">
        <v>716</v>
      </c>
      <c r="D264" t="s">
        <v>1019</v>
      </c>
      <c r="E264">
        <v>275</v>
      </c>
    </row>
    <row r="265" spans="1:5" x14ac:dyDescent="0.25">
      <c r="A265" s="41" t="s">
        <v>212</v>
      </c>
      <c r="B265">
        <v>8</v>
      </c>
      <c r="C265" t="s">
        <v>716</v>
      </c>
      <c r="D265" t="s">
        <v>1023</v>
      </c>
      <c r="E265">
        <v>279</v>
      </c>
    </row>
    <row r="266" spans="1:5" x14ac:dyDescent="0.25">
      <c r="A266" s="41" t="s">
        <v>918</v>
      </c>
      <c r="B266">
        <v>4</v>
      </c>
      <c r="C266" t="s">
        <v>713</v>
      </c>
      <c r="D266" t="s">
        <v>919</v>
      </c>
      <c r="E266">
        <v>175</v>
      </c>
    </row>
    <row r="267" spans="1:5" x14ac:dyDescent="0.25">
      <c r="A267" s="41" t="s">
        <v>1718</v>
      </c>
      <c r="B267">
        <v>2</v>
      </c>
      <c r="C267" t="s">
        <v>713</v>
      </c>
      <c r="D267" t="s">
        <v>1716</v>
      </c>
      <c r="E267">
        <v>913</v>
      </c>
    </row>
    <row r="268" spans="1:5" x14ac:dyDescent="0.25">
      <c r="A268" s="41" t="s">
        <v>1522</v>
      </c>
      <c r="B268">
        <v>2</v>
      </c>
      <c r="C268" t="s">
        <v>713</v>
      </c>
      <c r="D268" t="s">
        <v>1521</v>
      </c>
      <c r="E268">
        <v>730</v>
      </c>
    </row>
    <row r="269" spans="1:5" x14ac:dyDescent="0.25">
      <c r="A269" s="41" t="s">
        <v>1041</v>
      </c>
      <c r="B269">
        <v>6</v>
      </c>
      <c r="C269" t="s">
        <v>716</v>
      </c>
      <c r="D269" t="s">
        <v>1030</v>
      </c>
      <c r="E269">
        <v>294</v>
      </c>
    </row>
    <row r="270" spans="1:5" x14ac:dyDescent="0.25">
      <c r="A270" s="41" t="s">
        <v>1040</v>
      </c>
      <c r="B270">
        <v>6</v>
      </c>
      <c r="C270" t="s">
        <v>716</v>
      </c>
      <c r="D270" t="s">
        <v>1030</v>
      </c>
      <c r="E270">
        <v>293</v>
      </c>
    </row>
    <row r="271" spans="1:5" x14ac:dyDescent="0.25">
      <c r="A271" s="41" t="s">
        <v>1039</v>
      </c>
      <c r="B271">
        <v>6</v>
      </c>
      <c r="C271" t="s">
        <v>716</v>
      </c>
      <c r="D271" t="s">
        <v>1030</v>
      </c>
      <c r="E271">
        <v>292</v>
      </c>
    </row>
    <row r="272" spans="1:5" x14ac:dyDescent="0.25">
      <c r="A272" s="41" t="s">
        <v>1038</v>
      </c>
      <c r="B272">
        <v>6</v>
      </c>
      <c r="C272" t="s">
        <v>716</v>
      </c>
      <c r="D272" t="s">
        <v>1030</v>
      </c>
      <c r="E272">
        <v>291</v>
      </c>
    </row>
    <row r="273" spans="1:5" x14ac:dyDescent="0.25">
      <c r="A273" s="41" t="s">
        <v>1037</v>
      </c>
      <c r="B273">
        <v>6</v>
      </c>
      <c r="C273" t="s">
        <v>716</v>
      </c>
      <c r="D273" t="s">
        <v>1030</v>
      </c>
      <c r="E273">
        <v>290</v>
      </c>
    </row>
    <row r="274" spans="1:5" x14ac:dyDescent="0.25">
      <c r="A274" s="41" t="s">
        <v>1036</v>
      </c>
      <c r="B274">
        <v>6</v>
      </c>
      <c r="C274" t="s">
        <v>716</v>
      </c>
      <c r="D274" t="s">
        <v>1030</v>
      </c>
      <c r="E274">
        <v>289</v>
      </c>
    </row>
    <row r="275" spans="1:5" x14ac:dyDescent="0.25">
      <c r="A275" s="41" t="s">
        <v>1325</v>
      </c>
      <c r="B275">
        <v>4</v>
      </c>
      <c r="C275" t="s">
        <v>713</v>
      </c>
      <c r="D275" t="s">
        <v>1324</v>
      </c>
      <c r="E275">
        <v>546</v>
      </c>
    </row>
    <row r="276" spans="1:5" x14ac:dyDescent="0.25">
      <c r="A276" s="41" t="s">
        <v>767</v>
      </c>
      <c r="B276">
        <v>2</v>
      </c>
      <c r="C276" t="s">
        <v>713</v>
      </c>
      <c r="D276" t="s">
        <v>768</v>
      </c>
      <c r="E276">
        <v>57</v>
      </c>
    </row>
    <row r="277" spans="1:5" x14ac:dyDescent="0.25">
      <c r="A277" s="41" t="s">
        <v>1174</v>
      </c>
      <c r="B277">
        <v>4</v>
      </c>
      <c r="C277" t="s">
        <v>713</v>
      </c>
      <c r="D277" t="s">
        <v>1175</v>
      </c>
      <c r="E277">
        <v>426</v>
      </c>
    </row>
    <row r="278" spans="1:5" x14ac:dyDescent="0.25">
      <c r="A278" s="41" t="s">
        <v>2527</v>
      </c>
      <c r="B278">
        <v>2</v>
      </c>
      <c r="C278" t="s">
        <v>713</v>
      </c>
      <c r="D278" t="s">
        <v>1864</v>
      </c>
      <c r="E278">
        <v>1060</v>
      </c>
    </row>
    <row r="279" spans="1:5" x14ac:dyDescent="0.25">
      <c r="A279" s="41" t="s">
        <v>1505</v>
      </c>
      <c r="B279">
        <v>6</v>
      </c>
      <c r="C279" t="s">
        <v>713</v>
      </c>
      <c r="D279" t="s">
        <v>1506</v>
      </c>
      <c r="E279">
        <v>718</v>
      </c>
    </row>
    <row r="280" spans="1:5" x14ac:dyDescent="0.25">
      <c r="A280" s="41" t="s">
        <v>1053</v>
      </c>
      <c r="B280">
        <v>3</v>
      </c>
      <c r="C280" t="s">
        <v>716</v>
      </c>
      <c r="D280" t="s">
        <v>1054</v>
      </c>
      <c r="E280">
        <v>306</v>
      </c>
    </row>
    <row r="281" spans="1:5" x14ac:dyDescent="0.25">
      <c r="A281" s="41" t="s">
        <v>1362</v>
      </c>
      <c r="B281">
        <v>3</v>
      </c>
      <c r="C281" t="s">
        <v>713</v>
      </c>
      <c r="D281" t="s">
        <v>1360</v>
      </c>
      <c r="E281">
        <v>589</v>
      </c>
    </row>
    <row r="282" spans="1:5" x14ac:dyDescent="0.25">
      <c r="A282" s="41" t="s">
        <v>2295</v>
      </c>
      <c r="B282">
        <v>2</v>
      </c>
      <c r="C282" t="s">
        <v>713</v>
      </c>
      <c r="D282" t="s">
        <v>1891</v>
      </c>
      <c r="E282">
        <v>1111</v>
      </c>
    </row>
    <row r="283" spans="1:5" x14ac:dyDescent="0.25">
      <c r="A283" s="41" t="s">
        <v>2296</v>
      </c>
      <c r="B283">
        <v>4</v>
      </c>
      <c r="C283" t="s">
        <v>713</v>
      </c>
      <c r="D283" t="s">
        <v>931</v>
      </c>
      <c r="E283">
        <v>190</v>
      </c>
    </row>
    <row r="284" spans="1:5" x14ac:dyDescent="0.25">
      <c r="A284" s="41" t="s">
        <v>1092</v>
      </c>
      <c r="B284">
        <v>12</v>
      </c>
      <c r="C284" t="s">
        <v>713</v>
      </c>
      <c r="D284" t="s">
        <v>1093</v>
      </c>
      <c r="E284">
        <v>337</v>
      </c>
    </row>
    <row r="285" spans="1:5" x14ac:dyDescent="0.25">
      <c r="A285" s="41" t="s">
        <v>757</v>
      </c>
      <c r="B285">
        <v>7</v>
      </c>
      <c r="C285" t="s">
        <v>713</v>
      </c>
      <c r="D285" t="s">
        <v>758</v>
      </c>
      <c r="E285">
        <v>52</v>
      </c>
    </row>
    <row r="286" spans="1:5" x14ac:dyDescent="0.25">
      <c r="A286" s="41" t="s">
        <v>1061</v>
      </c>
      <c r="B286">
        <v>5</v>
      </c>
      <c r="C286" t="s">
        <v>716</v>
      </c>
      <c r="D286" t="s">
        <v>1062</v>
      </c>
      <c r="E286">
        <v>312</v>
      </c>
    </row>
    <row r="287" spans="1:5" x14ac:dyDescent="0.25">
      <c r="A287" s="41" t="s">
        <v>1066</v>
      </c>
      <c r="B287">
        <v>6</v>
      </c>
      <c r="C287" t="s">
        <v>716</v>
      </c>
      <c r="D287" t="s">
        <v>1067</v>
      </c>
      <c r="E287">
        <v>316</v>
      </c>
    </row>
    <row r="288" spans="1:5" x14ac:dyDescent="0.25">
      <c r="A288" s="41" t="s">
        <v>1073</v>
      </c>
      <c r="B288">
        <v>2</v>
      </c>
      <c r="C288" t="s">
        <v>716</v>
      </c>
      <c r="D288" t="s">
        <v>1074</v>
      </c>
      <c r="E288">
        <v>325</v>
      </c>
    </row>
    <row r="289" spans="1:5" x14ac:dyDescent="0.25">
      <c r="A289" s="41" t="s">
        <v>1969</v>
      </c>
      <c r="B289">
        <v>2</v>
      </c>
      <c r="C289" t="s">
        <v>713</v>
      </c>
      <c r="D289" t="s">
        <v>1966</v>
      </c>
      <c r="E289">
        <v>1179</v>
      </c>
    </row>
    <row r="290" spans="1:5" x14ac:dyDescent="0.25">
      <c r="A290" s="41" t="s">
        <v>2528</v>
      </c>
      <c r="B290">
        <v>2</v>
      </c>
      <c r="C290" t="s">
        <v>713</v>
      </c>
      <c r="D290" t="s">
        <v>1864</v>
      </c>
      <c r="E290">
        <v>1065</v>
      </c>
    </row>
    <row r="291" spans="1:5" x14ac:dyDescent="0.25">
      <c r="A291" s="41" t="s">
        <v>2166</v>
      </c>
      <c r="B291">
        <v>2</v>
      </c>
      <c r="C291" t="s">
        <v>713</v>
      </c>
      <c r="D291" t="s">
        <v>2164</v>
      </c>
      <c r="E291">
        <v>1376</v>
      </c>
    </row>
    <row r="292" spans="1:5" x14ac:dyDescent="0.25">
      <c r="A292" s="41" t="s">
        <v>1499</v>
      </c>
      <c r="B292">
        <v>4</v>
      </c>
      <c r="C292" t="s">
        <v>713</v>
      </c>
      <c r="D292" t="s">
        <v>1306</v>
      </c>
      <c r="E292">
        <v>713</v>
      </c>
    </row>
    <row r="293" spans="1:5" x14ac:dyDescent="0.25">
      <c r="A293" s="41" t="s">
        <v>2297</v>
      </c>
      <c r="B293">
        <v>7</v>
      </c>
      <c r="C293" t="s">
        <v>716</v>
      </c>
      <c r="D293" t="s">
        <v>1083</v>
      </c>
      <c r="E293">
        <v>330</v>
      </c>
    </row>
    <row r="294" spans="1:5" x14ac:dyDescent="0.25">
      <c r="A294" s="41" t="s">
        <v>1580</v>
      </c>
      <c r="B294">
        <v>3</v>
      </c>
      <c r="C294" t="s">
        <v>713</v>
      </c>
      <c r="D294" t="s">
        <v>1581</v>
      </c>
      <c r="E294">
        <v>776</v>
      </c>
    </row>
    <row r="295" spans="1:5" x14ac:dyDescent="0.25">
      <c r="A295" s="41" t="s">
        <v>820</v>
      </c>
      <c r="B295">
        <v>2</v>
      </c>
      <c r="C295" t="s">
        <v>713</v>
      </c>
      <c r="D295" t="s">
        <v>819</v>
      </c>
      <c r="E295">
        <v>95</v>
      </c>
    </row>
    <row r="296" spans="1:5" x14ac:dyDescent="0.25">
      <c r="A296" s="41" t="s">
        <v>2125</v>
      </c>
      <c r="B296">
        <v>4</v>
      </c>
      <c r="C296" t="s">
        <v>713</v>
      </c>
      <c r="D296" t="s">
        <v>2124</v>
      </c>
      <c r="E296">
        <v>1344</v>
      </c>
    </row>
    <row r="297" spans="1:5" x14ac:dyDescent="0.25">
      <c r="A297" s="41" t="s">
        <v>910</v>
      </c>
      <c r="B297">
        <v>3</v>
      </c>
      <c r="C297" t="s">
        <v>713</v>
      </c>
      <c r="D297" t="s">
        <v>909</v>
      </c>
      <c r="E297">
        <v>169</v>
      </c>
    </row>
    <row r="298" spans="1:5" x14ac:dyDescent="0.25">
      <c r="A298" s="41" t="s">
        <v>1209</v>
      </c>
      <c r="B298">
        <v>2</v>
      </c>
      <c r="C298" t="s">
        <v>713</v>
      </c>
      <c r="D298" t="s">
        <v>1210</v>
      </c>
      <c r="E298">
        <v>449</v>
      </c>
    </row>
    <row r="299" spans="1:5" x14ac:dyDescent="0.25">
      <c r="A299" s="41" t="s">
        <v>1589</v>
      </c>
      <c r="B299">
        <v>2</v>
      </c>
      <c r="C299" t="s">
        <v>713</v>
      </c>
      <c r="D299" t="s">
        <v>1590</v>
      </c>
      <c r="E299">
        <v>786</v>
      </c>
    </row>
    <row r="300" spans="1:5" x14ac:dyDescent="0.25">
      <c r="A300" s="41" t="s">
        <v>2298</v>
      </c>
      <c r="B300">
        <v>4</v>
      </c>
      <c r="C300" t="s">
        <v>713</v>
      </c>
      <c r="D300" t="s">
        <v>931</v>
      </c>
      <c r="E300">
        <v>191</v>
      </c>
    </row>
    <row r="301" spans="1:5" x14ac:dyDescent="0.25">
      <c r="A301" s="41" t="s">
        <v>1086</v>
      </c>
      <c r="B301">
        <v>2</v>
      </c>
      <c r="C301" t="s">
        <v>716</v>
      </c>
      <c r="D301" t="s">
        <v>1087</v>
      </c>
      <c r="E301">
        <v>333</v>
      </c>
    </row>
    <row r="302" spans="1:5" x14ac:dyDescent="0.25">
      <c r="A302" s="41" t="s">
        <v>1630</v>
      </c>
      <c r="B302">
        <v>2</v>
      </c>
      <c r="C302" t="s">
        <v>713</v>
      </c>
      <c r="D302" t="s">
        <v>1629</v>
      </c>
      <c r="E302">
        <v>821</v>
      </c>
    </row>
    <row r="303" spans="1:5" x14ac:dyDescent="0.25">
      <c r="A303" s="41" t="s">
        <v>1096</v>
      </c>
      <c r="B303">
        <v>7</v>
      </c>
      <c r="C303" t="s">
        <v>716</v>
      </c>
      <c r="D303" t="s">
        <v>1097</v>
      </c>
      <c r="E303">
        <v>339</v>
      </c>
    </row>
    <row r="304" spans="1:5" x14ac:dyDescent="0.25">
      <c r="A304" s="41" t="s">
        <v>1104</v>
      </c>
      <c r="B304">
        <v>3</v>
      </c>
      <c r="C304" t="s">
        <v>716</v>
      </c>
      <c r="D304" t="s">
        <v>1105</v>
      </c>
      <c r="E304">
        <v>344</v>
      </c>
    </row>
    <row r="305" spans="1:5" x14ac:dyDescent="0.25">
      <c r="A305" s="41" t="s">
        <v>1094</v>
      </c>
      <c r="B305">
        <v>2</v>
      </c>
      <c r="C305" t="s">
        <v>716</v>
      </c>
      <c r="D305" t="s">
        <v>1095</v>
      </c>
      <c r="E305">
        <v>338</v>
      </c>
    </row>
    <row r="306" spans="1:5" x14ac:dyDescent="0.25">
      <c r="A306" s="41" t="s">
        <v>1098</v>
      </c>
      <c r="B306">
        <v>3</v>
      </c>
      <c r="C306" t="s">
        <v>716</v>
      </c>
      <c r="D306" t="s">
        <v>1099</v>
      </c>
      <c r="E306">
        <v>340</v>
      </c>
    </row>
    <row r="307" spans="1:5" x14ac:dyDescent="0.25">
      <c r="A307" s="41" t="s">
        <v>1103</v>
      </c>
      <c r="B307">
        <v>2</v>
      </c>
      <c r="C307" t="s">
        <v>716</v>
      </c>
      <c r="D307" t="s">
        <v>1101</v>
      </c>
      <c r="E307">
        <v>343</v>
      </c>
    </row>
    <row r="308" spans="1:5" x14ac:dyDescent="0.25">
      <c r="A308" s="41" t="s">
        <v>1108</v>
      </c>
      <c r="B308">
        <v>2</v>
      </c>
      <c r="C308" t="s">
        <v>716</v>
      </c>
      <c r="D308" t="s">
        <v>1107</v>
      </c>
      <c r="E308">
        <v>346</v>
      </c>
    </row>
    <row r="309" spans="1:5" x14ac:dyDescent="0.25">
      <c r="A309" s="41" t="s">
        <v>1058</v>
      </c>
      <c r="B309">
        <v>2</v>
      </c>
      <c r="C309" t="s">
        <v>713</v>
      </c>
      <c r="D309" t="s">
        <v>1055</v>
      </c>
      <c r="E309">
        <v>310</v>
      </c>
    </row>
    <row r="310" spans="1:5" x14ac:dyDescent="0.25">
      <c r="A310" s="41" t="s">
        <v>2016</v>
      </c>
      <c r="B310">
        <v>12</v>
      </c>
      <c r="C310" t="s">
        <v>713</v>
      </c>
      <c r="D310" t="s">
        <v>2017</v>
      </c>
      <c r="E310">
        <v>1217</v>
      </c>
    </row>
    <row r="311" spans="1:5" x14ac:dyDescent="0.25">
      <c r="A311" s="41" t="s">
        <v>1113</v>
      </c>
      <c r="B311">
        <v>2</v>
      </c>
      <c r="C311" t="s">
        <v>716</v>
      </c>
      <c r="D311" t="s">
        <v>1114</v>
      </c>
      <c r="E311">
        <v>349</v>
      </c>
    </row>
    <row r="312" spans="1:5" x14ac:dyDescent="0.25">
      <c r="A312" s="41" t="s">
        <v>1453</v>
      </c>
      <c r="B312">
        <v>5</v>
      </c>
      <c r="C312" t="s">
        <v>713</v>
      </c>
      <c r="D312" t="s">
        <v>1454</v>
      </c>
      <c r="E312">
        <v>679</v>
      </c>
    </row>
    <row r="313" spans="1:5" x14ac:dyDescent="0.25">
      <c r="A313" s="41" t="s">
        <v>2299</v>
      </c>
      <c r="B313">
        <v>3</v>
      </c>
      <c r="C313" t="s">
        <v>713</v>
      </c>
      <c r="D313" t="s">
        <v>717</v>
      </c>
      <c r="E313">
        <v>15</v>
      </c>
    </row>
    <row r="314" spans="1:5" x14ac:dyDescent="0.25">
      <c r="A314" s="41" t="s">
        <v>2127</v>
      </c>
      <c r="B314">
        <v>2</v>
      </c>
      <c r="C314" t="s">
        <v>713</v>
      </c>
      <c r="D314" t="s">
        <v>2128</v>
      </c>
      <c r="E314">
        <v>1346</v>
      </c>
    </row>
    <row r="315" spans="1:5" x14ac:dyDescent="0.25">
      <c r="A315" s="41" t="s">
        <v>1116</v>
      </c>
      <c r="B315">
        <v>3</v>
      </c>
      <c r="C315" t="s">
        <v>716</v>
      </c>
      <c r="D315" t="s">
        <v>1117</v>
      </c>
      <c r="E315">
        <v>351</v>
      </c>
    </row>
    <row r="316" spans="1:5" x14ac:dyDescent="0.25">
      <c r="A316" s="41" t="s">
        <v>1120</v>
      </c>
      <c r="B316">
        <v>2</v>
      </c>
      <c r="C316" t="s">
        <v>716</v>
      </c>
      <c r="D316" t="s">
        <v>1119</v>
      </c>
      <c r="E316">
        <v>353</v>
      </c>
    </row>
    <row r="317" spans="1:5" x14ac:dyDescent="0.25">
      <c r="A317" s="41" t="s">
        <v>1118</v>
      </c>
      <c r="B317">
        <v>2</v>
      </c>
      <c r="C317" t="s">
        <v>716</v>
      </c>
      <c r="D317" t="s">
        <v>1119</v>
      </c>
      <c r="E317">
        <v>352</v>
      </c>
    </row>
    <row r="318" spans="1:5" x14ac:dyDescent="0.25">
      <c r="A318" s="41" t="s">
        <v>970</v>
      </c>
      <c r="B318">
        <v>6</v>
      </c>
      <c r="C318" t="s">
        <v>713</v>
      </c>
      <c r="D318" t="s">
        <v>971</v>
      </c>
      <c r="E318">
        <v>225</v>
      </c>
    </row>
    <row r="319" spans="1:5" x14ac:dyDescent="0.25">
      <c r="A319" s="41" t="s">
        <v>968</v>
      </c>
      <c r="B319">
        <v>3</v>
      </c>
      <c r="C319" t="s">
        <v>713</v>
      </c>
      <c r="D319" t="s">
        <v>969</v>
      </c>
      <c r="E319">
        <v>224</v>
      </c>
    </row>
    <row r="320" spans="1:5" x14ac:dyDescent="0.25">
      <c r="A320" s="41" t="s">
        <v>1934</v>
      </c>
      <c r="B320">
        <v>2</v>
      </c>
      <c r="C320" t="s">
        <v>713</v>
      </c>
      <c r="D320" t="s">
        <v>1933</v>
      </c>
      <c r="E320">
        <v>1152</v>
      </c>
    </row>
    <row r="321" spans="1:5" x14ac:dyDescent="0.25">
      <c r="A321" s="41" t="s">
        <v>1125</v>
      </c>
      <c r="B321">
        <v>2</v>
      </c>
      <c r="C321" t="s">
        <v>716</v>
      </c>
      <c r="D321" t="s">
        <v>1126</v>
      </c>
      <c r="E321">
        <v>356</v>
      </c>
    </row>
    <row r="322" spans="1:5" x14ac:dyDescent="0.25">
      <c r="A322" s="41" t="s">
        <v>1132</v>
      </c>
      <c r="B322">
        <v>2</v>
      </c>
      <c r="C322" t="s">
        <v>716</v>
      </c>
      <c r="D322" t="s">
        <v>1127</v>
      </c>
      <c r="E322">
        <v>372</v>
      </c>
    </row>
    <row r="323" spans="1:5" x14ac:dyDescent="0.25">
      <c r="A323" s="41" t="s">
        <v>1131</v>
      </c>
      <c r="B323">
        <v>2</v>
      </c>
      <c r="C323" t="s">
        <v>716</v>
      </c>
      <c r="D323" t="s">
        <v>1127</v>
      </c>
      <c r="E323">
        <v>371</v>
      </c>
    </row>
    <row r="324" spans="1:5" x14ac:dyDescent="0.25">
      <c r="A324" s="41" t="s">
        <v>1130</v>
      </c>
      <c r="B324">
        <v>2</v>
      </c>
      <c r="C324" t="s">
        <v>716</v>
      </c>
      <c r="D324" t="s">
        <v>1127</v>
      </c>
      <c r="E324">
        <v>370</v>
      </c>
    </row>
    <row r="325" spans="1:5" x14ac:dyDescent="0.25">
      <c r="A325" s="41" t="s">
        <v>1129</v>
      </c>
      <c r="B325">
        <v>2</v>
      </c>
      <c r="C325" t="s">
        <v>716</v>
      </c>
      <c r="D325" t="s">
        <v>1127</v>
      </c>
      <c r="E325">
        <v>369</v>
      </c>
    </row>
    <row r="326" spans="1:5" x14ac:dyDescent="0.25">
      <c r="A326" s="41" t="s">
        <v>1128</v>
      </c>
      <c r="B326">
        <v>2</v>
      </c>
      <c r="C326" t="s">
        <v>716</v>
      </c>
      <c r="D326" t="s">
        <v>1127</v>
      </c>
      <c r="E326">
        <v>368</v>
      </c>
    </row>
    <row r="327" spans="1:5" x14ac:dyDescent="0.25">
      <c r="A327" s="41" t="s">
        <v>2300</v>
      </c>
      <c r="B327">
        <v>2</v>
      </c>
      <c r="C327" t="s">
        <v>716</v>
      </c>
      <c r="D327" t="s">
        <v>1127</v>
      </c>
      <c r="E327">
        <v>367</v>
      </c>
    </row>
    <row r="328" spans="1:5" x14ac:dyDescent="0.25">
      <c r="A328" s="41" t="s">
        <v>2301</v>
      </c>
      <c r="B328">
        <v>2</v>
      </c>
      <c r="C328" t="s">
        <v>716</v>
      </c>
      <c r="D328" t="s">
        <v>1127</v>
      </c>
      <c r="E328">
        <v>366</v>
      </c>
    </row>
    <row r="329" spans="1:5" x14ac:dyDescent="0.25">
      <c r="A329" s="41" t="s">
        <v>2302</v>
      </c>
      <c r="B329">
        <v>2</v>
      </c>
      <c r="C329" t="s">
        <v>716</v>
      </c>
      <c r="D329" t="s">
        <v>1127</v>
      </c>
      <c r="E329">
        <v>365</v>
      </c>
    </row>
    <row r="330" spans="1:5" x14ac:dyDescent="0.25">
      <c r="A330" s="41" t="s">
        <v>2303</v>
      </c>
      <c r="B330">
        <v>2</v>
      </c>
      <c r="C330" t="s">
        <v>716</v>
      </c>
      <c r="D330" t="s">
        <v>1127</v>
      </c>
      <c r="E330">
        <v>364</v>
      </c>
    </row>
    <row r="331" spans="1:5" x14ac:dyDescent="0.25">
      <c r="A331" s="41" t="s">
        <v>2304</v>
      </c>
      <c r="B331">
        <v>2</v>
      </c>
      <c r="C331" t="s">
        <v>716</v>
      </c>
      <c r="D331" t="s">
        <v>1127</v>
      </c>
      <c r="E331">
        <v>363</v>
      </c>
    </row>
    <row r="332" spans="1:5" x14ac:dyDescent="0.25">
      <c r="A332" s="41" t="s">
        <v>2305</v>
      </c>
      <c r="B332">
        <v>2</v>
      </c>
      <c r="C332" t="s">
        <v>716</v>
      </c>
      <c r="D332" t="s">
        <v>1127</v>
      </c>
      <c r="E332">
        <v>362</v>
      </c>
    </row>
    <row r="333" spans="1:5" x14ac:dyDescent="0.25">
      <c r="A333" s="41" t="s">
        <v>2306</v>
      </c>
      <c r="B333">
        <v>2</v>
      </c>
      <c r="C333" t="s">
        <v>716</v>
      </c>
      <c r="D333" t="s">
        <v>1127</v>
      </c>
      <c r="E333">
        <v>361</v>
      </c>
    </row>
    <row r="334" spans="1:5" x14ac:dyDescent="0.25">
      <c r="A334" s="41" t="s">
        <v>2307</v>
      </c>
      <c r="B334">
        <v>2</v>
      </c>
      <c r="C334" t="s">
        <v>716</v>
      </c>
      <c r="D334" t="s">
        <v>1127</v>
      </c>
      <c r="E334">
        <v>360</v>
      </c>
    </row>
    <row r="335" spans="1:5" x14ac:dyDescent="0.25">
      <c r="A335" s="41" t="s">
        <v>2308</v>
      </c>
      <c r="B335">
        <v>2</v>
      </c>
      <c r="C335" t="s">
        <v>716</v>
      </c>
      <c r="D335" t="s">
        <v>1127</v>
      </c>
      <c r="E335">
        <v>359</v>
      </c>
    </row>
    <row r="336" spans="1:5" x14ac:dyDescent="0.25">
      <c r="A336" s="41" t="s">
        <v>2309</v>
      </c>
      <c r="B336">
        <v>2</v>
      </c>
      <c r="C336" t="s">
        <v>716</v>
      </c>
      <c r="D336" t="s">
        <v>1127</v>
      </c>
      <c r="E336">
        <v>358</v>
      </c>
    </row>
    <row r="337" spans="1:5" x14ac:dyDescent="0.25">
      <c r="A337" s="41" t="s">
        <v>2310</v>
      </c>
      <c r="B337">
        <v>2</v>
      </c>
      <c r="C337" t="s">
        <v>716</v>
      </c>
      <c r="D337" t="s">
        <v>1127</v>
      </c>
      <c r="E337">
        <v>357</v>
      </c>
    </row>
    <row r="338" spans="1:5" x14ac:dyDescent="0.25">
      <c r="A338" s="41" t="s">
        <v>1457</v>
      </c>
      <c r="B338">
        <v>2</v>
      </c>
      <c r="C338" t="s">
        <v>713</v>
      </c>
      <c r="D338" t="s">
        <v>1456</v>
      </c>
      <c r="E338">
        <v>681</v>
      </c>
    </row>
    <row r="339" spans="1:5" x14ac:dyDescent="0.25">
      <c r="A339" s="41" t="s">
        <v>826</v>
      </c>
      <c r="B339">
        <v>13</v>
      </c>
      <c r="C339" t="s">
        <v>713</v>
      </c>
      <c r="D339" t="s">
        <v>827</v>
      </c>
      <c r="E339">
        <v>99</v>
      </c>
    </row>
    <row r="340" spans="1:5" x14ac:dyDescent="0.25">
      <c r="A340" s="41" t="s">
        <v>1049</v>
      </c>
      <c r="B340">
        <v>2</v>
      </c>
      <c r="C340" t="s">
        <v>713</v>
      </c>
      <c r="D340" t="s">
        <v>1045</v>
      </c>
      <c r="E340">
        <v>303</v>
      </c>
    </row>
    <row r="341" spans="1:5" x14ac:dyDescent="0.25">
      <c r="A341" s="41" t="s">
        <v>811</v>
      </c>
      <c r="B341">
        <v>4</v>
      </c>
      <c r="C341" t="s">
        <v>713</v>
      </c>
      <c r="D341" t="s">
        <v>812</v>
      </c>
      <c r="E341">
        <v>90</v>
      </c>
    </row>
    <row r="342" spans="1:5" x14ac:dyDescent="0.25">
      <c r="A342" s="41" t="s">
        <v>1537</v>
      </c>
      <c r="B342">
        <v>2</v>
      </c>
      <c r="C342" t="s">
        <v>713</v>
      </c>
      <c r="D342" t="s">
        <v>1538</v>
      </c>
      <c r="E342">
        <v>745</v>
      </c>
    </row>
    <row r="343" spans="1:5" x14ac:dyDescent="0.25">
      <c r="A343" s="41" t="s">
        <v>1321</v>
      </c>
      <c r="B343">
        <v>2</v>
      </c>
      <c r="C343" t="s">
        <v>713</v>
      </c>
      <c r="D343" t="s">
        <v>1320</v>
      </c>
      <c r="E343">
        <v>542</v>
      </c>
    </row>
    <row r="344" spans="1:5" x14ac:dyDescent="0.25">
      <c r="A344" s="41" t="s">
        <v>1271</v>
      </c>
      <c r="B344">
        <v>16</v>
      </c>
      <c r="C344" t="s">
        <v>713</v>
      </c>
      <c r="D344" t="s">
        <v>1272</v>
      </c>
      <c r="E344">
        <v>502</v>
      </c>
    </row>
    <row r="345" spans="1:5" x14ac:dyDescent="0.25">
      <c r="A345" s="41" t="s">
        <v>1223</v>
      </c>
      <c r="B345">
        <v>6</v>
      </c>
      <c r="C345" t="s">
        <v>713</v>
      </c>
      <c r="D345" t="s">
        <v>1224</v>
      </c>
      <c r="E345">
        <v>459</v>
      </c>
    </row>
    <row r="346" spans="1:5" x14ac:dyDescent="0.25">
      <c r="A346" s="41" t="s">
        <v>1021</v>
      </c>
      <c r="B346">
        <v>2</v>
      </c>
      <c r="C346" t="s">
        <v>713</v>
      </c>
      <c r="D346" t="s">
        <v>1020</v>
      </c>
      <c r="E346">
        <v>277</v>
      </c>
    </row>
    <row r="347" spans="1:5" x14ac:dyDescent="0.25">
      <c r="A347" s="41" t="s">
        <v>2141</v>
      </c>
      <c r="B347">
        <v>3</v>
      </c>
      <c r="C347" t="s">
        <v>713</v>
      </c>
      <c r="D347" t="s">
        <v>2140</v>
      </c>
      <c r="E347">
        <v>1354</v>
      </c>
    </row>
    <row r="348" spans="1:5" x14ac:dyDescent="0.25">
      <c r="A348" s="41" t="s">
        <v>1370</v>
      </c>
      <c r="B348">
        <v>2</v>
      </c>
      <c r="C348" t="s">
        <v>713</v>
      </c>
      <c r="D348" t="s">
        <v>1368</v>
      </c>
      <c r="E348">
        <v>595</v>
      </c>
    </row>
    <row r="349" spans="1:5" x14ac:dyDescent="0.25">
      <c r="A349" s="41" t="s">
        <v>2136</v>
      </c>
      <c r="B349">
        <v>5</v>
      </c>
      <c r="C349" t="s">
        <v>713</v>
      </c>
      <c r="D349" t="s">
        <v>2135</v>
      </c>
      <c r="E349">
        <v>1351</v>
      </c>
    </row>
    <row r="350" spans="1:5" x14ac:dyDescent="0.25">
      <c r="A350" s="41" t="s">
        <v>959</v>
      </c>
      <c r="B350">
        <v>2</v>
      </c>
      <c r="C350" t="s">
        <v>713</v>
      </c>
      <c r="D350" t="s">
        <v>958</v>
      </c>
      <c r="E350">
        <v>218</v>
      </c>
    </row>
    <row r="351" spans="1:5" x14ac:dyDescent="0.25">
      <c r="A351" s="41" t="s">
        <v>1661</v>
      </c>
      <c r="B351">
        <v>2</v>
      </c>
      <c r="C351" t="s">
        <v>713</v>
      </c>
      <c r="D351" t="s">
        <v>1662</v>
      </c>
      <c r="E351">
        <v>844</v>
      </c>
    </row>
    <row r="352" spans="1:5" x14ac:dyDescent="0.25">
      <c r="A352" s="41" t="s">
        <v>1147</v>
      </c>
      <c r="B352">
        <v>2</v>
      </c>
      <c r="C352" t="s">
        <v>716</v>
      </c>
      <c r="D352" t="s">
        <v>1148</v>
      </c>
      <c r="E352">
        <v>380</v>
      </c>
    </row>
    <row r="353" spans="1:5" x14ac:dyDescent="0.25">
      <c r="A353" s="41" t="s">
        <v>1027</v>
      </c>
      <c r="B353">
        <v>3</v>
      </c>
      <c r="C353" t="s">
        <v>713</v>
      </c>
      <c r="D353" t="s">
        <v>1028</v>
      </c>
      <c r="E353">
        <v>282</v>
      </c>
    </row>
    <row r="354" spans="1:5" x14ac:dyDescent="0.25">
      <c r="A354" s="41" t="s">
        <v>1606</v>
      </c>
      <c r="B354">
        <v>2</v>
      </c>
      <c r="C354" t="s">
        <v>713</v>
      </c>
      <c r="D354" t="s">
        <v>1607</v>
      </c>
      <c r="E354">
        <v>808</v>
      </c>
    </row>
    <row r="355" spans="1:5" x14ac:dyDescent="0.25">
      <c r="A355" s="41" t="s">
        <v>1894</v>
      </c>
      <c r="B355">
        <v>2</v>
      </c>
      <c r="C355" t="s">
        <v>713</v>
      </c>
      <c r="D355" t="s">
        <v>1891</v>
      </c>
      <c r="E355">
        <v>1121</v>
      </c>
    </row>
    <row r="356" spans="1:5" x14ac:dyDescent="0.25">
      <c r="A356" s="41" t="s">
        <v>1155</v>
      </c>
      <c r="B356">
        <v>4</v>
      </c>
      <c r="C356" t="s">
        <v>716</v>
      </c>
      <c r="D356" t="s">
        <v>1156</v>
      </c>
      <c r="E356">
        <v>384</v>
      </c>
    </row>
    <row r="357" spans="1:5" x14ac:dyDescent="0.25">
      <c r="A357" s="41" t="s">
        <v>1157</v>
      </c>
      <c r="B357">
        <v>2</v>
      </c>
      <c r="C357" t="s">
        <v>716</v>
      </c>
      <c r="D357" t="s">
        <v>1158</v>
      </c>
      <c r="E357">
        <v>385</v>
      </c>
    </row>
    <row r="358" spans="1:5" x14ac:dyDescent="0.25">
      <c r="A358" s="41" t="s">
        <v>1660</v>
      </c>
      <c r="B358">
        <v>2</v>
      </c>
      <c r="C358" t="s">
        <v>713</v>
      </c>
      <c r="D358" t="s">
        <v>1659</v>
      </c>
      <c r="E358">
        <v>843</v>
      </c>
    </row>
    <row r="359" spans="1:5" x14ac:dyDescent="0.25">
      <c r="A359" s="41" t="s">
        <v>2311</v>
      </c>
      <c r="B359">
        <v>7</v>
      </c>
      <c r="C359" t="s">
        <v>716</v>
      </c>
      <c r="D359" t="s">
        <v>1162</v>
      </c>
      <c r="E359">
        <v>404</v>
      </c>
    </row>
    <row r="360" spans="1:5" x14ac:dyDescent="0.25">
      <c r="A360" s="41" t="s">
        <v>2312</v>
      </c>
      <c r="B360">
        <v>3</v>
      </c>
      <c r="C360" t="s">
        <v>713</v>
      </c>
      <c r="D360" t="s">
        <v>981</v>
      </c>
      <c r="E360">
        <v>237</v>
      </c>
    </row>
    <row r="361" spans="1:5" x14ac:dyDescent="0.25">
      <c r="A361" s="41" t="s">
        <v>1167</v>
      </c>
      <c r="B361">
        <v>2</v>
      </c>
      <c r="C361" t="s">
        <v>716</v>
      </c>
      <c r="D361" t="s">
        <v>1168</v>
      </c>
      <c r="E361">
        <v>422</v>
      </c>
    </row>
    <row r="362" spans="1:5" x14ac:dyDescent="0.25">
      <c r="A362" s="41" t="s">
        <v>1171</v>
      </c>
      <c r="B362">
        <v>2</v>
      </c>
      <c r="C362" t="s">
        <v>716</v>
      </c>
      <c r="D362" t="s">
        <v>1170</v>
      </c>
      <c r="E362">
        <v>424</v>
      </c>
    </row>
    <row r="363" spans="1:5" x14ac:dyDescent="0.25">
      <c r="A363" s="41" t="s">
        <v>1491</v>
      </c>
      <c r="B363">
        <v>4</v>
      </c>
      <c r="C363" t="s">
        <v>713</v>
      </c>
      <c r="D363" t="s">
        <v>1306</v>
      </c>
      <c r="E363">
        <v>705</v>
      </c>
    </row>
    <row r="364" spans="1:5" x14ac:dyDescent="0.25">
      <c r="A364" s="41" t="s">
        <v>1545</v>
      </c>
      <c r="B364">
        <v>2</v>
      </c>
      <c r="C364" t="s">
        <v>713</v>
      </c>
      <c r="D364" t="s">
        <v>1546</v>
      </c>
      <c r="E364">
        <v>751</v>
      </c>
    </row>
    <row r="365" spans="1:5" x14ac:dyDescent="0.25">
      <c r="A365" s="41" t="s">
        <v>932</v>
      </c>
      <c r="B365">
        <v>4</v>
      </c>
      <c r="C365" t="s">
        <v>713</v>
      </c>
      <c r="D365" t="s">
        <v>931</v>
      </c>
      <c r="E365">
        <v>196</v>
      </c>
    </row>
    <row r="366" spans="1:5" x14ac:dyDescent="0.25">
      <c r="A366" s="41" t="s">
        <v>2313</v>
      </c>
      <c r="B366">
        <v>2</v>
      </c>
      <c r="C366" t="s">
        <v>713</v>
      </c>
      <c r="D366" t="s">
        <v>1227</v>
      </c>
      <c r="E366">
        <v>461</v>
      </c>
    </row>
    <row r="367" spans="1:5" x14ac:dyDescent="0.25">
      <c r="A367" s="41" t="s">
        <v>1176</v>
      </c>
      <c r="B367">
        <v>4</v>
      </c>
      <c r="C367" t="s">
        <v>716</v>
      </c>
      <c r="D367" t="s">
        <v>1175</v>
      </c>
      <c r="E367">
        <v>427</v>
      </c>
    </row>
    <row r="368" spans="1:5" x14ac:dyDescent="0.25">
      <c r="A368" s="41" t="s">
        <v>392</v>
      </c>
      <c r="B368">
        <v>4</v>
      </c>
      <c r="C368" t="s">
        <v>716</v>
      </c>
      <c r="D368" t="s">
        <v>1175</v>
      </c>
      <c r="E368">
        <v>428</v>
      </c>
    </row>
    <row r="369" spans="1:5" x14ac:dyDescent="0.25">
      <c r="A369" s="41" t="s">
        <v>2314</v>
      </c>
      <c r="B369">
        <v>2</v>
      </c>
      <c r="C369" t="s">
        <v>713</v>
      </c>
      <c r="D369" t="s">
        <v>1227</v>
      </c>
      <c r="E369">
        <v>465</v>
      </c>
    </row>
    <row r="370" spans="1:5" x14ac:dyDescent="0.25">
      <c r="A370" s="41" t="s">
        <v>1961</v>
      </c>
      <c r="B370">
        <v>2</v>
      </c>
      <c r="C370" t="s">
        <v>713</v>
      </c>
      <c r="D370" t="s">
        <v>1962</v>
      </c>
      <c r="E370">
        <v>1172</v>
      </c>
    </row>
    <row r="371" spans="1:5" x14ac:dyDescent="0.25">
      <c r="A371" s="41" t="s">
        <v>863</v>
      </c>
      <c r="B371">
        <v>29</v>
      </c>
      <c r="C371" t="s">
        <v>713</v>
      </c>
      <c r="D371" t="s">
        <v>864</v>
      </c>
      <c r="E371">
        <v>130</v>
      </c>
    </row>
    <row r="372" spans="1:5" x14ac:dyDescent="0.25">
      <c r="A372" s="41" t="s">
        <v>500</v>
      </c>
      <c r="B372">
        <v>9</v>
      </c>
      <c r="C372" t="s">
        <v>716</v>
      </c>
      <c r="D372" t="s">
        <v>1179</v>
      </c>
      <c r="E372">
        <v>430</v>
      </c>
    </row>
    <row r="373" spans="1:5" x14ac:dyDescent="0.25">
      <c r="A373" s="41" t="s">
        <v>951</v>
      </c>
      <c r="B373">
        <v>5</v>
      </c>
      <c r="C373" t="s">
        <v>713</v>
      </c>
      <c r="D373" t="s">
        <v>952</v>
      </c>
      <c r="E373">
        <v>211</v>
      </c>
    </row>
    <row r="374" spans="1:5" x14ac:dyDescent="0.25">
      <c r="A374" s="41" t="s">
        <v>1436</v>
      </c>
      <c r="B374">
        <v>4</v>
      </c>
      <c r="C374" t="s">
        <v>713</v>
      </c>
      <c r="D374" t="s">
        <v>1437</v>
      </c>
      <c r="E374">
        <v>668</v>
      </c>
    </row>
    <row r="375" spans="1:5" x14ac:dyDescent="0.25">
      <c r="A375" s="41" t="s">
        <v>1388</v>
      </c>
      <c r="B375">
        <v>3</v>
      </c>
      <c r="C375" t="s">
        <v>713</v>
      </c>
      <c r="D375" t="s">
        <v>1389</v>
      </c>
      <c r="E375">
        <v>608</v>
      </c>
    </row>
    <row r="376" spans="1:5" x14ac:dyDescent="0.25">
      <c r="A376" s="41" t="s">
        <v>1601</v>
      </c>
      <c r="B376">
        <v>2</v>
      </c>
      <c r="C376" t="s">
        <v>713</v>
      </c>
      <c r="D376" t="s">
        <v>1602</v>
      </c>
      <c r="E376">
        <v>803</v>
      </c>
    </row>
    <row r="377" spans="1:5" x14ac:dyDescent="0.25">
      <c r="A377" s="41" t="s">
        <v>2041</v>
      </c>
      <c r="B377">
        <v>2</v>
      </c>
      <c r="C377" t="s">
        <v>713</v>
      </c>
      <c r="D377" t="s">
        <v>2040</v>
      </c>
      <c r="E377">
        <v>1248</v>
      </c>
    </row>
    <row r="378" spans="1:5" x14ac:dyDescent="0.25">
      <c r="A378" s="41" t="s">
        <v>1651</v>
      </c>
      <c r="B378">
        <v>7</v>
      </c>
      <c r="C378" t="s">
        <v>713</v>
      </c>
      <c r="D378" t="s">
        <v>1652</v>
      </c>
      <c r="E378">
        <v>837</v>
      </c>
    </row>
    <row r="379" spans="1:5" x14ac:dyDescent="0.25">
      <c r="A379" s="41" t="s">
        <v>2315</v>
      </c>
      <c r="B379">
        <v>4</v>
      </c>
      <c r="C379" t="s">
        <v>713</v>
      </c>
      <c r="D379" t="s">
        <v>2014</v>
      </c>
      <c r="E379">
        <v>1212</v>
      </c>
    </row>
    <row r="380" spans="1:5" x14ac:dyDescent="0.25">
      <c r="A380" s="41" t="s">
        <v>1180</v>
      </c>
      <c r="B380">
        <v>2</v>
      </c>
      <c r="C380" t="s">
        <v>716</v>
      </c>
      <c r="D380" t="s">
        <v>1181</v>
      </c>
      <c r="E380">
        <v>432</v>
      </c>
    </row>
    <row r="381" spans="1:5" x14ac:dyDescent="0.25">
      <c r="A381" s="41" t="s">
        <v>890</v>
      </c>
      <c r="B381">
        <v>2</v>
      </c>
      <c r="C381" t="s">
        <v>713</v>
      </c>
      <c r="D381" t="s">
        <v>891</v>
      </c>
      <c r="E381">
        <v>156</v>
      </c>
    </row>
    <row r="382" spans="1:5" x14ac:dyDescent="0.25">
      <c r="A382" s="41" t="s">
        <v>1434</v>
      </c>
      <c r="B382">
        <v>10</v>
      </c>
      <c r="C382" t="s">
        <v>713</v>
      </c>
      <c r="D382" t="s">
        <v>1435</v>
      </c>
      <c r="E382">
        <v>666</v>
      </c>
    </row>
    <row r="383" spans="1:5" ht="30" x14ac:dyDescent="0.25">
      <c r="A383" s="41" t="s">
        <v>2316</v>
      </c>
      <c r="B383">
        <v>2</v>
      </c>
      <c r="C383" t="s">
        <v>713</v>
      </c>
      <c r="D383" t="s">
        <v>2092</v>
      </c>
      <c r="E383">
        <v>1290</v>
      </c>
    </row>
    <row r="384" spans="1:5" x14ac:dyDescent="0.25">
      <c r="A384" s="41" t="s">
        <v>911</v>
      </c>
      <c r="B384">
        <v>2</v>
      </c>
      <c r="C384" t="s">
        <v>713</v>
      </c>
      <c r="D384" t="s">
        <v>912</v>
      </c>
      <c r="E384">
        <v>170</v>
      </c>
    </row>
    <row r="385" spans="1:5" x14ac:dyDescent="0.25">
      <c r="A385" s="41" t="s">
        <v>2317</v>
      </c>
      <c r="B385">
        <v>3</v>
      </c>
      <c r="C385" t="s">
        <v>713</v>
      </c>
      <c r="D385" t="s">
        <v>717</v>
      </c>
      <c r="E385">
        <v>6</v>
      </c>
    </row>
    <row r="386" spans="1:5" x14ac:dyDescent="0.25">
      <c r="A386" s="41" t="s">
        <v>1186</v>
      </c>
      <c r="B386">
        <v>6</v>
      </c>
      <c r="C386" t="s">
        <v>716</v>
      </c>
      <c r="D386" t="s">
        <v>1185</v>
      </c>
      <c r="E386">
        <v>435</v>
      </c>
    </row>
    <row r="387" spans="1:5" x14ac:dyDescent="0.25">
      <c r="A387" s="41" t="s">
        <v>803</v>
      </c>
      <c r="B387">
        <v>2</v>
      </c>
      <c r="C387" t="s">
        <v>713</v>
      </c>
      <c r="D387" t="s">
        <v>801</v>
      </c>
      <c r="E387">
        <v>82</v>
      </c>
    </row>
    <row r="388" spans="1:5" x14ac:dyDescent="0.25">
      <c r="A388" s="41" t="s">
        <v>793</v>
      </c>
      <c r="B388">
        <v>2</v>
      </c>
      <c r="C388" t="s">
        <v>713</v>
      </c>
      <c r="D388" t="s">
        <v>794</v>
      </c>
      <c r="E388">
        <v>75</v>
      </c>
    </row>
    <row r="389" spans="1:5" x14ac:dyDescent="0.25">
      <c r="A389" s="41" t="s">
        <v>1191</v>
      </c>
      <c r="B389">
        <v>2</v>
      </c>
      <c r="C389" t="s">
        <v>716</v>
      </c>
      <c r="D389" t="s">
        <v>1188</v>
      </c>
      <c r="E389">
        <v>439</v>
      </c>
    </row>
    <row r="390" spans="1:5" x14ac:dyDescent="0.25">
      <c r="A390" s="41" t="s">
        <v>1190</v>
      </c>
      <c r="B390">
        <v>2</v>
      </c>
      <c r="C390" t="s">
        <v>716</v>
      </c>
      <c r="D390" t="s">
        <v>1188</v>
      </c>
      <c r="E390">
        <v>438</v>
      </c>
    </row>
    <row r="391" spans="1:5" x14ac:dyDescent="0.25">
      <c r="A391" s="41" t="s">
        <v>1189</v>
      </c>
      <c r="B391">
        <v>2</v>
      </c>
      <c r="C391" t="s">
        <v>716</v>
      </c>
      <c r="D391" t="s">
        <v>1188</v>
      </c>
      <c r="E391">
        <v>437</v>
      </c>
    </row>
    <row r="392" spans="1:5" x14ac:dyDescent="0.25">
      <c r="A392" s="41" t="s">
        <v>1187</v>
      </c>
      <c r="B392">
        <v>2</v>
      </c>
      <c r="C392" t="s">
        <v>716</v>
      </c>
      <c r="D392" t="s">
        <v>1188</v>
      </c>
      <c r="E392">
        <v>436</v>
      </c>
    </row>
    <row r="393" spans="1:5" x14ac:dyDescent="0.25">
      <c r="A393" s="41" t="s">
        <v>1192</v>
      </c>
      <c r="B393">
        <v>2</v>
      </c>
      <c r="C393" t="s">
        <v>716</v>
      </c>
      <c r="D393" t="s">
        <v>1193</v>
      </c>
      <c r="E393">
        <v>440</v>
      </c>
    </row>
    <row r="394" spans="1:5" x14ac:dyDescent="0.25">
      <c r="A394" s="41" t="s">
        <v>2318</v>
      </c>
      <c r="B394">
        <v>3</v>
      </c>
      <c r="C394" t="s">
        <v>713</v>
      </c>
      <c r="D394" t="s">
        <v>2030</v>
      </c>
      <c r="E394">
        <v>1238</v>
      </c>
    </row>
    <row r="395" spans="1:5" x14ac:dyDescent="0.25">
      <c r="A395" s="41" t="s">
        <v>222</v>
      </c>
      <c r="B395">
        <v>8</v>
      </c>
      <c r="C395" t="s">
        <v>716</v>
      </c>
      <c r="D395" t="s">
        <v>1198</v>
      </c>
      <c r="E395">
        <v>443</v>
      </c>
    </row>
    <row r="396" spans="1:5" x14ac:dyDescent="0.25">
      <c r="A396" s="41" t="s">
        <v>1196</v>
      </c>
      <c r="B396">
        <v>4</v>
      </c>
      <c r="C396" t="s">
        <v>716</v>
      </c>
      <c r="D396" t="s">
        <v>1197</v>
      </c>
      <c r="E396">
        <v>442</v>
      </c>
    </row>
    <row r="397" spans="1:5" x14ac:dyDescent="0.25">
      <c r="A397" s="41" t="s">
        <v>1904</v>
      </c>
      <c r="B397">
        <v>2</v>
      </c>
      <c r="C397" t="s">
        <v>713</v>
      </c>
      <c r="D397" t="s">
        <v>1902</v>
      </c>
      <c r="E397">
        <v>1129</v>
      </c>
    </row>
    <row r="398" spans="1:5" x14ac:dyDescent="0.25">
      <c r="A398" s="41" t="s">
        <v>1525</v>
      </c>
      <c r="B398">
        <v>3</v>
      </c>
      <c r="C398" t="s">
        <v>713</v>
      </c>
      <c r="D398" t="s">
        <v>1526</v>
      </c>
      <c r="E398">
        <v>737</v>
      </c>
    </row>
    <row r="399" spans="1:5" ht="30" x14ac:dyDescent="0.25">
      <c r="A399" s="41" t="s">
        <v>2529</v>
      </c>
      <c r="B399">
        <v>2</v>
      </c>
      <c r="C399" t="s">
        <v>713</v>
      </c>
      <c r="D399" t="s">
        <v>1864</v>
      </c>
      <c r="E399">
        <v>1054</v>
      </c>
    </row>
    <row r="400" spans="1:5" x14ac:dyDescent="0.25">
      <c r="A400" s="41" t="s">
        <v>2319</v>
      </c>
      <c r="B400">
        <v>3</v>
      </c>
      <c r="C400" t="s">
        <v>713</v>
      </c>
      <c r="D400" t="s">
        <v>981</v>
      </c>
      <c r="E400">
        <v>245</v>
      </c>
    </row>
    <row r="401" spans="1:5" ht="30" x14ac:dyDescent="0.25">
      <c r="A401" s="41" t="s">
        <v>2530</v>
      </c>
      <c r="B401">
        <v>2</v>
      </c>
      <c r="C401" t="s">
        <v>713</v>
      </c>
      <c r="D401" t="s">
        <v>1864</v>
      </c>
      <c r="E401">
        <v>1055</v>
      </c>
    </row>
    <row r="402" spans="1:5" x14ac:dyDescent="0.25">
      <c r="A402" s="41" t="s">
        <v>2320</v>
      </c>
      <c r="B402">
        <v>4</v>
      </c>
      <c r="C402" t="s">
        <v>713</v>
      </c>
      <c r="D402" t="s">
        <v>931</v>
      </c>
      <c r="E402">
        <v>192</v>
      </c>
    </row>
    <row r="403" spans="1:5" x14ac:dyDescent="0.25">
      <c r="A403" s="41" t="s">
        <v>1177</v>
      </c>
      <c r="B403">
        <v>2</v>
      </c>
      <c r="C403" t="s">
        <v>713</v>
      </c>
      <c r="D403" t="s">
        <v>1178</v>
      </c>
      <c r="E403">
        <v>429</v>
      </c>
    </row>
    <row r="404" spans="1:5" x14ac:dyDescent="0.25">
      <c r="A404" s="41" t="s">
        <v>2076</v>
      </c>
      <c r="B404">
        <v>2</v>
      </c>
      <c r="C404" t="s">
        <v>713</v>
      </c>
      <c r="D404" t="s">
        <v>2075</v>
      </c>
      <c r="E404">
        <v>1278</v>
      </c>
    </row>
    <row r="405" spans="1:5" x14ac:dyDescent="0.25">
      <c r="A405" s="41" t="s">
        <v>1207</v>
      </c>
      <c r="B405">
        <v>2</v>
      </c>
      <c r="C405" t="s">
        <v>716</v>
      </c>
      <c r="D405" t="s">
        <v>1208</v>
      </c>
      <c r="E405">
        <v>448</v>
      </c>
    </row>
    <row r="406" spans="1:5" x14ac:dyDescent="0.25">
      <c r="A406" s="41" t="s">
        <v>2321</v>
      </c>
      <c r="B406">
        <v>3</v>
      </c>
      <c r="C406" t="s">
        <v>713</v>
      </c>
      <c r="D406" t="s">
        <v>981</v>
      </c>
      <c r="E406">
        <v>243</v>
      </c>
    </row>
    <row r="407" spans="1:5" x14ac:dyDescent="0.25">
      <c r="A407" s="41" t="s">
        <v>1219</v>
      </c>
      <c r="B407">
        <v>7</v>
      </c>
      <c r="C407" t="s">
        <v>716</v>
      </c>
      <c r="D407" t="s">
        <v>1220</v>
      </c>
      <c r="E407">
        <v>456</v>
      </c>
    </row>
    <row r="408" spans="1:5" x14ac:dyDescent="0.25">
      <c r="A408" s="41" t="s">
        <v>1225</v>
      </c>
      <c r="B408">
        <v>3</v>
      </c>
      <c r="C408" t="s">
        <v>716</v>
      </c>
      <c r="D408" t="s">
        <v>1226</v>
      </c>
      <c r="E408">
        <v>460</v>
      </c>
    </row>
    <row r="409" spans="1:5" x14ac:dyDescent="0.25">
      <c r="A409" s="41" t="s">
        <v>1230</v>
      </c>
      <c r="B409">
        <v>3</v>
      </c>
      <c r="C409" t="s">
        <v>716</v>
      </c>
      <c r="D409" t="s">
        <v>1231</v>
      </c>
      <c r="E409">
        <v>471</v>
      </c>
    </row>
    <row r="410" spans="1:5" x14ac:dyDescent="0.25">
      <c r="A410" s="41" t="s">
        <v>1237</v>
      </c>
      <c r="B410">
        <v>2</v>
      </c>
      <c r="C410" t="s">
        <v>716</v>
      </c>
      <c r="D410" t="s">
        <v>1234</v>
      </c>
      <c r="E410">
        <v>479</v>
      </c>
    </row>
    <row r="411" spans="1:5" x14ac:dyDescent="0.25">
      <c r="A411" s="41" t="s">
        <v>1236</v>
      </c>
      <c r="B411">
        <v>2</v>
      </c>
      <c r="C411" t="s">
        <v>716</v>
      </c>
      <c r="D411" t="s">
        <v>1234</v>
      </c>
      <c r="E411">
        <v>478</v>
      </c>
    </row>
    <row r="412" spans="1:5" x14ac:dyDescent="0.25">
      <c r="A412" s="41" t="s">
        <v>1235</v>
      </c>
      <c r="B412">
        <v>2</v>
      </c>
      <c r="C412" t="s">
        <v>716</v>
      </c>
      <c r="D412" t="s">
        <v>1234</v>
      </c>
      <c r="E412">
        <v>477</v>
      </c>
    </row>
    <row r="413" spans="1:5" x14ac:dyDescent="0.25">
      <c r="A413" s="41" t="s">
        <v>1233</v>
      </c>
      <c r="B413">
        <v>2</v>
      </c>
      <c r="C413" t="s">
        <v>716</v>
      </c>
      <c r="D413" t="s">
        <v>1234</v>
      </c>
      <c r="E413">
        <v>476</v>
      </c>
    </row>
    <row r="414" spans="1:5" x14ac:dyDescent="0.25">
      <c r="A414" s="41" t="s">
        <v>1248</v>
      </c>
      <c r="B414">
        <v>3</v>
      </c>
      <c r="C414" t="s">
        <v>716</v>
      </c>
      <c r="D414" t="s">
        <v>1245</v>
      </c>
      <c r="E414">
        <v>488</v>
      </c>
    </row>
    <row r="415" spans="1:5" x14ac:dyDescent="0.25">
      <c r="A415" s="41" t="s">
        <v>1247</v>
      </c>
      <c r="B415">
        <v>3</v>
      </c>
      <c r="C415" t="s">
        <v>716</v>
      </c>
      <c r="D415" t="s">
        <v>1245</v>
      </c>
      <c r="E415">
        <v>487</v>
      </c>
    </row>
    <row r="416" spans="1:5" x14ac:dyDescent="0.25">
      <c r="A416" s="41" t="s">
        <v>1246</v>
      </c>
      <c r="B416">
        <v>3</v>
      </c>
      <c r="C416" t="s">
        <v>716</v>
      </c>
      <c r="D416" t="s">
        <v>1245</v>
      </c>
      <c r="E416">
        <v>486</v>
      </c>
    </row>
    <row r="417" spans="1:5" x14ac:dyDescent="0.25">
      <c r="A417" s="41" t="s">
        <v>1244</v>
      </c>
      <c r="B417">
        <v>3</v>
      </c>
      <c r="C417" t="s">
        <v>716</v>
      </c>
      <c r="D417" t="s">
        <v>1245</v>
      </c>
      <c r="E417">
        <v>485</v>
      </c>
    </row>
    <row r="418" spans="1:5" x14ac:dyDescent="0.25">
      <c r="A418" s="41" t="s">
        <v>1243</v>
      </c>
      <c r="B418">
        <v>2</v>
      </c>
      <c r="C418" t="s">
        <v>716</v>
      </c>
      <c r="D418" t="s">
        <v>1239</v>
      </c>
      <c r="E418">
        <v>484</v>
      </c>
    </row>
    <row r="419" spans="1:5" x14ac:dyDescent="0.25">
      <c r="A419" s="41" t="s">
        <v>1253</v>
      </c>
      <c r="B419">
        <v>18</v>
      </c>
      <c r="C419" t="s">
        <v>716</v>
      </c>
      <c r="D419" t="s">
        <v>1254</v>
      </c>
      <c r="E419">
        <v>492</v>
      </c>
    </row>
    <row r="420" spans="1:5" x14ac:dyDescent="0.25">
      <c r="A420" s="41" t="s">
        <v>1252</v>
      </c>
      <c r="B420">
        <v>3</v>
      </c>
      <c r="C420" t="s">
        <v>716</v>
      </c>
      <c r="D420" t="s">
        <v>1250</v>
      </c>
      <c r="E420">
        <v>491</v>
      </c>
    </row>
    <row r="421" spans="1:5" x14ac:dyDescent="0.25">
      <c r="A421" s="41" t="s">
        <v>1251</v>
      </c>
      <c r="B421">
        <v>3</v>
      </c>
      <c r="C421" t="s">
        <v>716</v>
      </c>
      <c r="D421" t="s">
        <v>1250</v>
      </c>
      <c r="E421">
        <v>490</v>
      </c>
    </row>
    <row r="422" spans="1:5" x14ac:dyDescent="0.25">
      <c r="A422" s="41" t="s">
        <v>663</v>
      </c>
      <c r="B422">
        <v>3</v>
      </c>
      <c r="C422" t="s">
        <v>716</v>
      </c>
      <c r="D422" t="s">
        <v>1250</v>
      </c>
      <c r="E422">
        <v>493</v>
      </c>
    </row>
    <row r="423" spans="1:5" x14ac:dyDescent="0.25">
      <c r="A423" s="41" t="s">
        <v>1263</v>
      </c>
      <c r="B423">
        <v>6</v>
      </c>
      <c r="C423" t="s">
        <v>716</v>
      </c>
      <c r="D423" t="s">
        <v>1264</v>
      </c>
      <c r="E423">
        <v>498</v>
      </c>
    </row>
    <row r="424" spans="1:5" x14ac:dyDescent="0.25">
      <c r="A424" s="41" t="s">
        <v>1261</v>
      </c>
      <c r="B424">
        <v>4</v>
      </c>
      <c r="C424" t="s">
        <v>716</v>
      </c>
      <c r="D424" t="s">
        <v>1262</v>
      </c>
      <c r="E424">
        <v>497</v>
      </c>
    </row>
    <row r="425" spans="1:5" x14ac:dyDescent="0.25">
      <c r="A425" s="41" t="s">
        <v>1259</v>
      </c>
      <c r="B425">
        <v>3</v>
      </c>
      <c r="C425" t="s">
        <v>716</v>
      </c>
      <c r="D425" t="s">
        <v>1260</v>
      </c>
      <c r="E425">
        <v>496</v>
      </c>
    </row>
    <row r="426" spans="1:5" x14ac:dyDescent="0.25">
      <c r="A426" s="41" t="s">
        <v>1265</v>
      </c>
      <c r="B426">
        <v>2</v>
      </c>
      <c r="C426" t="s">
        <v>716</v>
      </c>
      <c r="D426" t="s">
        <v>1266</v>
      </c>
      <c r="E426">
        <v>499</v>
      </c>
    </row>
    <row r="427" spans="1:5" x14ac:dyDescent="0.25">
      <c r="A427" s="41" t="s">
        <v>1982</v>
      </c>
      <c r="B427">
        <v>3</v>
      </c>
      <c r="C427" t="s">
        <v>713</v>
      </c>
      <c r="D427" t="s">
        <v>1983</v>
      </c>
      <c r="E427">
        <v>1190</v>
      </c>
    </row>
    <row r="428" spans="1:5" x14ac:dyDescent="0.25">
      <c r="A428" s="41" t="s">
        <v>1829</v>
      </c>
      <c r="B428">
        <v>2</v>
      </c>
      <c r="C428" t="s">
        <v>713</v>
      </c>
      <c r="D428" t="s">
        <v>1828</v>
      </c>
      <c r="E428">
        <v>1025</v>
      </c>
    </row>
    <row r="429" spans="1:5" x14ac:dyDescent="0.25">
      <c r="A429" s="41" t="s">
        <v>1273</v>
      </c>
      <c r="B429">
        <v>5</v>
      </c>
      <c r="C429" t="s">
        <v>716</v>
      </c>
      <c r="D429" t="s">
        <v>1274</v>
      </c>
      <c r="E429">
        <v>503</v>
      </c>
    </row>
    <row r="430" spans="1:5" x14ac:dyDescent="0.25">
      <c r="A430" s="41" t="s">
        <v>1277</v>
      </c>
      <c r="B430">
        <v>2</v>
      </c>
      <c r="C430" t="s">
        <v>716</v>
      </c>
      <c r="D430" t="s">
        <v>1278</v>
      </c>
      <c r="E430">
        <v>507</v>
      </c>
    </row>
    <row r="431" spans="1:5" x14ac:dyDescent="0.25">
      <c r="A431" s="41" t="s">
        <v>1281</v>
      </c>
      <c r="B431">
        <v>2</v>
      </c>
      <c r="C431" t="s">
        <v>716</v>
      </c>
      <c r="D431" t="s">
        <v>1280</v>
      </c>
      <c r="E431">
        <v>509</v>
      </c>
    </row>
    <row r="432" spans="1:5" x14ac:dyDescent="0.25">
      <c r="A432" s="41" t="s">
        <v>1279</v>
      </c>
      <c r="B432">
        <v>2</v>
      </c>
      <c r="C432" t="s">
        <v>716</v>
      </c>
      <c r="D432" t="s">
        <v>1280</v>
      </c>
      <c r="E432">
        <v>508</v>
      </c>
    </row>
    <row r="433" spans="1:5" x14ac:dyDescent="0.25">
      <c r="A433" s="41" t="s">
        <v>1284</v>
      </c>
      <c r="B433">
        <v>2</v>
      </c>
      <c r="C433" t="s">
        <v>716</v>
      </c>
      <c r="D433" t="s">
        <v>1285</v>
      </c>
      <c r="E433">
        <v>511</v>
      </c>
    </row>
    <row r="434" spans="1:5" x14ac:dyDescent="0.25">
      <c r="A434" s="41" t="s">
        <v>1290</v>
      </c>
      <c r="B434">
        <v>2</v>
      </c>
      <c r="C434" t="s">
        <v>716</v>
      </c>
      <c r="D434" t="s">
        <v>1287</v>
      </c>
      <c r="E434">
        <v>516</v>
      </c>
    </row>
    <row r="435" spans="1:5" x14ac:dyDescent="0.25">
      <c r="A435" s="41" t="s">
        <v>1289</v>
      </c>
      <c r="B435">
        <v>2</v>
      </c>
      <c r="C435" t="s">
        <v>716</v>
      </c>
      <c r="D435" t="s">
        <v>1287</v>
      </c>
      <c r="E435">
        <v>515</v>
      </c>
    </row>
    <row r="436" spans="1:5" x14ac:dyDescent="0.25">
      <c r="A436" s="41" t="s">
        <v>1288</v>
      </c>
      <c r="B436">
        <v>2</v>
      </c>
      <c r="C436" t="s">
        <v>716</v>
      </c>
      <c r="D436" t="s">
        <v>1287</v>
      </c>
      <c r="E436">
        <v>514</v>
      </c>
    </row>
    <row r="437" spans="1:5" x14ac:dyDescent="0.25">
      <c r="A437" s="41" t="s">
        <v>1286</v>
      </c>
      <c r="B437">
        <v>2</v>
      </c>
      <c r="C437" t="s">
        <v>716</v>
      </c>
      <c r="D437" t="s">
        <v>1287</v>
      </c>
      <c r="E437">
        <v>513</v>
      </c>
    </row>
    <row r="438" spans="1:5" x14ac:dyDescent="0.25">
      <c r="A438" s="41" t="s">
        <v>1295</v>
      </c>
      <c r="B438">
        <v>2</v>
      </c>
      <c r="C438" t="s">
        <v>713</v>
      </c>
      <c r="D438" t="s">
        <v>1296</v>
      </c>
      <c r="E438">
        <v>522</v>
      </c>
    </row>
    <row r="439" spans="1:5" x14ac:dyDescent="0.25">
      <c r="A439" s="41" t="s">
        <v>1734</v>
      </c>
      <c r="B439">
        <v>4</v>
      </c>
      <c r="C439" t="s">
        <v>713</v>
      </c>
      <c r="D439" t="s">
        <v>1735</v>
      </c>
      <c r="E439">
        <v>945</v>
      </c>
    </row>
    <row r="440" spans="1:5" x14ac:dyDescent="0.25">
      <c r="A440" s="41" t="s">
        <v>1761</v>
      </c>
      <c r="B440">
        <v>2</v>
      </c>
      <c r="C440" t="s">
        <v>713</v>
      </c>
      <c r="D440" t="s">
        <v>1762</v>
      </c>
      <c r="E440">
        <v>959</v>
      </c>
    </row>
    <row r="441" spans="1:5" x14ac:dyDescent="0.25">
      <c r="A441" s="41" t="s">
        <v>745</v>
      </c>
      <c r="B441">
        <v>11</v>
      </c>
      <c r="C441" t="s">
        <v>713</v>
      </c>
      <c r="D441" t="s">
        <v>746</v>
      </c>
      <c r="E441">
        <v>41</v>
      </c>
    </row>
    <row r="442" spans="1:5" x14ac:dyDescent="0.25">
      <c r="A442" s="41" t="s">
        <v>1143</v>
      </c>
      <c r="B442">
        <v>7</v>
      </c>
      <c r="C442" t="s">
        <v>713</v>
      </c>
      <c r="D442" t="s">
        <v>1144</v>
      </c>
      <c r="E442">
        <v>378</v>
      </c>
    </row>
    <row r="443" spans="1:5" x14ac:dyDescent="0.25">
      <c r="A443" s="41" t="s">
        <v>1591</v>
      </c>
      <c r="B443">
        <v>2</v>
      </c>
      <c r="C443" t="s">
        <v>713</v>
      </c>
      <c r="D443" t="s">
        <v>1590</v>
      </c>
      <c r="E443">
        <v>787</v>
      </c>
    </row>
    <row r="444" spans="1:5" x14ac:dyDescent="0.25">
      <c r="A444" s="41" t="s">
        <v>2003</v>
      </c>
      <c r="B444">
        <v>4</v>
      </c>
      <c r="C444" t="s">
        <v>713</v>
      </c>
      <c r="D444" t="s">
        <v>2004</v>
      </c>
      <c r="E444">
        <v>1201</v>
      </c>
    </row>
    <row r="445" spans="1:5" x14ac:dyDescent="0.25">
      <c r="A445" s="41" t="s">
        <v>1474</v>
      </c>
      <c r="B445">
        <v>2</v>
      </c>
      <c r="C445" t="s">
        <v>713</v>
      </c>
      <c r="D445" t="s">
        <v>1475</v>
      </c>
      <c r="E445">
        <v>695</v>
      </c>
    </row>
    <row r="446" spans="1:5" x14ac:dyDescent="0.25">
      <c r="A446" s="41" t="s">
        <v>1608</v>
      </c>
      <c r="B446">
        <v>3</v>
      </c>
      <c r="C446" t="s">
        <v>713</v>
      </c>
      <c r="D446" t="s">
        <v>1609</v>
      </c>
      <c r="E446">
        <v>809</v>
      </c>
    </row>
    <row r="447" spans="1:5" x14ac:dyDescent="0.25">
      <c r="A447" s="41" t="s">
        <v>1090</v>
      </c>
      <c r="B447">
        <v>2</v>
      </c>
      <c r="C447" t="s">
        <v>713</v>
      </c>
      <c r="D447" t="s">
        <v>1089</v>
      </c>
      <c r="E447">
        <v>335</v>
      </c>
    </row>
    <row r="448" spans="1:5" x14ac:dyDescent="0.25">
      <c r="A448" s="41" t="s">
        <v>2322</v>
      </c>
      <c r="B448">
        <v>3</v>
      </c>
      <c r="C448" t="s">
        <v>713</v>
      </c>
      <c r="D448" t="s">
        <v>717</v>
      </c>
      <c r="E448">
        <v>14</v>
      </c>
    </row>
    <row r="449" spans="1:5" x14ac:dyDescent="0.25">
      <c r="A449" s="41" t="s">
        <v>781</v>
      </c>
      <c r="B449">
        <v>2</v>
      </c>
      <c r="C449" t="s">
        <v>713</v>
      </c>
      <c r="D449" t="s">
        <v>782</v>
      </c>
      <c r="E449">
        <v>64</v>
      </c>
    </row>
    <row r="450" spans="1:5" x14ac:dyDescent="0.25">
      <c r="A450" s="41" t="s">
        <v>2180</v>
      </c>
      <c r="B450">
        <v>2</v>
      </c>
      <c r="C450" t="s">
        <v>713</v>
      </c>
      <c r="D450" t="s">
        <v>2181</v>
      </c>
      <c r="E450">
        <v>1386</v>
      </c>
    </row>
    <row r="451" spans="1:5" x14ac:dyDescent="0.25">
      <c r="A451" s="41" t="s">
        <v>2039</v>
      </c>
      <c r="B451">
        <v>2</v>
      </c>
      <c r="C451" t="s">
        <v>713</v>
      </c>
      <c r="D451" t="s">
        <v>2040</v>
      </c>
      <c r="E451">
        <v>1247</v>
      </c>
    </row>
    <row r="452" spans="1:5" x14ac:dyDescent="0.25">
      <c r="A452" s="41" t="s">
        <v>1649</v>
      </c>
      <c r="B452">
        <v>6</v>
      </c>
      <c r="C452" t="s">
        <v>713</v>
      </c>
      <c r="D452" t="s">
        <v>1650</v>
      </c>
      <c r="E452">
        <v>836</v>
      </c>
    </row>
    <row r="453" spans="1:5" x14ac:dyDescent="0.25">
      <c r="A453" s="41" t="s">
        <v>2323</v>
      </c>
      <c r="B453">
        <v>4</v>
      </c>
      <c r="C453" t="s">
        <v>713</v>
      </c>
      <c r="D453" t="s">
        <v>2014</v>
      </c>
      <c r="E453">
        <v>1211</v>
      </c>
    </row>
    <row r="454" spans="1:5" x14ac:dyDescent="0.25">
      <c r="A454" s="41" t="s">
        <v>846</v>
      </c>
      <c r="B454">
        <v>5</v>
      </c>
      <c r="C454" t="s">
        <v>713</v>
      </c>
      <c r="D454" t="s">
        <v>847</v>
      </c>
      <c r="E454">
        <v>113</v>
      </c>
    </row>
    <row r="455" spans="1:5" x14ac:dyDescent="0.25">
      <c r="A455" s="41" t="s">
        <v>1240</v>
      </c>
      <c r="B455">
        <v>2</v>
      </c>
      <c r="C455" t="s">
        <v>713</v>
      </c>
      <c r="D455" t="s">
        <v>1239</v>
      </c>
      <c r="E455">
        <v>481</v>
      </c>
    </row>
    <row r="456" spans="1:5" x14ac:dyDescent="0.25">
      <c r="A456" s="41" t="s">
        <v>2049</v>
      </c>
      <c r="B456">
        <v>5</v>
      </c>
      <c r="C456" t="s">
        <v>713</v>
      </c>
      <c r="D456" t="s">
        <v>2050</v>
      </c>
      <c r="E456">
        <v>1258</v>
      </c>
    </row>
    <row r="457" spans="1:5" x14ac:dyDescent="0.25">
      <c r="A457" s="41" t="s">
        <v>1641</v>
      </c>
      <c r="B457">
        <v>5</v>
      </c>
      <c r="C457" t="s">
        <v>713</v>
      </c>
      <c r="D457" t="s">
        <v>1642</v>
      </c>
      <c r="E457">
        <v>829</v>
      </c>
    </row>
    <row r="458" spans="1:5" x14ac:dyDescent="0.25">
      <c r="A458" s="41" t="s">
        <v>2324</v>
      </c>
      <c r="B458">
        <v>2</v>
      </c>
      <c r="C458" t="s">
        <v>713</v>
      </c>
      <c r="D458" t="s">
        <v>1674</v>
      </c>
      <c r="E458">
        <v>856</v>
      </c>
    </row>
    <row r="459" spans="1:5" x14ac:dyDescent="0.25">
      <c r="A459" s="41" t="s">
        <v>1930</v>
      </c>
      <c r="B459">
        <v>3</v>
      </c>
      <c r="C459" t="s">
        <v>713</v>
      </c>
      <c r="D459" t="s">
        <v>1931</v>
      </c>
      <c r="E459">
        <v>1150</v>
      </c>
    </row>
    <row r="460" spans="1:5" x14ac:dyDescent="0.25">
      <c r="A460" s="41" t="s">
        <v>1410</v>
      </c>
      <c r="B460">
        <v>8</v>
      </c>
      <c r="C460" t="s">
        <v>713</v>
      </c>
      <c r="D460" t="s">
        <v>1411</v>
      </c>
      <c r="E460">
        <v>630</v>
      </c>
    </row>
    <row r="461" spans="1:5" x14ac:dyDescent="0.25">
      <c r="A461" s="41" t="s">
        <v>2022</v>
      </c>
      <c r="B461">
        <v>2</v>
      </c>
      <c r="C461" t="s">
        <v>713</v>
      </c>
      <c r="D461" t="s">
        <v>2023</v>
      </c>
      <c r="E461">
        <v>1230</v>
      </c>
    </row>
    <row r="462" spans="1:5" x14ac:dyDescent="0.25">
      <c r="A462" s="41" t="s">
        <v>1806</v>
      </c>
      <c r="B462">
        <v>2</v>
      </c>
      <c r="C462" t="s">
        <v>713</v>
      </c>
      <c r="D462" t="s">
        <v>1805</v>
      </c>
      <c r="E462">
        <v>1003</v>
      </c>
    </row>
    <row r="463" spans="1:5" x14ac:dyDescent="0.25">
      <c r="A463" s="41" t="s">
        <v>2325</v>
      </c>
      <c r="B463">
        <v>3</v>
      </c>
      <c r="C463" t="s">
        <v>713</v>
      </c>
      <c r="D463" t="s">
        <v>981</v>
      </c>
      <c r="E463">
        <v>241</v>
      </c>
    </row>
    <row r="464" spans="1:5" x14ac:dyDescent="0.25">
      <c r="A464" s="41" t="s">
        <v>775</v>
      </c>
      <c r="B464">
        <v>3</v>
      </c>
      <c r="C464" t="s">
        <v>713</v>
      </c>
      <c r="D464" t="s">
        <v>776</v>
      </c>
      <c r="E464">
        <v>61</v>
      </c>
    </row>
    <row r="465" spans="1:5" x14ac:dyDescent="0.25">
      <c r="A465" s="41" t="s">
        <v>1834</v>
      </c>
      <c r="B465">
        <v>4</v>
      </c>
      <c r="C465" t="s">
        <v>713</v>
      </c>
      <c r="D465" t="s">
        <v>1835</v>
      </c>
      <c r="E465">
        <v>1028</v>
      </c>
    </row>
    <row r="466" spans="1:5" ht="30" x14ac:dyDescent="0.25">
      <c r="A466" s="41" t="s">
        <v>2326</v>
      </c>
      <c r="B466">
        <v>2</v>
      </c>
      <c r="C466" t="s">
        <v>713</v>
      </c>
      <c r="D466" t="s">
        <v>722</v>
      </c>
      <c r="E466">
        <v>26</v>
      </c>
    </row>
    <row r="467" spans="1:5" x14ac:dyDescent="0.25">
      <c r="A467" s="41" t="s">
        <v>1079</v>
      </c>
      <c r="B467">
        <v>7</v>
      </c>
      <c r="C467" t="s">
        <v>713</v>
      </c>
      <c r="D467" t="s">
        <v>1080</v>
      </c>
      <c r="E467">
        <v>328</v>
      </c>
    </row>
    <row r="468" spans="1:5" x14ac:dyDescent="0.25">
      <c r="A468" s="41" t="s">
        <v>2327</v>
      </c>
      <c r="B468">
        <v>2</v>
      </c>
      <c r="C468" t="s">
        <v>713</v>
      </c>
      <c r="D468" t="s">
        <v>1521</v>
      </c>
      <c r="E468">
        <v>727</v>
      </c>
    </row>
    <row r="469" spans="1:5" x14ac:dyDescent="0.25">
      <c r="A469" s="41" t="s">
        <v>1109</v>
      </c>
      <c r="B469">
        <v>2</v>
      </c>
      <c r="C469" t="s">
        <v>713</v>
      </c>
      <c r="D469" t="s">
        <v>1110</v>
      </c>
      <c r="E469">
        <v>347</v>
      </c>
    </row>
    <row r="470" spans="1:5" x14ac:dyDescent="0.25">
      <c r="A470" s="41" t="s">
        <v>1810</v>
      </c>
      <c r="B470">
        <v>2</v>
      </c>
      <c r="C470" t="s">
        <v>713</v>
      </c>
      <c r="D470" t="s">
        <v>1805</v>
      </c>
      <c r="E470">
        <v>1007</v>
      </c>
    </row>
    <row r="471" spans="1:5" x14ac:dyDescent="0.25">
      <c r="A471" s="41" t="s">
        <v>2143</v>
      </c>
      <c r="B471">
        <v>3</v>
      </c>
      <c r="C471" t="s">
        <v>713</v>
      </c>
      <c r="D471" t="s">
        <v>2140</v>
      </c>
      <c r="E471">
        <v>1356</v>
      </c>
    </row>
    <row r="472" spans="1:5" x14ac:dyDescent="0.25">
      <c r="A472" s="41" t="s">
        <v>1372</v>
      </c>
      <c r="B472">
        <v>2</v>
      </c>
      <c r="C472" t="s">
        <v>713</v>
      </c>
      <c r="D472" t="s">
        <v>1368</v>
      </c>
      <c r="E472">
        <v>597</v>
      </c>
    </row>
    <row r="473" spans="1:5" x14ac:dyDescent="0.25">
      <c r="A473" s="41" t="s">
        <v>1632</v>
      </c>
      <c r="B473">
        <v>2</v>
      </c>
      <c r="C473" t="s">
        <v>713</v>
      </c>
      <c r="D473" t="s">
        <v>1633</v>
      </c>
      <c r="E473">
        <v>823</v>
      </c>
    </row>
    <row r="474" spans="1:5" x14ac:dyDescent="0.25">
      <c r="A474" s="41" t="s">
        <v>2178</v>
      </c>
      <c r="B474">
        <v>5</v>
      </c>
      <c r="C474" t="s">
        <v>713</v>
      </c>
      <c r="D474" t="s">
        <v>2179</v>
      </c>
      <c r="E474">
        <v>1385</v>
      </c>
    </row>
    <row r="475" spans="1:5" x14ac:dyDescent="0.25">
      <c r="A475" s="41" t="s">
        <v>1172</v>
      </c>
      <c r="B475">
        <v>3</v>
      </c>
      <c r="C475" t="s">
        <v>713</v>
      </c>
      <c r="D475" t="s">
        <v>1173</v>
      </c>
      <c r="E475">
        <v>425</v>
      </c>
    </row>
    <row r="476" spans="1:5" x14ac:dyDescent="0.25">
      <c r="A476" s="41" t="s">
        <v>1300</v>
      </c>
      <c r="B476">
        <v>2</v>
      </c>
      <c r="C476" t="s">
        <v>716</v>
      </c>
      <c r="D476" t="s">
        <v>1299</v>
      </c>
      <c r="E476">
        <v>525</v>
      </c>
    </row>
    <row r="477" spans="1:5" x14ac:dyDescent="0.25">
      <c r="A477" s="41" t="s">
        <v>2328</v>
      </c>
      <c r="B477">
        <v>2</v>
      </c>
      <c r="C477" t="s">
        <v>716</v>
      </c>
      <c r="D477" t="s">
        <v>1299</v>
      </c>
      <c r="E477">
        <v>524</v>
      </c>
    </row>
    <row r="478" spans="1:5" x14ac:dyDescent="0.25">
      <c r="A478" s="41" t="s">
        <v>1081</v>
      </c>
      <c r="B478">
        <v>3</v>
      </c>
      <c r="C478" t="s">
        <v>713</v>
      </c>
      <c r="D478" t="s">
        <v>1082</v>
      </c>
      <c r="E478">
        <v>329</v>
      </c>
    </row>
    <row r="479" spans="1:5" x14ac:dyDescent="0.25">
      <c r="A479" s="41" t="s">
        <v>1631</v>
      </c>
      <c r="B479">
        <v>2</v>
      </c>
      <c r="C479" t="s">
        <v>713</v>
      </c>
      <c r="D479" t="s">
        <v>1629</v>
      </c>
      <c r="E479">
        <v>822</v>
      </c>
    </row>
    <row r="480" spans="1:5" x14ac:dyDescent="0.25">
      <c r="A480" s="41" t="s">
        <v>1088</v>
      </c>
      <c r="B480">
        <v>2</v>
      </c>
      <c r="C480" t="s">
        <v>713</v>
      </c>
      <c r="D480" t="s">
        <v>1089</v>
      </c>
      <c r="E480">
        <v>334</v>
      </c>
    </row>
    <row r="481" spans="1:5" x14ac:dyDescent="0.25">
      <c r="A481" s="41" t="s">
        <v>1318</v>
      </c>
      <c r="B481">
        <v>4</v>
      </c>
      <c r="C481" t="s">
        <v>716</v>
      </c>
      <c r="D481" t="s">
        <v>1306</v>
      </c>
      <c r="E481">
        <v>540</v>
      </c>
    </row>
    <row r="482" spans="1:5" x14ac:dyDescent="0.25">
      <c r="A482" s="41" t="s">
        <v>1317</v>
      </c>
      <c r="B482">
        <v>4</v>
      </c>
      <c r="C482" t="s">
        <v>716</v>
      </c>
      <c r="D482" t="s">
        <v>1306</v>
      </c>
      <c r="E482">
        <v>539</v>
      </c>
    </row>
    <row r="483" spans="1:5" x14ac:dyDescent="0.25">
      <c r="A483" s="41" t="s">
        <v>1316</v>
      </c>
      <c r="B483">
        <v>4</v>
      </c>
      <c r="C483" t="s">
        <v>716</v>
      </c>
      <c r="D483" t="s">
        <v>1306</v>
      </c>
      <c r="E483">
        <v>538</v>
      </c>
    </row>
    <row r="484" spans="1:5" x14ac:dyDescent="0.25">
      <c r="A484" s="41" t="s">
        <v>1315</v>
      </c>
      <c r="B484">
        <v>4</v>
      </c>
      <c r="C484" t="s">
        <v>716</v>
      </c>
      <c r="D484" t="s">
        <v>1306</v>
      </c>
      <c r="E484">
        <v>537</v>
      </c>
    </row>
    <row r="485" spans="1:5" x14ac:dyDescent="0.25">
      <c r="A485" s="41" t="s">
        <v>1314</v>
      </c>
      <c r="B485">
        <v>4</v>
      </c>
      <c r="C485" t="s">
        <v>716</v>
      </c>
      <c r="D485" t="s">
        <v>1306</v>
      </c>
      <c r="E485">
        <v>536</v>
      </c>
    </row>
    <row r="486" spans="1:5" x14ac:dyDescent="0.25">
      <c r="A486" s="41" t="s">
        <v>1313</v>
      </c>
      <c r="B486">
        <v>4</v>
      </c>
      <c r="C486" t="s">
        <v>716</v>
      </c>
      <c r="D486" t="s">
        <v>1306</v>
      </c>
      <c r="E486">
        <v>535</v>
      </c>
    </row>
    <row r="487" spans="1:5" x14ac:dyDescent="0.25">
      <c r="A487" s="41" t="s">
        <v>1312</v>
      </c>
      <c r="B487">
        <v>4</v>
      </c>
      <c r="C487" t="s">
        <v>716</v>
      </c>
      <c r="D487" t="s">
        <v>1306</v>
      </c>
      <c r="E487">
        <v>534</v>
      </c>
    </row>
    <row r="488" spans="1:5" x14ac:dyDescent="0.25">
      <c r="A488" s="41" t="s">
        <v>1311</v>
      </c>
      <c r="B488">
        <v>4</v>
      </c>
      <c r="C488" t="s">
        <v>716</v>
      </c>
      <c r="D488" t="s">
        <v>1306</v>
      </c>
      <c r="E488">
        <v>533</v>
      </c>
    </row>
    <row r="489" spans="1:5" x14ac:dyDescent="0.25">
      <c r="A489" s="41" t="s">
        <v>1310</v>
      </c>
      <c r="B489">
        <v>4</v>
      </c>
      <c r="C489" t="s">
        <v>716</v>
      </c>
      <c r="D489" t="s">
        <v>1306</v>
      </c>
      <c r="E489">
        <v>532</v>
      </c>
    </row>
    <row r="490" spans="1:5" x14ac:dyDescent="0.25">
      <c r="A490" s="41" t="s">
        <v>1309</v>
      </c>
      <c r="B490">
        <v>4</v>
      </c>
      <c r="C490" t="s">
        <v>716</v>
      </c>
      <c r="D490" t="s">
        <v>1306</v>
      </c>
      <c r="E490">
        <v>531</v>
      </c>
    </row>
    <row r="491" spans="1:5" x14ac:dyDescent="0.25">
      <c r="A491" s="41" t="s">
        <v>1308</v>
      </c>
      <c r="B491">
        <v>4</v>
      </c>
      <c r="C491" t="s">
        <v>716</v>
      </c>
      <c r="D491" t="s">
        <v>1306</v>
      </c>
      <c r="E491">
        <v>530</v>
      </c>
    </row>
    <row r="492" spans="1:5" x14ac:dyDescent="0.25">
      <c r="A492" s="41" t="s">
        <v>1307</v>
      </c>
      <c r="B492">
        <v>4</v>
      </c>
      <c r="C492" t="s">
        <v>716</v>
      </c>
      <c r="D492" t="s">
        <v>1306</v>
      </c>
      <c r="E492">
        <v>529</v>
      </c>
    </row>
    <row r="493" spans="1:5" x14ac:dyDescent="0.25">
      <c r="A493" s="41" t="s">
        <v>1305</v>
      </c>
      <c r="B493">
        <v>4</v>
      </c>
      <c r="C493" t="s">
        <v>716</v>
      </c>
      <c r="D493" t="s">
        <v>1306</v>
      </c>
      <c r="E493">
        <v>528</v>
      </c>
    </row>
    <row r="494" spans="1:5" x14ac:dyDescent="0.25">
      <c r="A494" s="41" t="s">
        <v>1489</v>
      </c>
      <c r="B494">
        <v>4</v>
      </c>
      <c r="C494" t="s">
        <v>713</v>
      </c>
      <c r="D494" t="s">
        <v>1306</v>
      </c>
      <c r="E494">
        <v>703</v>
      </c>
    </row>
    <row r="495" spans="1:5" x14ac:dyDescent="0.25">
      <c r="A495" s="41" t="s">
        <v>1303</v>
      </c>
      <c r="B495">
        <v>3</v>
      </c>
      <c r="C495" t="s">
        <v>716</v>
      </c>
      <c r="D495" t="s">
        <v>1304</v>
      </c>
      <c r="E495">
        <v>527</v>
      </c>
    </row>
    <row r="496" spans="1:5" x14ac:dyDescent="0.25">
      <c r="A496" s="41" t="s">
        <v>987</v>
      </c>
      <c r="B496">
        <v>3</v>
      </c>
      <c r="C496" t="s">
        <v>713</v>
      </c>
      <c r="D496" t="s">
        <v>981</v>
      </c>
      <c r="E496">
        <v>252</v>
      </c>
    </row>
    <row r="497" spans="1:5" x14ac:dyDescent="0.25">
      <c r="A497" s="41" t="s">
        <v>2531</v>
      </c>
      <c r="B497">
        <v>2</v>
      </c>
      <c r="C497" t="s">
        <v>713</v>
      </c>
      <c r="D497" t="s">
        <v>1864</v>
      </c>
      <c r="E497">
        <v>1064</v>
      </c>
    </row>
    <row r="498" spans="1:5" x14ac:dyDescent="0.25">
      <c r="A498" s="41" t="s">
        <v>2074</v>
      </c>
      <c r="B498">
        <v>2</v>
      </c>
      <c r="C498" t="s">
        <v>713</v>
      </c>
      <c r="D498" t="s">
        <v>2075</v>
      </c>
      <c r="E498">
        <v>1277</v>
      </c>
    </row>
    <row r="499" spans="1:5" x14ac:dyDescent="0.25">
      <c r="A499" s="41" t="s">
        <v>1327</v>
      </c>
      <c r="B499">
        <v>4</v>
      </c>
      <c r="C499" t="s">
        <v>713</v>
      </c>
      <c r="D499" t="s">
        <v>1324</v>
      </c>
      <c r="E499">
        <v>548</v>
      </c>
    </row>
    <row r="500" spans="1:5" x14ac:dyDescent="0.25">
      <c r="A500" s="41" t="s">
        <v>1598</v>
      </c>
      <c r="B500">
        <v>2</v>
      </c>
      <c r="C500" t="s">
        <v>713</v>
      </c>
      <c r="D500" t="s">
        <v>1597</v>
      </c>
      <c r="E500">
        <v>801</v>
      </c>
    </row>
    <row r="501" spans="1:5" x14ac:dyDescent="0.25">
      <c r="A501" s="41" t="s">
        <v>1696</v>
      </c>
      <c r="B501">
        <v>2</v>
      </c>
      <c r="C501" t="s">
        <v>713</v>
      </c>
      <c r="D501" t="s">
        <v>1697</v>
      </c>
      <c r="E501">
        <v>892</v>
      </c>
    </row>
    <row r="502" spans="1:5" x14ac:dyDescent="0.25">
      <c r="A502" s="41" t="s">
        <v>870</v>
      </c>
      <c r="B502">
        <v>4</v>
      </c>
      <c r="C502" t="s">
        <v>713</v>
      </c>
      <c r="D502" t="s">
        <v>871</v>
      </c>
      <c r="E502">
        <v>142</v>
      </c>
    </row>
    <row r="503" spans="1:5" x14ac:dyDescent="0.25">
      <c r="A503" s="41" t="s">
        <v>1548</v>
      </c>
      <c r="B503">
        <v>3</v>
      </c>
      <c r="C503" t="s">
        <v>713</v>
      </c>
      <c r="D503" t="s">
        <v>1549</v>
      </c>
      <c r="E503">
        <v>753</v>
      </c>
    </row>
    <row r="504" spans="1:5" x14ac:dyDescent="0.25">
      <c r="A504" s="41" t="s">
        <v>809</v>
      </c>
      <c r="B504">
        <v>2</v>
      </c>
      <c r="C504" t="s">
        <v>713</v>
      </c>
      <c r="D504" t="s">
        <v>810</v>
      </c>
      <c r="E504">
        <v>89</v>
      </c>
    </row>
    <row r="505" spans="1:5" x14ac:dyDescent="0.25">
      <c r="A505" s="41" t="s">
        <v>1455</v>
      </c>
      <c r="B505">
        <v>2</v>
      </c>
      <c r="C505" t="s">
        <v>713</v>
      </c>
      <c r="D505" t="s">
        <v>1456</v>
      </c>
      <c r="E505">
        <v>680</v>
      </c>
    </row>
    <row r="506" spans="1:5" x14ac:dyDescent="0.25">
      <c r="A506" s="41" t="s">
        <v>1323</v>
      </c>
      <c r="B506">
        <v>2</v>
      </c>
      <c r="C506" t="s">
        <v>716</v>
      </c>
      <c r="D506" t="s">
        <v>1320</v>
      </c>
      <c r="E506">
        <v>544</v>
      </c>
    </row>
    <row r="507" spans="1:5" x14ac:dyDescent="0.25">
      <c r="A507" s="41" t="s">
        <v>1322</v>
      </c>
      <c r="B507">
        <v>2</v>
      </c>
      <c r="C507" t="s">
        <v>716</v>
      </c>
      <c r="D507" t="s">
        <v>1320</v>
      </c>
      <c r="E507">
        <v>543</v>
      </c>
    </row>
    <row r="508" spans="1:5" x14ac:dyDescent="0.25">
      <c r="A508" s="41" t="s">
        <v>2329</v>
      </c>
      <c r="B508">
        <v>4</v>
      </c>
      <c r="C508" t="s">
        <v>716</v>
      </c>
      <c r="D508" t="s">
        <v>1324</v>
      </c>
      <c r="E508">
        <v>560</v>
      </c>
    </row>
    <row r="509" spans="1:5" x14ac:dyDescent="0.25">
      <c r="A509" s="41" t="s">
        <v>2330</v>
      </c>
      <c r="B509">
        <v>4</v>
      </c>
      <c r="C509" t="s">
        <v>716</v>
      </c>
      <c r="D509" t="s">
        <v>1324</v>
      </c>
      <c r="E509">
        <v>559</v>
      </c>
    </row>
    <row r="510" spans="1:5" x14ac:dyDescent="0.25">
      <c r="A510" s="41" t="s">
        <v>2331</v>
      </c>
      <c r="B510">
        <v>4</v>
      </c>
      <c r="C510" t="s">
        <v>716</v>
      </c>
      <c r="D510" t="s">
        <v>1324</v>
      </c>
      <c r="E510">
        <v>558</v>
      </c>
    </row>
    <row r="511" spans="1:5" x14ac:dyDescent="0.25">
      <c r="A511" s="41" t="s">
        <v>2332</v>
      </c>
      <c r="B511">
        <v>4</v>
      </c>
      <c r="C511" t="s">
        <v>716</v>
      </c>
      <c r="D511" t="s">
        <v>1324</v>
      </c>
      <c r="E511">
        <v>557</v>
      </c>
    </row>
    <row r="512" spans="1:5" x14ac:dyDescent="0.25">
      <c r="A512" s="41" t="s">
        <v>2333</v>
      </c>
      <c r="B512">
        <v>4</v>
      </c>
      <c r="C512" t="s">
        <v>716</v>
      </c>
      <c r="D512" t="s">
        <v>1324</v>
      </c>
      <c r="E512">
        <v>556</v>
      </c>
    </row>
    <row r="513" spans="1:5" x14ac:dyDescent="0.25">
      <c r="A513" s="41" t="s">
        <v>2334</v>
      </c>
      <c r="B513">
        <v>4</v>
      </c>
      <c r="C513" t="s">
        <v>716</v>
      </c>
      <c r="D513" t="s">
        <v>1324</v>
      </c>
      <c r="E513">
        <v>555</v>
      </c>
    </row>
    <row r="514" spans="1:5" x14ac:dyDescent="0.25">
      <c r="A514" s="41" t="s">
        <v>2335</v>
      </c>
      <c r="B514">
        <v>4</v>
      </c>
      <c r="C514" t="s">
        <v>716</v>
      </c>
      <c r="D514" t="s">
        <v>1324</v>
      </c>
      <c r="E514">
        <v>554</v>
      </c>
    </row>
    <row r="515" spans="1:5" x14ac:dyDescent="0.25">
      <c r="A515" s="41" t="s">
        <v>2336</v>
      </c>
      <c r="B515">
        <v>4</v>
      </c>
      <c r="C515" t="s">
        <v>716</v>
      </c>
      <c r="D515" t="s">
        <v>1324</v>
      </c>
      <c r="E515">
        <v>553</v>
      </c>
    </row>
    <row r="516" spans="1:5" x14ac:dyDescent="0.25">
      <c r="A516" s="41" t="s">
        <v>935</v>
      </c>
      <c r="B516">
        <v>4</v>
      </c>
      <c r="C516" t="s">
        <v>713</v>
      </c>
      <c r="D516" t="s">
        <v>931</v>
      </c>
      <c r="E516">
        <v>199</v>
      </c>
    </row>
    <row r="517" spans="1:5" x14ac:dyDescent="0.25">
      <c r="A517" s="41" t="s">
        <v>1804</v>
      </c>
      <c r="B517">
        <v>2</v>
      </c>
      <c r="C517" t="s">
        <v>713</v>
      </c>
      <c r="D517" t="s">
        <v>1805</v>
      </c>
      <c r="E517">
        <v>1002</v>
      </c>
    </row>
    <row r="518" spans="1:5" x14ac:dyDescent="0.25">
      <c r="A518" s="41" t="s">
        <v>1057</v>
      </c>
      <c r="B518">
        <v>2</v>
      </c>
      <c r="C518" t="s">
        <v>713</v>
      </c>
      <c r="D518" t="s">
        <v>1055</v>
      </c>
      <c r="E518">
        <v>309</v>
      </c>
    </row>
    <row r="519" spans="1:5" x14ac:dyDescent="0.25">
      <c r="A519" s="41" t="s">
        <v>1228</v>
      </c>
      <c r="B519">
        <v>2</v>
      </c>
      <c r="C519" t="s">
        <v>713</v>
      </c>
      <c r="D519" t="s">
        <v>1227</v>
      </c>
      <c r="E519">
        <v>469</v>
      </c>
    </row>
    <row r="520" spans="1:5" x14ac:dyDescent="0.25">
      <c r="A520" s="41" t="s">
        <v>2337</v>
      </c>
      <c r="B520">
        <v>2</v>
      </c>
      <c r="C520" t="s">
        <v>713</v>
      </c>
      <c r="D520" t="s">
        <v>868</v>
      </c>
      <c r="E520">
        <v>136</v>
      </c>
    </row>
    <row r="521" spans="1:5" x14ac:dyDescent="0.25">
      <c r="A521" s="41" t="s">
        <v>1337</v>
      </c>
      <c r="B521">
        <v>3</v>
      </c>
      <c r="C521" t="s">
        <v>716</v>
      </c>
      <c r="D521" t="s">
        <v>1338</v>
      </c>
      <c r="E521">
        <v>564</v>
      </c>
    </row>
    <row r="522" spans="1:5" x14ac:dyDescent="0.25">
      <c r="A522" s="41" t="s">
        <v>1336</v>
      </c>
      <c r="B522">
        <v>2</v>
      </c>
      <c r="C522" t="s">
        <v>716</v>
      </c>
      <c r="D522" t="s">
        <v>1335</v>
      </c>
      <c r="E522">
        <v>563</v>
      </c>
    </row>
    <row r="523" spans="1:5" x14ac:dyDescent="0.25">
      <c r="A523" s="41" t="s">
        <v>1334</v>
      </c>
      <c r="B523">
        <v>2</v>
      </c>
      <c r="C523" t="s">
        <v>716</v>
      </c>
      <c r="D523" t="s">
        <v>1335</v>
      </c>
      <c r="E523">
        <v>562</v>
      </c>
    </row>
    <row r="524" spans="1:5" x14ac:dyDescent="0.25">
      <c r="A524" s="41" t="s">
        <v>1443</v>
      </c>
      <c r="B524">
        <v>2</v>
      </c>
      <c r="C524" t="s">
        <v>713</v>
      </c>
      <c r="D524" t="s">
        <v>1442</v>
      </c>
      <c r="E524">
        <v>672</v>
      </c>
    </row>
    <row r="525" spans="1:5" x14ac:dyDescent="0.25">
      <c r="A525" s="41" t="s">
        <v>2338</v>
      </c>
      <c r="B525">
        <v>3</v>
      </c>
      <c r="C525" t="s">
        <v>713</v>
      </c>
      <c r="D525" t="s">
        <v>981</v>
      </c>
      <c r="E525">
        <v>246</v>
      </c>
    </row>
    <row r="526" spans="1:5" x14ac:dyDescent="0.25">
      <c r="A526" s="41" t="s">
        <v>1339</v>
      </c>
      <c r="B526">
        <v>2</v>
      </c>
      <c r="C526" t="s">
        <v>716</v>
      </c>
      <c r="D526" t="s">
        <v>1089</v>
      </c>
      <c r="E526">
        <v>565</v>
      </c>
    </row>
    <row r="527" spans="1:5" x14ac:dyDescent="0.25">
      <c r="A527" s="41" t="s">
        <v>1121</v>
      </c>
      <c r="B527">
        <v>5</v>
      </c>
      <c r="C527" t="s">
        <v>713</v>
      </c>
      <c r="D527" t="s">
        <v>1122</v>
      </c>
      <c r="E527">
        <v>354</v>
      </c>
    </row>
    <row r="528" spans="1:5" x14ac:dyDescent="0.25">
      <c r="A528" s="41" t="s">
        <v>1342</v>
      </c>
      <c r="B528">
        <v>3</v>
      </c>
      <c r="C528" t="s">
        <v>716</v>
      </c>
      <c r="D528" t="s">
        <v>1343</v>
      </c>
      <c r="E528">
        <v>567</v>
      </c>
    </row>
    <row r="529" spans="1:5" x14ac:dyDescent="0.25">
      <c r="A529" s="41" t="s">
        <v>1344</v>
      </c>
      <c r="B529">
        <v>2</v>
      </c>
      <c r="C529" t="s">
        <v>716</v>
      </c>
      <c r="D529" t="s">
        <v>1345</v>
      </c>
      <c r="E529">
        <v>568</v>
      </c>
    </row>
    <row r="530" spans="1:5" x14ac:dyDescent="0.25">
      <c r="A530" s="41" t="s">
        <v>1346</v>
      </c>
      <c r="B530">
        <v>3</v>
      </c>
      <c r="C530" t="s">
        <v>716</v>
      </c>
      <c r="D530" t="s">
        <v>1347</v>
      </c>
      <c r="E530">
        <v>569</v>
      </c>
    </row>
    <row r="531" spans="1:5" x14ac:dyDescent="0.25">
      <c r="A531" s="41" t="s">
        <v>2339</v>
      </c>
      <c r="B531">
        <v>2</v>
      </c>
      <c r="C531" t="s">
        <v>713</v>
      </c>
      <c r="D531" t="s">
        <v>1891</v>
      </c>
      <c r="E531">
        <v>1112</v>
      </c>
    </row>
    <row r="532" spans="1:5" x14ac:dyDescent="0.25">
      <c r="A532" s="41" t="s">
        <v>934</v>
      </c>
      <c r="B532">
        <v>4</v>
      </c>
      <c r="C532" t="s">
        <v>713</v>
      </c>
      <c r="D532" t="s">
        <v>931</v>
      </c>
      <c r="E532">
        <v>198</v>
      </c>
    </row>
    <row r="533" spans="1:5" x14ac:dyDescent="0.25">
      <c r="A533" s="41" t="s">
        <v>1352</v>
      </c>
      <c r="B533">
        <v>6</v>
      </c>
      <c r="C533" t="s">
        <v>716</v>
      </c>
      <c r="D533" t="s">
        <v>1353</v>
      </c>
      <c r="E533">
        <v>573</v>
      </c>
    </row>
    <row r="534" spans="1:5" x14ac:dyDescent="0.25">
      <c r="A534" s="41" t="s">
        <v>1351</v>
      </c>
      <c r="B534">
        <v>2</v>
      </c>
      <c r="C534" t="s">
        <v>716</v>
      </c>
      <c r="D534" t="s">
        <v>1349</v>
      </c>
      <c r="E534">
        <v>572</v>
      </c>
    </row>
    <row r="535" spans="1:5" x14ac:dyDescent="0.25">
      <c r="A535" s="41" t="s">
        <v>1359</v>
      </c>
      <c r="B535">
        <v>2</v>
      </c>
      <c r="C535" t="s">
        <v>716</v>
      </c>
      <c r="D535" t="s">
        <v>1355</v>
      </c>
      <c r="E535">
        <v>578</v>
      </c>
    </row>
    <row r="536" spans="1:5" x14ac:dyDescent="0.25">
      <c r="A536" s="41" t="s">
        <v>1358</v>
      </c>
      <c r="B536">
        <v>2</v>
      </c>
      <c r="C536" t="s">
        <v>716</v>
      </c>
      <c r="D536" t="s">
        <v>1355</v>
      </c>
      <c r="E536">
        <v>577</v>
      </c>
    </row>
    <row r="537" spans="1:5" x14ac:dyDescent="0.25">
      <c r="A537" s="41" t="s">
        <v>1357</v>
      </c>
      <c r="B537">
        <v>2</v>
      </c>
      <c r="C537" t="s">
        <v>716</v>
      </c>
      <c r="D537" t="s">
        <v>1355</v>
      </c>
      <c r="E537">
        <v>576</v>
      </c>
    </row>
    <row r="538" spans="1:5" x14ac:dyDescent="0.25">
      <c r="A538" s="41" t="s">
        <v>619</v>
      </c>
      <c r="B538">
        <v>2</v>
      </c>
      <c r="C538" t="s">
        <v>716</v>
      </c>
      <c r="D538" t="s">
        <v>1364</v>
      </c>
      <c r="E538">
        <v>591</v>
      </c>
    </row>
    <row r="539" spans="1:5" x14ac:dyDescent="0.25">
      <c r="A539" s="41" t="s">
        <v>937</v>
      </c>
      <c r="B539">
        <v>4</v>
      </c>
      <c r="C539" t="s">
        <v>713</v>
      </c>
      <c r="D539" t="s">
        <v>931</v>
      </c>
      <c r="E539">
        <v>201</v>
      </c>
    </row>
    <row r="540" spans="1:5" x14ac:dyDescent="0.25">
      <c r="A540" s="41" t="s">
        <v>2340</v>
      </c>
      <c r="B540">
        <v>3</v>
      </c>
      <c r="C540" t="s">
        <v>713</v>
      </c>
      <c r="D540" t="s">
        <v>2030</v>
      </c>
      <c r="E540">
        <v>1236</v>
      </c>
    </row>
    <row r="541" spans="1:5" x14ac:dyDescent="0.25">
      <c r="A541" s="41" t="s">
        <v>1205</v>
      </c>
      <c r="B541">
        <v>3</v>
      </c>
      <c r="C541" t="s">
        <v>713</v>
      </c>
      <c r="D541" t="s">
        <v>1206</v>
      </c>
      <c r="E541">
        <v>447</v>
      </c>
    </row>
    <row r="542" spans="1:5" x14ac:dyDescent="0.25">
      <c r="A542" s="41" t="s">
        <v>1014</v>
      </c>
      <c r="B542">
        <v>12</v>
      </c>
      <c r="C542" t="s">
        <v>713</v>
      </c>
      <c r="D542" t="s">
        <v>1015</v>
      </c>
      <c r="E542">
        <v>273</v>
      </c>
    </row>
    <row r="543" spans="1:5" x14ac:dyDescent="0.25">
      <c r="A543" s="41" t="s">
        <v>1059</v>
      </c>
      <c r="B543">
        <v>2</v>
      </c>
      <c r="C543" t="s">
        <v>713</v>
      </c>
      <c r="D543" t="s">
        <v>1060</v>
      </c>
      <c r="E543">
        <v>311</v>
      </c>
    </row>
    <row r="544" spans="1:5" x14ac:dyDescent="0.25">
      <c r="A544" s="41" t="s">
        <v>2093</v>
      </c>
      <c r="B544">
        <v>2</v>
      </c>
      <c r="C544" t="s">
        <v>713</v>
      </c>
      <c r="D544" t="s">
        <v>2092</v>
      </c>
      <c r="E544">
        <v>1310</v>
      </c>
    </row>
    <row r="545" spans="1:5" x14ac:dyDescent="0.25">
      <c r="A545" s="41" t="s">
        <v>2105</v>
      </c>
      <c r="B545">
        <v>2</v>
      </c>
      <c r="C545" t="s">
        <v>713</v>
      </c>
      <c r="D545" t="s">
        <v>2106</v>
      </c>
      <c r="E545">
        <v>1332</v>
      </c>
    </row>
    <row r="546" spans="1:5" x14ac:dyDescent="0.25">
      <c r="A546" s="41" t="s">
        <v>1685</v>
      </c>
      <c r="B546">
        <v>2</v>
      </c>
      <c r="C546" t="s">
        <v>713</v>
      </c>
      <c r="D546" t="s">
        <v>1674</v>
      </c>
      <c r="E546">
        <v>870</v>
      </c>
    </row>
    <row r="547" spans="1:5" x14ac:dyDescent="0.25">
      <c r="A547" s="41" t="s">
        <v>850</v>
      </c>
      <c r="B547">
        <v>2</v>
      </c>
      <c r="C547" t="s">
        <v>713</v>
      </c>
      <c r="D547" t="s">
        <v>851</v>
      </c>
      <c r="E547">
        <v>115</v>
      </c>
    </row>
    <row r="548" spans="1:5" x14ac:dyDescent="0.25">
      <c r="A548" s="41" t="s">
        <v>2341</v>
      </c>
      <c r="B548">
        <v>3</v>
      </c>
      <c r="C548" t="s">
        <v>713</v>
      </c>
      <c r="D548" t="s">
        <v>717</v>
      </c>
      <c r="E548">
        <v>4</v>
      </c>
    </row>
    <row r="549" spans="1:5" x14ac:dyDescent="0.25">
      <c r="A549" s="41" t="s">
        <v>1365</v>
      </c>
      <c r="B549">
        <v>2</v>
      </c>
      <c r="C549" t="s">
        <v>716</v>
      </c>
      <c r="D549" t="s">
        <v>1366</v>
      </c>
      <c r="E549">
        <v>592</v>
      </c>
    </row>
    <row r="550" spans="1:5" x14ac:dyDescent="0.25">
      <c r="A550" s="41" t="s">
        <v>1683</v>
      </c>
      <c r="B550">
        <v>2</v>
      </c>
      <c r="C550" t="s">
        <v>713</v>
      </c>
      <c r="D550" t="s">
        <v>1674</v>
      </c>
      <c r="E550">
        <v>868</v>
      </c>
    </row>
    <row r="551" spans="1:5" x14ac:dyDescent="0.25">
      <c r="A551" s="41" t="s">
        <v>1809</v>
      </c>
      <c r="B551">
        <v>2</v>
      </c>
      <c r="C551" t="s">
        <v>713</v>
      </c>
      <c r="D551" t="s">
        <v>1805</v>
      </c>
      <c r="E551">
        <v>1006</v>
      </c>
    </row>
    <row r="552" spans="1:5" x14ac:dyDescent="0.25">
      <c r="A552" s="41" t="s">
        <v>1034</v>
      </c>
      <c r="B552">
        <v>6</v>
      </c>
      <c r="C552" t="s">
        <v>713</v>
      </c>
      <c r="D552" t="s">
        <v>1030</v>
      </c>
      <c r="E552">
        <v>287</v>
      </c>
    </row>
    <row r="553" spans="1:5" x14ac:dyDescent="0.25">
      <c r="A553" s="41" t="s">
        <v>1569</v>
      </c>
      <c r="B553">
        <v>2</v>
      </c>
      <c r="C553" t="s">
        <v>713</v>
      </c>
      <c r="D553" t="s">
        <v>1570</v>
      </c>
      <c r="E553">
        <v>765</v>
      </c>
    </row>
    <row r="554" spans="1:5" x14ac:dyDescent="0.25">
      <c r="A554" s="41" t="s">
        <v>825</v>
      </c>
      <c r="B554">
        <v>8</v>
      </c>
      <c r="C554" t="s">
        <v>713</v>
      </c>
      <c r="D554" t="s">
        <v>824</v>
      </c>
      <c r="E554">
        <v>98</v>
      </c>
    </row>
    <row r="555" spans="1:5" x14ac:dyDescent="0.25">
      <c r="A555" s="41" t="s">
        <v>1048</v>
      </c>
      <c r="B555">
        <v>2</v>
      </c>
      <c r="C555" t="s">
        <v>713</v>
      </c>
      <c r="D555" t="s">
        <v>1045</v>
      </c>
      <c r="E555">
        <v>302</v>
      </c>
    </row>
    <row r="556" spans="1:5" x14ac:dyDescent="0.25">
      <c r="A556" s="41" t="s">
        <v>1238</v>
      </c>
      <c r="B556">
        <v>2</v>
      </c>
      <c r="C556" t="s">
        <v>713</v>
      </c>
      <c r="D556" t="s">
        <v>1239</v>
      </c>
      <c r="E556">
        <v>480</v>
      </c>
    </row>
    <row r="557" spans="1:5" x14ac:dyDescent="0.25">
      <c r="A557" s="41" t="s">
        <v>1748</v>
      </c>
      <c r="B557">
        <v>2</v>
      </c>
      <c r="C557" t="s">
        <v>713</v>
      </c>
      <c r="D557" t="s">
        <v>1749</v>
      </c>
      <c r="E557">
        <v>952</v>
      </c>
    </row>
    <row r="558" spans="1:5" x14ac:dyDescent="0.25">
      <c r="A558" s="41" t="s">
        <v>1918</v>
      </c>
      <c r="B558">
        <v>2</v>
      </c>
      <c r="C558" t="s">
        <v>713</v>
      </c>
      <c r="D558" t="s">
        <v>1916</v>
      </c>
      <c r="E558">
        <v>1141</v>
      </c>
    </row>
    <row r="559" spans="1:5" x14ac:dyDescent="0.25">
      <c r="A559" s="41" t="s">
        <v>1740</v>
      </c>
      <c r="B559">
        <v>4</v>
      </c>
      <c r="C559" t="s">
        <v>713</v>
      </c>
      <c r="D559" t="s">
        <v>1741</v>
      </c>
      <c r="E559">
        <v>948</v>
      </c>
    </row>
    <row r="560" spans="1:5" x14ac:dyDescent="0.25">
      <c r="A560" s="41" t="s">
        <v>2342</v>
      </c>
      <c r="B560">
        <v>3</v>
      </c>
      <c r="C560" t="s">
        <v>713</v>
      </c>
      <c r="D560" t="s">
        <v>1360</v>
      </c>
      <c r="E560">
        <v>581</v>
      </c>
    </row>
    <row r="561" spans="1:5" x14ac:dyDescent="0.25">
      <c r="A561" s="41" t="s">
        <v>842</v>
      </c>
      <c r="B561">
        <v>4</v>
      </c>
      <c r="C561" t="s">
        <v>713</v>
      </c>
      <c r="D561" t="s">
        <v>843</v>
      </c>
      <c r="E561">
        <v>111</v>
      </c>
    </row>
    <row r="562" spans="1:5" x14ac:dyDescent="0.25">
      <c r="A562" s="41" t="s">
        <v>1719</v>
      </c>
      <c r="B562">
        <v>2</v>
      </c>
      <c r="C562" t="s">
        <v>713</v>
      </c>
      <c r="D562" t="s">
        <v>1716</v>
      </c>
      <c r="E562">
        <v>914</v>
      </c>
    </row>
    <row r="563" spans="1:5" x14ac:dyDescent="0.25">
      <c r="A563" s="41" t="s">
        <v>1211</v>
      </c>
      <c r="B563">
        <v>2</v>
      </c>
      <c r="C563" t="s">
        <v>713</v>
      </c>
      <c r="D563" t="s">
        <v>1210</v>
      </c>
      <c r="E563">
        <v>450</v>
      </c>
    </row>
    <row r="564" spans="1:5" x14ac:dyDescent="0.25">
      <c r="A564" s="41" t="s">
        <v>2343</v>
      </c>
      <c r="B564">
        <v>2</v>
      </c>
      <c r="C564" t="s">
        <v>713</v>
      </c>
      <c r="D564" t="s">
        <v>1227</v>
      </c>
      <c r="E564">
        <v>462</v>
      </c>
    </row>
    <row r="565" spans="1:5" x14ac:dyDescent="0.25">
      <c r="A565" s="41" t="s">
        <v>962</v>
      </c>
      <c r="B565">
        <v>2</v>
      </c>
      <c r="C565" t="s">
        <v>713</v>
      </c>
      <c r="D565" t="s">
        <v>963</v>
      </c>
      <c r="E565">
        <v>220</v>
      </c>
    </row>
    <row r="566" spans="1:5" x14ac:dyDescent="0.25">
      <c r="A566" s="41" t="s">
        <v>773</v>
      </c>
      <c r="B566">
        <v>2</v>
      </c>
      <c r="C566" t="s">
        <v>713</v>
      </c>
      <c r="D566" t="s">
        <v>774</v>
      </c>
      <c r="E566">
        <v>60</v>
      </c>
    </row>
    <row r="567" spans="1:5" x14ac:dyDescent="0.25">
      <c r="A567" s="41" t="s">
        <v>761</v>
      </c>
      <c r="B567">
        <v>11</v>
      </c>
      <c r="C567" t="s">
        <v>713</v>
      </c>
      <c r="D567" t="s">
        <v>762</v>
      </c>
      <c r="E567">
        <v>54</v>
      </c>
    </row>
    <row r="568" spans="1:5" x14ac:dyDescent="0.25">
      <c r="A568" s="41" t="s">
        <v>840</v>
      </c>
      <c r="B568">
        <v>7</v>
      </c>
      <c r="C568" t="s">
        <v>713</v>
      </c>
      <c r="D568" t="s">
        <v>841</v>
      </c>
      <c r="E568">
        <v>110</v>
      </c>
    </row>
    <row r="569" spans="1:5" x14ac:dyDescent="0.25">
      <c r="A569" s="41" t="s">
        <v>1293</v>
      </c>
      <c r="B569">
        <v>2</v>
      </c>
      <c r="C569" t="s">
        <v>713</v>
      </c>
      <c r="D569" t="s">
        <v>1294</v>
      </c>
      <c r="E569">
        <v>521</v>
      </c>
    </row>
    <row r="570" spans="1:5" x14ac:dyDescent="0.25">
      <c r="A570" s="41" t="s">
        <v>1149</v>
      </c>
      <c r="B570">
        <v>4</v>
      </c>
      <c r="C570" t="s">
        <v>713</v>
      </c>
      <c r="D570" t="s">
        <v>1150</v>
      </c>
      <c r="E570">
        <v>381</v>
      </c>
    </row>
    <row r="571" spans="1:5" x14ac:dyDescent="0.25">
      <c r="A571" s="41" t="s">
        <v>1153</v>
      </c>
      <c r="B571">
        <v>4</v>
      </c>
      <c r="C571" t="s">
        <v>713</v>
      </c>
      <c r="D571" t="s">
        <v>1154</v>
      </c>
      <c r="E571">
        <v>383</v>
      </c>
    </row>
    <row r="572" spans="1:5" x14ac:dyDescent="0.25">
      <c r="A572" s="41" t="s">
        <v>1466</v>
      </c>
      <c r="B572">
        <v>2</v>
      </c>
      <c r="C572" t="s">
        <v>713</v>
      </c>
      <c r="D572" t="s">
        <v>1467</v>
      </c>
      <c r="E572">
        <v>689</v>
      </c>
    </row>
    <row r="573" spans="1:5" x14ac:dyDescent="0.25">
      <c r="A573" s="41" t="s">
        <v>1678</v>
      </c>
      <c r="B573">
        <v>2</v>
      </c>
      <c r="C573" t="s">
        <v>713</v>
      </c>
      <c r="D573" t="s">
        <v>1674</v>
      </c>
      <c r="E573">
        <v>863</v>
      </c>
    </row>
    <row r="574" spans="1:5" x14ac:dyDescent="0.25">
      <c r="A574" s="41" t="s">
        <v>2024</v>
      </c>
      <c r="B574">
        <v>4</v>
      </c>
      <c r="C574" t="s">
        <v>713</v>
      </c>
      <c r="D574" t="s">
        <v>2025</v>
      </c>
      <c r="E574">
        <v>1231</v>
      </c>
    </row>
    <row r="575" spans="1:5" x14ac:dyDescent="0.25">
      <c r="A575" s="41" t="s">
        <v>941</v>
      </c>
      <c r="B575">
        <v>4</v>
      </c>
      <c r="C575" t="s">
        <v>713</v>
      </c>
      <c r="D575" t="s">
        <v>931</v>
      </c>
      <c r="E575">
        <v>205</v>
      </c>
    </row>
    <row r="576" spans="1:5" x14ac:dyDescent="0.25">
      <c r="A576" s="41" t="s">
        <v>2344</v>
      </c>
      <c r="B576">
        <v>2</v>
      </c>
      <c r="C576" t="s">
        <v>713</v>
      </c>
      <c r="D576" t="s">
        <v>1674</v>
      </c>
      <c r="E576">
        <v>855</v>
      </c>
    </row>
    <row r="577" spans="1:5" x14ac:dyDescent="0.25">
      <c r="A577" s="41" t="s">
        <v>1363</v>
      </c>
      <c r="B577">
        <v>3</v>
      </c>
      <c r="C577" t="s">
        <v>713</v>
      </c>
      <c r="D577" t="s">
        <v>1360</v>
      </c>
      <c r="E577">
        <v>590</v>
      </c>
    </row>
    <row r="578" spans="1:5" x14ac:dyDescent="0.25">
      <c r="A578" s="41" t="s">
        <v>765</v>
      </c>
      <c r="B578">
        <v>2</v>
      </c>
      <c r="C578" t="s">
        <v>713</v>
      </c>
      <c r="D578" t="s">
        <v>766</v>
      </c>
      <c r="E578">
        <v>56</v>
      </c>
    </row>
    <row r="579" spans="1:5" x14ac:dyDescent="0.25">
      <c r="A579" s="41" t="s">
        <v>885</v>
      </c>
      <c r="B579">
        <v>5</v>
      </c>
      <c r="C579" t="s">
        <v>713</v>
      </c>
      <c r="D579" t="s">
        <v>886</v>
      </c>
      <c r="E579">
        <v>153</v>
      </c>
    </row>
    <row r="580" spans="1:5" x14ac:dyDescent="0.25">
      <c r="A580" s="41" t="s">
        <v>1382</v>
      </c>
      <c r="B580">
        <v>2</v>
      </c>
      <c r="C580" t="s">
        <v>716</v>
      </c>
      <c r="D580" t="s">
        <v>1381</v>
      </c>
      <c r="E580">
        <v>604</v>
      </c>
    </row>
    <row r="581" spans="1:5" x14ac:dyDescent="0.25">
      <c r="A581" s="41" t="s">
        <v>1380</v>
      </c>
      <c r="B581">
        <v>2</v>
      </c>
      <c r="C581" t="s">
        <v>716</v>
      </c>
      <c r="D581" t="s">
        <v>1381</v>
      </c>
      <c r="E581">
        <v>603</v>
      </c>
    </row>
    <row r="582" spans="1:5" x14ac:dyDescent="0.25">
      <c r="A582" s="41" t="s">
        <v>2345</v>
      </c>
      <c r="B582">
        <v>3</v>
      </c>
      <c r="C582" t="s">
        <v>713</v>
      </c>
      <c r="D582" t="s">
        <v>717</v>
      </c>
      <c r="E582">
        <v>11</v>
      </c>
    </row>
    <row r="583" spans="1:5" x14ac:dyDescent="0.25">
      <c r="A583" s="41" t="s">
        <v>176</v>
      </c>
      <c r="B583">
        <v>6</v>
      </c>
      <c r="C583" t="s">
        <v>713</v>
      </c>
      <c r="D583" t="s">
        <v>1588</v>
      </c>
      <c r="E583">
        <v>784</v>
      </c>
    </row>
    <row r="584" spans="1:5" x14ac:dyDescent="0.25">
      <c r="A584" s="41" t="s">
        <v>904</v>
      </c>
      <c r="B584">
        <v>3</v>
      </c>
      <c r="C584" t="s">
        <v>713</v>
      </c>
      <c r="D584" t="s">
        <v>905</v>
      </c>
      <c r="E584">
        <v>165</v>
      </c>
    </row>
    <row r="585" spans="1:5" x14ac:dyDescent="0.25">
      <c r="A585" s="41" t="s">
        <v>2346</v>
      </c>
      <c r="B585">
        <v>3</v>
      </c>
      <c r="C585" t="s">
        <v>713</v>
      </c>
      <c r="D585" t="s">
        <v>717</v>
      </c>
      <c r="E585">
        <v>9</v>
      </c>
    </row>
    <row r="586" spans="1:5" x14ac:dyDescent="0.25">
      <c r="A586" s="41" t="s">
        <v>1677</v>
      </c>
      <c r="B586">
        <v>2</v>
      </c>
      <c r="C586" t="s">
        <v>713</v>
      </c>
      <c r="D586" t="s">
        <v>1674</v>
      </c>
      <c r="E586">
        <v>862</v>
      </c>
    </row>
    <row r="587" spans="1:5" x14ac:dyDescent="0.25">
      <c r="A587" s="41" t="s">
        <v>1691</v>
      </c>
      <c r="B587">
        <v>2</v>
      </c>
      <c r="C587" t="s">
        <v>713</v>
      </c>
      <c r="D587" t="s">
        <v>1692</v>
      </c>
      <c r="E587">
        <v>889</v>
      </c>
    </row>
    <row r="588" spans="1:5" x14ac:dyDescent="0.25">
      <c r="A588" s="41" t="s">
        <v>1386</v>
      </c>
      <c r="B588">
        <v>3</v>
      </c>
      <c r="C588" t="s">
        <v>716</v>
      </c>
      <c r="D588" t="s">
        <v>1387</v>
      </c>
      <c r="E588">
        <v>607</v>
      </c>
    </row>
    <row r="589" spans="1:5" x14ac:dyDescent="0.25">
      <c r="A589" s="41" t="s">
        <v>1385</v>
      </c>
      <c r="B589">
        <v>2</v>
      </c>
      <c r="C589" t="s">
        <v>716</v>
      </c>
      <c r="D589" t="s">
        <v>1384</v>
      </c>
      <c r="E589">
        <v>606</v>
      </c>
    </row>
    <row r="590" spans="1:5" x14ac:dyDescent="0.25">
      <c r="A590" s="41" t="s">
        <v>1383</v>
      </c>
      <c r="B590">
        <v>2</v>
      </c>
      <c r="C590" t="s">
        <v>716</v>
      </c>
      <c r="D590" t="s">
        <v>1384</v>
      </c>
      <c r="E590">
        <v>605</v>
      </c>
    </row>
    <row r="591" spans="1:5" x14ac:dyDescent="0.25">
      <c r="A591" s="41" t="s">
        <v>2347</v>
      </c>
      <c r="B591">
        <v>3</v>
      </c>
      <c r="C591" t="s">
        <v>713</v>
      </c>
      <c r="D591" t="s">
        <v>1360</v>
      </c>
      <c r="E591">
        <v>583</v>
      </c>
    </row>
    <row r="592" spans="1:5" x14ac:dyDescent="0.25">
      <c r="A592" s="41" t="s">
        <v>1392</v>
      </c>
      <c r="B592">
        <v>2</v>
      </c>
      <c r="C592" t="s">
        <v>716</v>
      </c>
      <c r="D592" t="s">
        <v>1391</v>
      </c>
      <c r="E592">
        <v>611</v>
      </c>
    </row>
    <row r="593" spans="1:5" x14ac:dyDescent="0.25">
      <c r="A593" s="41" t="s">
        <v>1390</v>
      </c>
      <c r="B593">
        <v>2</v>
      </c>
      <c r="C593" t="s">
        <v>716</v>
      </c>
      <c r="D593" t="s">
        <v>1391</v>
      </c>
      <c r="E593">
        <v>610</v>
      </c>
    </row>
    <row r="594" spans="1:5" x14ac:dyDescent="0.25">
      <c r="A594" s="41" t="s">
        <v>1401</v>
      </c>
      <c r="B594">
        <v>2</v>
      </c>
      <c r="C594" t="s">
        <v>716</v>
      </c>
      <c r="D594" t="s">
        <v>1400</v>
      </c>
      <c r="E594">
        <v>616</v>
      </c>
    </row>
    <row r="595" spans="1:5" x14ac:dyDescent="0.25">
      <c r="A595" s="41" t="s">
        <v>1399</v>
      </c>
      <c r="B595">
        <v>2</v>
      </c>
      <c r="C595" t="s">
        <v>716</v>
      </c>
      <c r="D595" t="s">
        <v>1400</v>
      </c>
      <c r="E595">
        <v>615</v>
      </c>
    </row>
    <row r="596" spans="1:5" x14ac:dyDescent="0.25">
      <c r="A596" s="41" t="s">
        <v>1407</v>
      </c>
      <c r="B596">
        <v>2</v>
      </c>
      <c r="C596" t="s">
        <v>716</v>
      </c>
      <c r="D596" t="s">
        <v>1402</v>
      </c>
      <c r="E596">
        <v>626</v>
      </c>
    </row>
    <row r="597" spans="1:5" x14ac:dyDescent="0.25">
      <c r="A597" s="41" t="s">
        <v>1406</v>
      </c>
      <c r="B597">
        <v>2</v>
      </c>
      <c r="C597" t="s">
        <v>716</v>
      </c>
      <c r="D597" t="s">
        <v>1402</v>
      </c>
      <c r="E597">
        <v>625</v>
      </c>
    </row>
    <row r="598" spans="1:5" x14ac:dyDescent="0.25">
      <c r="A598" s="41" t="s">
        <v>2348</v>
      </c>
      <c r="B598">
        <v>2</v>
      </c>
      <c r="C598" t="s">
        <v>716</v>
      </c>
      <c r="D598" t="s">
        <v>1402</v>
      </c>
      <c r="E598">
        <v>624</v>
      </c>
    </row>
    <row r="599" spans="1:5" x14ac:dyDescent="0.25">
      <c r="A599" s="41" t="s">
        <v>2349</v>
      </c>
      <c r="B599">
        <v>2</v>
      </c>
      <c r="C599" t="s">
        <v>716</v>
      </c>
      <c r="D599" t="s">
        <v>1402</v>
      </c>
      <c r="E599">
        <v>623</v>
      </c>
    </row>
    <row r="600" spans="1:5" x14ac:dyDescent="0.25">
      <c r="A600" s="41" t="s">
        <v>2350</v>
      </c>
      <c r="B600">
        <v>2</v>
      </c>
      <c r="C600" t="s">
        <v>716</v>
      </c>
      <c r="D600" t="s">
        <v>1402</v>
      </c>
      <c r="E600">
        <v>622</v>
      </c>
    </row>
    <row r="601" spans="1:5" x14ac:dyDescent="0.25">
      <c r="A601" s="41" t="s">
        <v>2351</v>
      </c>
      <c r="B601">
        <v>2</v>
      </c>
      <c r="C601" t="s">
        <v>716</v>
      </c>
      <c r="D601" t="s">
        <v>1402</v>
      </c>
      <c r="E601">
        <v>627</v>
      </c>
    </row>
    <row r="602" spans="1:5" x14ac:dyDescent="0.25">
      <c r="A602" s="41" t="s">
        <v>960</v>
      </c>
      <c r="B602">
        <v>3</v>
      </c>
      <c r="C602" t="s">
        <v>713</v>
      </c>
      <c r="D602" t="s">
        <v>961</v>
      </c>
      <c r="E602">
        <v>219</v>
      </c>
    </row>
    <row r="603" spans="1:5" x14ac:dyDescent="0.25">
      <c r="A603" s="41" t="s">
        <v>1593</v>
      </c>
      <c r="B603">
        <v>2</v>
      </c>
      <c r="C603" t="s">
        <v>713</v>
      </c>
      <c r="D603" t="s">
        <v>1590</v>
      </c>
      <c r="E603">
        <v>789</v>
      </c>
    </row>
    <row r="604" spans="1:5" ht="30" x14ac:dyDescent="0.25">
      <c r="A604" s="41" t="s">
        <v>2352</v>
      </c>
      <c r="B604">
        <v>4</v>
      </c>
      <c r="C604" t="s">
        <v>713</v>
      </c>
      <c r="D604" t="s">
        <v>931</v>
      </c>
      <c r="E604">
        <v>187</v>
      </c>
    </row>
    <row r="605" spans="1:5" x14ac:dyDescent="0.25">
      <c r="A605" s="41" t="s">
        <v>1022</v>
      </c>
      <c r="B605">
        <v>2</v>
      </c>
      <c r="C605" t="s">
        <v>713</v>
      </c>
      <c r="D605" t="s">
        <v>1020</v>
      </c>
      <c r="E605">
        <v>278</v>
      </c>
    </row>
    <row r="606" spans="1:5" x14ac:dyDescent="0.25">
      <c r="A606" s="41" t="s">
        <v>1603</v>
      </c>
      <c r="B606">
        <v>2</v>
      </c>
      <c r="C606" t="s">
        <v>713</v>
      </c>
      <c r="D606" t="s">
        <v>1602</v>
      </c>
      <c r="E606">
        <v>805</v>
      </c>
    </row>
    <row r="607" spans="1:5" x14ac:dyDescent="0.25">
      <c r="A607" s="41" t="s">
        <v>1408</v>
      </c>
      <c r="B607">
        <v>2</v>
      </c>
      <c r="C607" t="s">
        <v>716</v>
      </c>
      <c r="D607" t="s">
        <v>1409</v>
      </c>
      <c r="E607">
        <v>628</v>
      </c>
    </row>
    <row r="608" spans="1:5" x14ac:dyDescent="0.25">
      <c r="A608" s="41" t="s">
        <v>2353</v>
      </c>
      <c r="B608">
        <v>6</v>
      </c>
      <c r="C608" t="s">
        <v>713</v>
      </c>
      <c r="D608" t="s">
        <v>857</v>
      </c>
      <c r="E608">
        <v>121</v>
      </c>
    </row>
    <row r="609" spans="1:5" x14ac:dyDescent="0.25">
      <c r="A609" s="41" t="s">
        <v>1450</v>
      </c>
      <c r="B609">
        <v>2</v>
      </c>
      <c r="C609" t="s">
        <v>716</v>
      </c>
      <c r="D609" t="s">
        <v>1448</v>
      </c>
      <c r="E609">
        <v>677</v>
      </c>
    </row>
    <row r="610" spans="1:5" x14ac:dyDescent="0.25">
      <c r="A610" s="41" t="s">
        <v>1449</v>
      </c>
      <c r="B610">
        <v>2</v>
      </c>
      <c r="C610" t="s">
        <v>716</v>
      </c>
      <c r="D610" t="s">
        <v>1448</v>
      </c>
      <c r="E610">
        <v>676</v>
      </c>
    </row>
    <row r="611" spans="1:5" x14ac:dyDescent="0.25">
      <c r="A611" s="41" t="s">
        <v>1447</v>
      </c>
      <c r="B611">
        <v>2</v>
      </c>
      <c r="C611" t="s">
        <v>716</v>
      </c>
      <c r="D611" t="s">
        <v>1448</v>
      </c>
      <c r="E611">
        <v>675</v>
      </c>
    </row>
    <row r="612" spans="1:5" x14ac:dyDescent="0.25">
      <c r="A612" s="41" t="s">
        <v>2354</v>
      </c>
      <c r="B612">
        <v>2</v>
      </c>
      <c r="C612" t="s">
        <v>713</v>
      </c>
      <c r="D612" t="s">
        <v>926</v>
      </c>
      <c r="E612">
        <v>179</v>
      </c>
    </row>
    <row r="613" spans="1:5" x14ac:dyDescent="0.25">
      <c r="A613" s="41" t="s">
        <v>1461</v>
      </c>
      <c r="B613">
        <v>2</v>
      </c>
      <c r="C613" t="s">
        <v>716</v>
      </c>
      <c r="D613" t="s">
        <v>1456</v>
      </c>
      <c r="E613">
        <v>685</v>
      </c>
    </row>
    <row r="614" spans="1:5" x14ac:dyDescent="0.25">
      <c r="A614" s="41" t="s">
        <v>1460</v>
      </c>
      <c r="B614">
        <v>2</v>
      </c>
      <c r="C614" t="s">
        <v>716</v>
      </c>
      <c r="D614" t="s">
        <v>1456</v>
      </c>
      <c r="E614">
        <v>684</v>
      </c>
    </row>
    <row r="615" spans="1:5" x14ac:dyDescent="0.25">
      <c r="A615" s="41" t="s">
        <v>1459</v>
      </c>
      <c r="B615">
        <v>2</v>
      </c>
      <c r="C615" t="s">
        <v>716</v>
      </c>
      <c r="D615" t="s">
        <v>1456</v>
      </c>
      <c r="E615">
        <v>683</v>
      </c>
    </row>
    <row r="616" spans="1:5" x14ac:dyDescent="0.25">
      <c r="A616" s="41" t="s">
        <v>2355</v>
      </c>
      <c r="B616">
        <v>2</v>
      </c>
      <c r="C616" t="s">
        <v>713</v>
      </c>
      <c r="D616" t="s">
        <v>1070</v>
      </c>
      <c r="E616">
        <v>318</v>
      </c>
    </row>
    <row r="617" spans="1:5" x14ac:dyDescent="0.25">
      <c r="A617" s="41" t="s">
        <v>1465</v>
      </c>
      <c r="B617">
        <v>4</v>
      </c>
      <c r="C617" t="s">
        <v>716</v>
      </c>
      <c r="D617" t="s">
        <v>1463</v>
      </c>
      <c r="E617">
        <v>688</v>
      </c>
    </row>
    <row r="618" spans="1:5" x14ac:dyDescent="0.25">
      <c r="A618" s="41" t="s">
        <v>1464</v>
      </c>
      <c r="B618">
        <v>4</v>
      </c>
      <c r="C618" t="s">
        <v>716</v>
      </c>
      <c r="D618" t="s">
        <v>1463</v>
      </c>
      <c r="E618">
        <v>687</v>
      </c>
    </row>
    <row r="619" spans="1:5" x14ac:dyDescent="0.25">
      <c r="A619" s="41" t="s">
        <v>1462</v>
      </c>
      <c r="B619">
        <v>4</v>
      </c>
      <c r="C619" t="s">
        <v>716</v>
      </c>
      <c r="D619" t="s">
        <v>1463</v>
      </c>
      <c r="E619">
        <v>686</v>
      </c>
    </row>
    <row r="620" spans="1:5" x14ac:dyDescent="0.25">
      <c r="A620" s="41" t="s">
        <v>1473</v>
      </c>
      <c r="B620">
        <v>2</v>
      </c>
      <c r="C620" t="s">
        <v>716</v>
      </c>
      <c r="D620" t="s">
        <v>1467</v>
      </c>
      <c r="E620">
        <v>694</v>
      </c>
    </row>
    <row r="621" spans="1:5" x14ac:dyDescent="0.25">
      <c r="A621" s="41" t="s">
        <v>1472</v>
      </c>
      <c r="B621">
        <v>2</v>
      </c>
      <c r="C621" t="s">
        <v>716</v>
      </c>
      <c r="D621" t="s">
        <v>1467</v>
      </c>
      <c r="E621">
        <v>693</v>
      </c>
    </row>
    <row r="622" spans="1:5" x14ac:dyDescent="0.25">
      <c r="A622" s="41" t="s">
        <v>1471</v>
      </c>
      <c r="B622">
        <v>2</v>
      </c>
      <c r="C622" t="s">
        <v>716</v>
      </c>
      <c r="D622" t="s">
        <v>1467</v>
      </c>
      <c r="E622">
        <v>692</v>
      </c>
    </row>
    <row r="623" spans="1:5" x14ac:dyDescent="0.25">
      <c r="A623" s="41" t="s">
        <v>900</v>
      </c>
      <c r="B623">
        <v>2</v>
      </c>
      <c r="C623" t="s">
        <v>713</v>
      </c>
      <c r="D623" t="s">
        <v>899</v>
      </c>
      <c r="E623">
        <v>162</v>
      </c>
    </row>
    <row r="624" spans="1:5" x14ac:dyDescent="0.25">
      <c r="A624" s="41" t="s">
        <v>753</v>
      </c>
      <c r="B624">
        <v>4</v>
      </c>
      <c r="C624" t="s">
        <v>713</v>
      </c>
      <c r="D624" t="s">
        <v>752</v>
      </c>
      <c r="E624">
        <v>47</v>
      </c>
    </row>
    <row r="625" spans="1:5" x14ac:dyDescent="0.25">
      <c r="A625" s="41" t="s">
        <v>1482</v>
      </c>
      <c r="B625">
        <v>2</v>
      </c>
      <c r="C625" t="s">
        <v>713</v>
      </c>
      <c r="D625" t="s">
        <v>1481</v>
      </c>
      <c r="E625">
        <v>699</v>
      </c>
    </row>
    <row r="626" spans="1:5" x14ac:dyDescent="0.25">
      <c r="A626" s="41" t="s">
        <v>2356</v>
      </c>
      <c r="B626">
        <v>3</v>
      </c>
      <c r="C626" t="s">
        <v>713</v>
      </c>
      <c r="D626" t="s">
        <v>717</v>
      </c>
      <c r="E626">
        <v>16</v>
      </c>
    </row>
    <row r="627" spans="1:5" ht="30" x14ac:dyDescent="0.25">
      <c r="A627" s="41" t="s">
        <v>2357</v>
      </c>
      <c r="B627">
        <v>2</v>
      </c>
      <c r="C627" t="s">
        <v>713</v>
      </c>
      <c r="D627" t="s">
        <v>722</v>
      </c>
      <c r="E627">
        <v>22</v>
      </c>
    </row>
    <row r="628" spans="1:5" x14ac:dyDescent="0.25">
      <c r="A628" s="41" t="s">
        <v>2358</v>
      </c>
      <c r="B628">
        <v>3</v>
      </c>
      <c r="C628" t="s">
        <v>713</v>
      </c>
      <c r="D628" t="s">
        <v>2030</v>
      </c>
      <c r="E628">
        <v>1235</v>
      </c>
    </row>
    <row r="629" spans="1:5" x14ac:dyDescent="0.25">
      <c r="A629" s="41" t="s">
        <v>2152</v>
      </c>
      <c r="B629">
        <v>2</v>
      </c>
      <c r="C629" t="s">
        <v>713</v>
      </c>
      <c r="D629" t="s">
        <v>2153</v>
      </c>
      <c r="E629">
        <v>1366</v>
      </c>
    </row>
    <row r="630" spans="1:5" x14ac:dyDescent="0.25">
      <c r="A630" s="41" t="s">
        <v>1241</v>
      </c>
      <c r="B630">
        <v>2</v>
      </c>
      <c r="C630" t="s">
        <v>713</v>
      </c>
      <c r="D630" t="s">
        <v>1239</v>
      </c>
      <c r="E630">
        <v>482</v>
      </c>
    </row>
    <row r="631" spans="1:5" x14ac:dyDescent="0.25">
      <c r="A631" s="41" t="s">
        <v>1478</v>
      </c>
      <c r="B631">
        <v>2</v>
      </c>
      <c r="C631" t="s">
        <v>716</v>
      </c>
      <c r="D631" t="s">
        <v>1479</v>
      </c>
      <c r="E631">
        <v>697</v>
      </c>
    </row>
    <row r="632" spans="1:5" x14ac:dyDescent="0.25">
      <c r="A632" s="41" t="s">
        <v>1340</v>
      </c>
      <c r="B632">
        <v>4</v>
      </c>
      <c r="C632" t="s">
        <v>713</v>
      </c>
      <c r="D632" t="s">
        <v>1341</v>
      </c>
      <c r="E632">
        <v>566</v>
      </c>
    </row>
    <row r="633" spans="1:5" x14ac:dyDescent="0.25">
      <c r="A633" s="41" t="s">
        <v>1483</v>
      </c>
      <c r="B633">
        <v>2</v>
      </c>
      <c r="C633" t="s">
        <v>716</v>
      </c>
      <c r="D633" t="s">
        <v>1484</v>
      </c>
      <c r="E633">
        <v>700</v>
      </c>
    </row>
    <row r="634" spans="1:5" x14ac:dyDescent="0.25">
      <c r="A634" s="41" t="s">
        <v>1068</v>
      </c>
      <c r="B634">
        <v>3</v>
      </c>
      <c r="C634" t="s">
        <v>713</v>
      </c>
      <c r="D634" t="s">
        <v>1069</v>
      </c>
      <c r="E634">
        <v>317</v>
      </c>
    </row>
    <row r="635" spans="1:5" x14ac:dyDescent="0.25">
      <c r="A635" s="41" t="s">
        <v>1487</v>
      </c>
      <c r="B635">
        <v>2</v>
      </c>
      <c r="C635" t="s">
        <v>716</v>
      </c>
      <c r="D635" t="s">
        <v>1488</v>
      </c>
      <c r="E635">
        <v>702</v>
      </c>
    </row>
    <row r="636" spans="1:5" x14ac:dyDescent="0.25">
      <c r="A636" s="41" t="s">
        <v>2158</v>
      </c>
      <c r="B636">
        <v>2</v>
      </c>
      <c r="C636" t="s">
        <v>713</v>
      </c>
      <c r="D636" t="s">
        <v>2157</v>
      </c>
      <c r="E636">
        <v>1369</v>
      </c>
    </row>
    <row r="637" spans="1:5" x14ac:dyDescent="0.25">
      <c r="A637" s="41" t="s">
        <v>2171</v>
      </c>
      <c r="B637">
        <v>4</v>
      </c>
      <c r="C637" t="s">
        <v>713</v>
      </c>
      <c r="D637" t="s">
        <v>2172</v>
      </c>
      <c r="E637">
        <v>1381</v>
      </c>
    </row>
    <row r="638" spans="1:5" x14ac:dyDescent="0.25">
      <c r="A638" s="41" t="s">
        <v>1468</v>
      </c>
      <c r="B638">
        <v>2</v>
      </c>
      <c r="C638" t="s">
        <v>713</v>
      </c>
      <c r="D638" t="s">
        <v>1467</v>
      </c>
      <c r="E638">
        <v>690</v>
      </c>
    </row>
    <row r="639" spans="1:5" x14ac:dyDescent="0.25">
      <c r="A639" s="41" t="s">
        <v>1503</v>
      </c>
      <c r="B639">
        <v>3</v>
      </c>
      <c r="C639" t="s">
        <v>716</v>
      </c>
      <c r="D639" t="s">
        <v>1504</v>
      </c>
      <c r="E639">
        <v>717</v>
      </c>
    </row>
    <row r="640" spans="1:5" x14ac:dyDescent="0.25">
      <c r="A640" s="41" t="s">
        <v>1703</v>
      </c>
      <c r="B640">
        <v>3</v>
      </c>
      <c r="C640" t="s">
        <v>713</v>
      </c>
      <c r="D640" t="s">
        <v>1704</v>
      </c>
      <c r="E640">
        <v>897</v>
      </c>
    </row>
    <row r="641" spans="1:5" x14ac:dyDescent="0.25">
      <c r="A641" s="41" t="s">
        <v>1509</v>
      </c>
      <c r="B641">
        <v>2</v>
      </c>
      <c r="C641" t="s">
        <v>716</v>
      </c>
      <c r="D641" t="s">
        <v>1508</v>
      </c>
      <c r="E641">
        <v>720</v>
      </c>
    </row>
    <row r="642" spans="1:5" x14ac:dyDescent="0.25">
      <c r="A642" s="41" t="s">
        <v>1507</v>
      </c>
      <c r="B642">
        <v>2</v>
      </c>
      <c r="C642" t="s">
        <v>716</v>
      </c>
      <c r="D642" t="s">
        <v>1508</v>
      </c>
      <c r="E642">
        <v>719</v>
      </c>
    </row>
    <row r="643" spans="1:5" x14ac:dyDescent="0.25">
      <c r="A643" s="41" t="s">
        <v>1860</v>
      </c>
      <c r="B643">
        <v>3</v>
      </c>
      <c r="C643" t="s">
        <v>713</v>
      </c>
      <c r="D643" t="s">
        <v>1861</v>
      </c>
      <c r="E643">
        <v>1051</v>
      </c>
    </row>
    <row r="644" spans="1:5" x14ac:dyDescent="0.25">
      <c r="A644" s="41" t="s">
        <v>1907</v>
      </c>
      <c r="B644">
        <v>2</v>
      </c>
      <c r="C644" t="s">
        <v>713</v>
      </c>
      <c r="D644" t="s">
        <v>1908</v>
      </c>
      <c r="E644">
        <v>1134</v>
      </c>
    </row>
    <row r="645" spans="1:5" x14ac:dyDescent="0.25">
      <c r="A645" s="41" t="s">
        <v>1510</v>
      </c>
      <c r="B645">
        <v>2</v>
      </c>
      <c r="C645" t="s">
        <v>716</v>
      </c>
      <c r="D645" t="s">
        <v>1511</v>
      </c>
      <c r="E645">
        <v>721</v>
      </c>
    </row>
    <row r="646" spans="1:5" ht="30" x14ac:dyDescent="0.25">
      <c r="A646" s="41" t="s">
        <v>2532</v>
      </c>
      <c r="B646">
        <v>2</v>
      </c>
      <c r="C646" t="s">
        <v>713</v>
      </c>
      <c r="D646" t="s">
        <v>1864</v>
      </c>
      <c r="E646">
        <v>1053</v>
      </c>
    </row>
    <row r="647" spans="1:5" x14ac:dyDescent="0.25">
      <c r="A647" s="41" t="s">
        <v>1967</v>
      </c>
      <c r="B647">
        <v>2</v>
      </c>
      <c r="C647" t="s">
        <v>713</v>
      </c>
      <c r="D647" t="s">
        <v>1966</v>
      </c>
      <c r="E647">
        <v>1177</v>
      </c>
    </row>
    <row r="648" spans="1:5" x14ac:dyDescent="0.25">
      <c r="A648" s="41" t="s">
        <v>1942</v>
      </c>
      <c r="B648">
        <v>2</v>
      </c>
      <c r="C648" t="s">
        <v>713</v>
      </c>
      <c r="D648" t="s">
        <v>1943</v>
      </c>
      <c r="E648">
        <v>1160</v>
      </c>
    </row>
    <row r="649" spans="1:5" x14ac:dyDescent="0.25">
      <c r="A649" s="41" t="s">
        <v>1968</v>
      </c>
      <c r="B649">
        <v>2</v>
      </c>
      <c r="C649" t="s">
        <v>713</v>
      </c>
      <c r="D649" t="s">
        <v>1966</v>
      </c>
      <c r="E649">
        <v>1178</v>
      </c>
    </row>
    <row r="650" spans="1:5" x14ac:dyDescent="0.25">
      <c r="A650" s="41" t="s">
        <v>2051</v>
      </c>
      <c r="B650">
        <v>5</v>
      </c>
      <c r="C650" t="s">
        <v>713</v>
      </c>
      <c r="D650" t="s">
        <v>2050</v>
      </c>
      <c r="E650">
        <v>1259</v>
      </c>
    </row>
    <row r="651" spans="1:5" x14ac:dyDescent="0.25">
      <c r="A651" s="41" t="s">
        <v>1830</v>
      </c>
      <c r="B651">
        <v>6</v>
      </c>
      <c r="C651" t="s">
        <v>713</v>
      </c>
      <c r="D651" t="s">
        <v>1831</v>
      </c>
      <c r="E651">
        <v>1026</v>
      </c>
    </row>
    <row r="652" spans="1:5" x14ac:dyDescent="0.25">
      <c r="A652" s="41" t="s">
        <v>1752</v>
      </c>
      <c r="B652">
        <v>5</v>
      </c>
      <c r="C652" t="s">
        <v>713</v>
      </c>
      <c r="D652" t="s">
        <v>1753</v>
      </c>
      <c r="E652">
        <v>954</v>
      </c>
    </row>
    <row r="653" spans="1:5" x14ac:dyDescent="0.25">
      <c r="A653" s="41" t="s">
        <v>858</v>
      </c>
      <c r="B653">
        <v>2</v>
      </c>
      <c r="C653" t="s">
        <v>713</v>
      </c>
      <c r="D653" t="s">
        <v>859</v>
      </c>
      <c r="E653">
        <v>124</v>
      </c>
    </row>
    <row r="654" spans="1:5" x14ac:dyDescent="0.25">
      <c r="A654" s="41" t="s">
        <v>967</v>
      </c>
      <c r="B654">
        <v>2</v>
      </c>
      <c r="C654" t="s">
        <v>713</v>
      </c>
      <c r="D654" t="s">
        <v>965</v>
      </c>
      <c r="E654">
        <v>223</v>
      </c>
    </row>
    <row r="655" spans="1:5" x14ac:dyDescent="0.25">
      <c r="A655" s="41" t="s">
        <v>924</v>
      </c>
      <c r="B655">
        <v>2</v>
      </c>
      <c r="C655" t="s">
        <v>713</v>
      </c>
      <c r="D655" t="s">
        <v>925</v>
      </c>
      <c r="E655">
        <v>178</v>
      </c>
    </row>
    <row r="656" spans="1:5" x14ac:dyDescent="0.25">
      <c r="A656" s="41" t="s">
        <v>1643</v>
      </c>
      <c r="B656">
        <v>5</v>
      </c>
      <c r="C656" t="s">
        <v>713</v>
      </c>
      <c r="D656" t="s">
        <v>1642</v>
      </c>
      <c r="E656">
        <v>830</v>
      </c>
    </row>
    <row r="657" spans="1:5" x14ac:dyDescent="0.25">
      <c r="A657" s="41" t="s">
        <v>323</v>
      </c>
      <c r="B657">
        <v>9</v>
      </c>
      <c r="C657" t="s">
        <v>716</v>
      </c>
      <c r="D657" t="s">
        <v>1518</v>
      </c>
      <c r="E657">
        <v>725</v>
      </c>
    </row>
    <row r="658" spans="1:5" x14ac:dyDescent="0.25">
      <c r="A658" s="41" t="s">
        <v>1680</v>
      </c>
      <c r="B658">
        <v>2</v>
      </c>
      <c r="C658" t="s">
        <v>713</v>
      </c>
      <c r="D658" t="s">
        <v>1674</v>
      </c>
      <c r="E658">
        <v>865</v>
      </c>
    </row>
    <row r="659" spans="1:5" x14ac:dyDescent="0.25">
      <c r="A659" s="41" t="s">
        <v>1519</v>
      </c>
      <c r="B659">
        <v>2</v>
      </c>
      <c r="C659" t="s">
        <v>716</v>
      </c>
      <c r="D659" t="s">
        <v>1520</v>
      </c>
      <c r="E659">
        <v>726</v>
      </c>
    </row>
    <row r="660" spans="1:5" x14ac:dyDescent="0.25">
      <c r="A660" s="41" t="s">
        <v>1524</v>
      </c>
      <c r="B660">
        <v>2</v>
      </c>
      <c r="C660" t="s">
        <v>716</v>
      </c>
      <c r="D660" t="s">
        <v>1521</v>
      </c>
      <c r="E660">
        <v>736</v>
      </c>
    </row>
    <row r="661" spans="1:5" x14ac:dyDescent="0.25">
      <c r="A661" s="41" t="s">
        <v>1523</v>
      </c>
      <c r="B661">
        <v>2</v>
      </c>
      <c r="C661" t="s">
        <v>716</v>
      </c>
      <c r="D661" t="s">
        <v>1521</v>
      </c>
      <c r="E661">
        <v>735</v>
      </c>
    </row>
    <row r="662" spans="1:5" x14ac:dyDescent="0.25">
      <c r="A662" s="41" t="s">
        <v>2359</v>
      </c>
      <c r="B662">
        <v>2</v>
      </c>
      <c r="C662" t="s">
        <v>716</v>
      </c>
      <c r="D662" t="s">
        <v>1521</v>
      </c>
      <c r="E662">
        <v>734</v>
      </c>
    </row>
    <row r="663" spans="1:5" x14ac:dyDescent="0.25">
      <c r="A663" s="41" t="s">
        <v>2360</v>
      </c>
      <c r="B663">
        <v>2</v>
      </c>
      <c r="C663" t="s">
        <v>716</v>
      </c>
      <c r="D663" t="s">
        <v>1521</v>
      </c>
      <c r="E663">
        <v>733</v>
      </c>
    </row>
    <row r="664" spans="1:5" x14ac:dyDescent="0.25">
      <c r="A664" s="41" t="s">
        <v>2361</v>
      </c>
      <c r="B664">
        <v>2</v>
      </c>
      <c r="C664" t="s">
        <v>716</v>
      </c>
      <c r="D664" t="s">
        <v>1521</v>
      </c>
      <c r="E664">
        <v>732</v>
      </c>
    </row>
    <row r="665" spans="1:5" x14ac:dyDescent="0.25">
      <c r="A665" s="41" t="s">
        <v>2362</v>
      </c>
      <c r="B665">
        <v>2</v>
      </c>
      <c r="C665" t="s">
        <v>716</v>
      </c>
      <c r="D665" t="s">
        <v>1521</v>
      </c>
      <c r="E665">
        <v>731</v>
      </c>
    </row>
    <row r="666" spans="1:5" x14ac:dyDescent="0.25">
      <c r="A666" s="41" t="s">
        <v>1430</v>
      </c>
      <c r="B666">
        <v>5</v>
      </c>
      <c r="C666" t="s">
        <v>713</v>
      </c>
      <c r="D666" t="s">
        <v>1431</v>
      </c>
      <c r="E666">
        <v>661</v>
      </c>
    </row>
    <row r="667" spans="1:5" x14ac:dyDescent="0.25">
      <c r="A667" s="41" t="s">
        <v>1528</v>
      </c>
      <c r="B667">
        <v>3</v>
      </c>
      <c r="C667" t="s">
        <v>716</v>
      </c>
      <c r="D667" t="s">
        <v>1529</v>
      </c>
      <c r="E667">
        <v>739</v>
      </c>
    </row>
    <row r="668" spans="1:5" x14ac:dyDescent="0.25">
      <c r="A668" s="41" t="s">
        <v>2363</v>
      </c>
      <c r="B668">
        <v>2</v>
      </c>
      <c r="C668" t="s">
        <v>713</v>
      </c>
      <c r="D668" t="s">
        <v>868</v>
      </c>
      <c r="E668">
        <v>137</v>
      </c>
    </row>
    <row r="669" spans="1:5" x14ac:dyDescent="0.25">
      <c r="A669" s="41" t="s">
        <v>1494</v>
      </c>
      <c r="B669">
        <v>4</v>
      </c>
      <c r="C669" t="s">
        <v>713</v>
      </c>
      <c r="D669" t="s">
        <v>1306</v>
      </c>
      <c r="E669">
        <v>708</v>
      </c>
    </row>
    <row r="670" spans="1:5" x14ac:dyDescent="0.25">
      <c r="A670" s="41" t="s">
        <v>1269</v>
      </c>
      <c r="B670">
        <v>13</v>
      </c>
      <c r="C670" t="s">
        <v>713</v>
      </c>
      <c r="D670" t="s">
        <v>1270</v>
      </c>
      <c r="E670">
        <v>501</v>
      </c>
    </row>
    <row r="671" spans="1:5" x14ac:dyDescent="0.25">
      <c r="A671" s="41" t="s">
        <v>2364</v>
      </c>
      <c r="B671">
        <v>2</v>
      </c>
      <c r="C671" t="s">
        <v>713</v>
      </c>
      <c r="D671" t="s">
        <v>2092</v>
      </c>
      <c r="E671">
        <v>1298</v>
      </c>
    </row>
    <row r="672" spans="1:5" x14ac:dyDescent="0.25">
      <c r="A672" s="41" t="s">
        <v>1458</v>
      </c>
      <c r="B672">
        <v>2</v>
      </c>
      <c r="C672" t="s">
        <v>713</v>
      </c>
      <c r="D672" t="s">
        <v>1456</v>
      </c>
      <c r="E672">
        <v>682</v>
      </c>
    </row>
    <row r="673" spans="1:5" x14ac:dyDescent="0.25">
      <c r="A673" s="41" t="s">
        <v>2133</v>
      </c>
      <c r="B673">
        <v>3</v>
      </c>
      <c r="C673" t="s">
        <v>713</v>
      </c>
      <c r="D673" t="s">
        <v>2134</v>
      </c>
      <c r="E673">
        <v>1349</v>
      </c>
    </row>
    <row r="674" spans="1:5" x14ac:dyDescent="0.25">
      <c r="A674" s="41" t="s">
        <v>957</v>
      </c>
      <c r="B674">
        <v>2</v>
      </c>
      <c r="C674" t="s">
        <v>713</v>
      </c>
      <c r="D674" t="s">
        <v>958</v>
      </c>
      <c r="E674">
        <v>216</v>
      </c>
    </row>
    <row r="675" spans="1:5" x14ac:dyDescent="0.25">
      <c r="A675" s="41" t="s">
        <v>2365</v>
      </c>
      <c r="B675">
        <v>2</v>
      </c>
      <c r="C675" t="s">
        <v>713</v>
      </c>
      <c r="D675" t="s">
        <v>2092</v>
      </c>
      <c r="E675">
        <v>1307</v>
      </c>
    </row>
    <row r="676" spans="1:5" x14ac:dyDescent="0.25">
      <c r="A676" s="41" t="s">
        <v>1532</v>
      </c>
      <c r="B676">
        <v>9</v>
      </c>
      <c r="C676" t="s">
        <v>716</v>
      </c>
      <c r="D676" t="s">
        <v>1533</v>
      </c>
      <c r="E676">
        <v>742</v>
      </c>
    </row>
    <row r="677" spans="1:5" x14ac:dyDescent="0.25">
      <c r="A677" s="41" t="s">
        <v>1531</v>
      </c>
      <c r="B677">
        <v>2</v>
      </c>
      <c r="C677" t="s">
        <v>716</v>
      </c>
      <c r="D677" t="s">
        <v>1055</v>
      </c>
      <c r="E677">
        <v>741</v>
      </c>
    </row>
    <row r="678" spans="1:5" x14ac:dyDescent="0.25">
      <c r="A678" s="41" t="s">
        <v>1530</v>
      </c>
      <c r="B678">
        <v>2</v>
      </c>
      <c r="C678" t="s">
        <v>716</v>
      </c>
      <c r="D678" t="s">
        <v>1055</v>
      </c>
      <c r="E678">
        <v>740</v>
      </c>
    </row>
    <row r="679" spans="1:5" x14ac:dyDescent="0.25">
      <c r="A679" s="41" t="s">
        <v>642</v>
      </c>
      <c r="B679">
        <v>2</v>
      </c>
      <c r="C679" t="s">
        <v>713</v>
      </c>
      <c r="D679" t="s">
        <v>1055</v>
      </c>
      <c r="E679">
        <v>307</v>
      </c>
    </row>
    <row r="680" spans="1:5" x14ac:dyDescent="0.25">
      <c r="A680" s="41" t="s">
        <v>1397</v>
      </c>
      <c r="B680">
        <v>8</v>
      </c>
      <c r="C680" t="s">
        <v>713</v>
      </c>
      <c r="D680" t="s">
        <v>1398</v>
      </c>
      <c r="E680">
        <v>614</v>
      </c>
    </row>
    <row r="681" spans="1:5" x14ac:dyDescent="0.25">
      <c r="A681" s="41" t="s">
        <v>1416</v>
      </c>
      <c r="B681">
        <v>5</v>
      </c>
      <c r="C681" t="s">
        <v>713</v>
      </c>
      <c r="D681" t="s">
        <v>1417</v>
      </c>
      <c r="E681">
        <v>634</v>
      </c>
    </row>
    <row r="682" spans="1:5" x14ac:dyDescent="0.25">
      <c r="A682" s="41" t="s">
        <v>1765</v>
      </c>
      <c r="B682">
        <v>2</v>
      </c>
      <c r="C682" t="s">
        <v>713</v>
      </c>
      <c r="D682" t="s">
        <v>1766</v>
      </c>
      <c r="E682">
        <v>961</v>
      </c>
    </row>
    <row r="683" spans="1:5" x14ac:dyDescent="0.25">
      <c r="A683" s="41" t="s">
        <v>2089</v>
      </c>
      <c r="B683">
        <v>2</v>
      </c>
      <c r="C683" t="s">
        <v>713</v>
      </c>
      <c r="D683" t="s">
        <v>2090</v>
      </c>
      <c r="E683">
        <v>1288</v>
      </c>
    </row>
    <row r="684" spans="1:5" x14ac:dyDescent="0.25">
      <c r="A684" s="41" t="s">
        <v>370</v>
      </c>
      <c r="B684">
        <v>26</v>
      </c>
      <c r="C684" t="s">
        <v>713</v>
      </c>
      <c r="D684" t="s">
        <v>732</v>
      </c>
      <c r="E684">
        <v>33</v>
      </c>
    </row>
    <row r="685" spans="1:5" x14ac:dyDescent="0.25">
      <c r="A685" s="41" t="s">
        <v>275</v>
      </c>
      <c r="B685">
        <v>8</v>
      </c>
      <c r="C685" t="s">
        <v>716</v>
      </c>
      <c r="D685" t="s">
        <v>1536</v>
      </c>
      <c r="E685">
        <v>744</v>
      </c>
    </row>
    <row r="686" spans="1:5" x14ac:dyDescent="0.25">
      <c r="A686" s="41" t="s">
        <v>1543</v>
      </c>
      <c r="B686">
        <v>6</v>
      </c>
      <c r="C686" t="s">
        <v>716</v>
      </c>
      <c r="D686" t="s">
        <v>1544</v>
      </c>
      <c r="E686">
        <v>750</v>
      </c>
    </row>
    <row r="687" spans="1:5" x14ac:dyDescent="0.25">
      <c r="A687" s="41" t="s">
        <v>1542</v>
      </c>
      <c r="B687">
        <v>2</v>
      </c>
      <c r="C687" t="s">
        <v>716</v>
      </c>
      <c r="D687" t="s">
        <v>1538</v>
      </c>
      <c r="E687">
        <v>749</v>
      </c>
    </row>
    <row r="688" spans="1:5" x14ac:dyDescent="0.25">
      <c r="A688" s="41" t="s">
        <v>1541</v>
      </c>
      <c r="B688">
        <v>2</v>
      </c>
      <c r="C688" t="s">
        <v>716</v>
      </c>
      <c r="D688" t="s">
        <v>1538</v>
      </c>
      <c r="E688">
        <v>748</v>
      </c>
    </row>
    <row r="689" spans="1:5" x14ac:dyDescent="0.25">
      <c r="A689" s="41" t="s">
        <v>2139</v>
      </c>
      <c r="B689">
        <v>3</v>
      </c>
      <c r="C689" t="s">
        <v>713</v>
      </c>
      <c r="D689" t="s">
        <v>2140</v>
      </c>
      <c r="E689">
        <v>1353</v>
      </c>
    </row>
    <row r="690" spans="1:5" x14ac:dyDescent="0.25">
      <c r="A690" s="41" t="s">
        <v>1369</v>
      </c>
      <c r="B690">
        <v>2</v>
      </c>
      <c r="C690" t="s">
        <v>713</v>
      </c>
      <c r="D690" t="s">
        <v>1368</v>
      </c>
      <c r="E690">
        <v>594</v>
      </c>
    </row>
    <row r="691" spans="1:5" x14ac:dyDescent="0.25">
      <c r="A691" s="41" t="s">
        <v>861</v>
      </c>
      <c r="B691">
        <v>2</v>
      </c>
      <c r="C691" t="s">
        <v>713</v>
      </c>
      <c r="D691" t="s">
        <v>862</v>
      </c>
      <c r="E691">
        <v>129</v>
      </c>
    </row>
    <row r="692" spans="1:5" x14ac:dyDescent="0.25">
      <c r="A692" s="41" t="s">
        <v>2366</v>
      </c>
      <c r="B692">
        <v>3</v>
      </c>
      <c r="C692" t="s">
        <v>713</v>
      </c>
      <c r="D692" t="s">
        <v>2030</v>
      </c>
      <c r="E692">
        <v>1237</v>
      </c>
    </row>
    <row r="693" spans="1:5" x14ac:dyDescent="0.25">
      <c r="A693" s="41" t="s">
        <v>1732</v>
      </c>
      <c r="B693">
        <v>2</v>
      </c>
      <c r="C693" t="s">
        <v>713</v>
      </c>
      <c r="D693" t="s">
        <v>1733</v>
      </c>
      <c r="E693">
        <v>944</v>
      </c>
    </row>
    <row r="694" spans="1:5" x14ac:dyDescent="0.25">
      <c r="A694" s="41" t="s">
        <v>2156</v>
      </c>
      <c r="B694">
        <v>2</v>
      </c>
      <c r="C694" t="s">
        <v>713</v>
      </c>
      <c r="D694" t="s">
        <v>2157</v>
      </c>
      <c r="E694">
        <v>1368</v>
      </c>
    </row>
    <row r="695" spans="1:5" x14ac:dyDescent="0.25">
      <c r="A695" s="41" t="s">
        <v>2169</v>
      </c>
      <c r="B695">
        <v>2</v>
      </c>
      <c r="C695" t="s">
        <v>713</v>
      </c>
      <c r="D695" t="s">
        <v>2170</v>
      </c>
      <c r="E695">
        <v>1380</v>
      </c>
    </row>
    <row r="696" spans="1:5" x14ac:dyDescent="0.25">
      <c r="A696" s="41" t="s">
        <v>1469</v>
      </c>
      <c r="B696">
        <v>4</v>
      </c>
      <c r="C696" t="s">
        <v>713</v>
      </c>
      <c r="D696" t="s">
        <v>1470</v>
      </c>
      <c r="E696">
        <v>691</v>
      </c>
    </row>
    <row r="697" spans="1:5" x14ac:dyDescent="0.25">
      <c r="A697" s="41" t="s">
        <v>1035</v>
      </c>
      <c r="B697">
        <v>6</v>
      </c>
      <c r="C697" t="s">
        <v>713</v>
      </c>
      <c r="D697" t="s">
        <v>1030</v>
      </c>
      <c r="E697">
        <v>288</v>
      </c>
    </row>
    <row r="698" spans="1:5" x14ac:dyDescent="0.25">
      <c r="A698" s="41" t="s">
        <v>2020</v>
      </c>
      <c r="B698">
        <v>3</v>
      </c>
      <c r="C698" t="s">
        <v>713</v>
      </c>
      <c r="D698" t="s">
        <v>2021</v>
      </c>
      <c r="E698">
        <v>1229</v>
      </c>
    </row>
    <row r="699" spans="1:5" x14ac:dyDescent="0.25">
      <c r="A699" s="41" t="s">
        <v>2182</v>
      </c>
      <c r="B699">
        <v>2</v>
      </c>
      <c r="C699" t="s">
        <v>713</v>
      </c>
      <c r="D699" t="s">
        <v>2183</v>
      </c>
      <c r="E699">
        <v>1387</v>
      </c>
    </row>
    <row r="700" spans="1:5" x14ac:dyDescent="0.25">
      <c r="A700" s="41" t="s">
        <v>1919</v>
      </c>
      <c r="B700">
        <v>2</v>
      </c>
      <c r="C700" t="s">
        <v>713</v>
      </c>
      <c r="D700" t="s">
        <v>1916</v>
      </c>
      <c r="E700">
        <v>1142</v>
      </c>
    </row>
    <row r="701" spans="1:5" x14ac:dyDescent="0.25">
      <c r="A701" s="41" t="s">
        <v>881</v>
      </c>
      <c r="B701">
        <v>3</v>
      </c>
      <c r="C701" t="s">
        <v>713</v>
      </c>
      <c r="D701" t="s">
        <v>882</v>
      </c>
      <c r="E701">
        <v>151</v>
      </c>
    </row>
    <row r="702" spans="1:5" x14ac:dyDescent="0.25">
      <c r="A702" s="41" t="s">
        <v>1686</v>
      </c>
      <c r="B702">
        <v>2</v>
      </c>
      <c r="C702" t="s">
        <v>713</v>
      </c>
      <c r="D702" t="s">
        <v>1674</v>
      </c>
      <c r="E702">
        <v>871</v>
      </c>
    </row>
    <row r="703" spans="1:5" x14ac:dyDescent="0.25">
      <c r="A703" s="41" t="s">
        <v>844</v>
      </c>
      <c r="B703">
        <v>3</v>
      </c>
      <c r="C703" t="s">
        <v>713</v>
      </c>
      <c r="D703" t="s">
        <v>845</v>
      </c>
      <c r="E703">
        <v>112</v>
      </c>
    </row>
    <row r="704" spans="1:5" x14ac:dyDescent="0.25">
      <c r="A704" s="41" t="s">
        <v>2367</v>
      </c>
      <c r="B704">
        <v>4</v>
      </c>
      <c r="C704" t="s">
        <v>713</v>
      </c>
      <c r="D704" t="s">
        <v>931</v>
      </c>
      <c r="E704">
        <v>188</v>
      </c>
    </row>
    <row r="705" spans="1:5" x14ac:dyDescent="0.25">
      <c r="A705" s="41" t="s">
        <v>2163</v>
      </c>
      <c r="B705">
        <v>2</v>
      </c>
      <c r="C705" t="s">
        <v>713</v>
      </c>
      <c r="D705" t="s">
        <v>2164</v>
      </c>
      <c r="E705">
        <v>1374</v>
      </c>
    </row>
    <row r="706" spans="1:5" x14ac:dyDescent="0.25">
      <c r="A706" s="41" t="s">
        <v>1393</v>
      </c>
      <c r="B706">
        <v>2</v>
      </c>
      <c r="C706" t="s">
        <v>713</v>
      </c>
      <c r="D706" t="s">
        <v>1394</v>
      </c>
      <c r="E706">
        <v>612</v>
      </c>
    </row>
    <row r="707" spans="1:5" x14ac:dyDescent="0.25">
      <c r="A707" s="41" t="s">
        <v>583</v>
      </c>
      <c r="B707">
        <v>10</v>
      </c>
      <c r="C707" t="s">
        <v>716</v>
      </c>
      <c r="D707" t="s">
        <v>1556</v>
      </c>
      <c r="E707">
        <v>757</v>
      </c>
    </row>
    <row r="708" spans="1:5" x14ac:dyDescent="0.25">
      <c r="A708" s="41" t="s">
        <v>1516</v>
      </c>
      <c r="B708">
        <v>2</v>
      </c>
      <c r="C708" t="s">
        <v>713</v>
      </c>
      <c r="D708" t="s">
        <v>1517</v>
      </c>
      <c r="E708">
        <v>724</v>
      </c>
    </row>
    <row r="709" spans="1:5" x14ac:dyDescent="0.25">
      <c r="A709" s="41" t="s">
        <v>1713</v>
      </c>
      <c r="B709">
        <v>2</v>
      </c>
      <c r="C709" t="s">
        <v>713</v>
      </c>
      <c r="D709" t="s">
        <v>1712</v>
      </c>
      <c r="E709">
        <v>905</v>
      </c>
    </row>
    <row r="710" spans="1:5" x14ac:dyDescent="0.25">
      <c r="A710" s="41" t="s">
        <v>1560</v>
      </c>
      <c r="B710">
        <v>2</v>
      </c>
      <c r="C710" t="s">
        <v>716</v>
      </c>
      <c r="D710" t="s">
        <v>1561</v>
      </c>
      <c r="E710">
        <v>760</v>
      </c>
    </row>
    <row r="711" spans="1:5" x14ac:dyDescent="0.25">
      <c r="A711" s="41" t="s">
        <v>1562</v>
      </c>
      <c r="B711">
        <v>4</v>
      </c>
      <c r="C711" t="s">
        <v>716</v>
      </c>
      <c r="D711" t="s">
        <v>1563</v>
      </c>
      <c r="E711">
        <v>761</v>
      </c>
    </row>
    <row r="712" spans="1:5" x14ac:dyDescent="0.25">
      <c r="A712" s="41" t="s">
        <v>1568</v>
      </c>
      <c r="B712">
        <v>2</v>
      </c>
      <c r="C712" t="s">
        <v>716</v>
      </c>
      <c r="D712" t="s">
        <v>1567</v>
      </c>
      <c r="E712">
        <v>764</v>
      </c>
    </row>
    <row r="713" spans="1:5" x14ac:dyDescent="0.25">
      <c r="A713" s="41" t="s">
        <v>875</v>
      </c>
      <c r="B713">
        <v>2</v>
      </c>
      <c r="C713" t="s">
        <v>713</v>
      </c>
      <c r="D713" t="s">
        <v>876</v>
      </c>
      <c r="E713">
        <v>146</v>
      </c>
    </row>
    <row r="714" spans="1:5" x14ac:dyDescent="0.25">
      <c r="A714" s="41" t="s">
        <v>1438</v>
      </c>
      <c r="B714">
        <v>3</v>
      </c>
      <c r="C714" t="s">
        <v>713</v>
      </c>
      <c r="D714" t="s">
        <v>1439</v>
      </c>
      <c r="E714">
        <v>669</v>
      </c>
    </row>
    <row r="715" spans="1:5" x14ac:dyDescent="0.25">
      <c r="A715" s="41" t="s">
        <v>1249</v>
      </c>
      <c r="B715">
        <v>3</v>
      </c>
      <c r="C715" t="s">
        <v>713</v>
      </c>
      <c r="D715" t="s">
        <v>1250</v>
      </c>
      <c r="E715">
        <v>489</v>
      </c>
    </row>
    <row r="716" spans="1:5" x14ac:dyDescent="0.25">
      <c r="A716" s="41" t="s">
        <v>1855</v>
      </c>
      <c r="B716">
        <v>2</v>
      </c>
      <c r="C716" t="s">
        <v>713</v>
      </c>
      <c r="D716" t="s">
        <v>1856</v>
      </c>
      <c r="E716">
        <v>1048</v>
      </c>
    </row>
    <row r="717" spans="1:5" x14ac:dyDescent="0.25">
      <c r="A717" s="41" t="s">
        <v>982</v>
      </c>
      <c r="B717">
        <v>3</v>
      </c>
      <c r="C717" t="s">
        <v>713</v>
      </c>
      <c r="D717" t="s">
        <v>981</v>
      </c>
      <c r="E717">
        <v>247</v>
      </c>
    </row>
    <row r="718" spans="1:5" x14ac:dyDescent="0.25">
      <c r="A718" s="41" t="s">
        <v>2368</v>
      </c>
      <c r="B718">
        <v>2</v>
      </c>
      <c r="C718" t="s">
        <v>713</v>
      </c>
      <c r="D718" t="s">
        <v>1227</v>
      </c>
      <c r="E718">
        <v>464</v>
      </c>
    </row>
    <row r="719" spans="1:5" x14ac:dyDescent="0.25">
      <c r="A719" s="41" t="s">
        <v>1742</v>
      </c>
      <c r="B719">
        <v>5</v>
      </c>
      <c r="C719" t="s">
        <v>713</v>
      </c>
      <c r="D719" t="s">
        <v>1743</v>
      </c>
      <c r="E719">
        <v>949</v>
      </c>
    </row>
    <row r="720" spans="1:5" x14ac:dyDescent="0.25">
      <c r="A720" s="41" t="s">
        <v>1502</v>
      </c>
      <c r="B720">
        <v>4</v>
      </c>
      <c r="C720" t="s">
        <v>713</v>
      </c>
      <c r="D720" t="s">
        <v>1306</v>
      </c>
      <c r="E720">
        <v>716</v>
      </c>
    </row>
    <row r="721" spans="1:5" x14ac:dyDescent="0.25">
      <c r="A721" s="41" t="s">
        <v>1221</v>
      </c>
      <c r="B721">
        <v>8</v>
      </c>
      <c r="C721" t="s">
        <v>713</v>
      </c>
      <c r="D721" t="s">
        <v>1222</v>
      </c>
      <c r="E721">
        <v>457</v>
      </c>
    </row>
    <row r="722" spans="1:5" x14ac:dyDescent="0.25">
      <c r="A722" s="41" t="s">
        <v>719</v>
      </c>
      <c r="B722">
        <v>3</v>
      </c>
      <c r="C722" t="s">
        <v>713</v>
      </c>
      <c r="D722" t="s">
        <v>717</v>
      </c>
      <c r="E722">
        <v>19</v>
      </c>
    </row>
    <row r="723" spans="1:5" x14ac:dyDescent="0.25">
      <c r="A723" s="41" t="s">
        <v>966</v>
      </c>
      <c r="B723">
        <v>2</v>
      </c>
      <c r="C723" t="s">
        <v>713</v>
      </c>
      <c r="D723" t="s">
        <v>965</v>
      </c>
      <c r="E723">
        <v>222</v>
      </c>
    </row>
    <row r="724" spans="1:5" x14ac:dyDescent="0.25">
      <c r="A724" s="41" t="s">
        <v>1267</v>
      </c>
      <c r="B724">
        <v>5</v>
      </c>
      <c r="C724" t="s">
        <v>713</v>
      </c>
      <c r="D724" t="s">
        <v>1268</v>
      </c>
      <c r="E724">
        <v>500</v>
      </c>
    </row>
    <row r="725" spans="1:5" x14ac:dyDescent="0.25">
      <c r="A725" s="41" t="s">
        <v>2369</v>
      </c>
      <c r="B725">
        <v>3</v>
      </c>
      <c r="C725" t="s">
        <v>713</v>
      </c>
      <c r="D725" t="s">
        <v>717</v>
      </c>
      <c r="E725">
        <v>7</v>
      </c>
    </row>
    <row r="726" spans="1:5" x14ac:dyDescent="0.25">
      <c r="A726" s="41" t="s">
        <v>1354</v>
      </c>
      <c r="B726">
        <v>2</v>
      </c>
      <c r="C726" t="s">
        <v>713</v>
      </c>
      <c r="D726" t="s">
        <v>1355</v>
      </c>
      <c r="E726">
        <v>574</v>
      </c>
    </row>
    <row r="727" spans="1:5" x14ac:dyDescent="0.25">
      <c r="A727" s="41" t="s">
        <v>2107</v>
      </c>
      <c r="B727">
        <v>2</v>
      </c>
      <c r="C727" t="s">
        <v>713</v>
      </c>
      <c r="D727" t="s">
        <v>2108</v>
      </c>
      <c r="E727">
        <v>1333</v>
      </c>
    </row>
    <row r="728" spans="1:5" x14ac:dyDescent="0.25">
      <c r="A728" s="41" t="s">
        <v>2370</v>
      </c>
      <c r="B728">
        <v>2</v>
      </c>
      <c r="C728" t="s">
        <v>713</v>
      </c>
      <c r="D728" t="s">
        <v>1674</v>
      </c>
      <c r="E728">
        <v>857</v>
      </c>
    </row>
    <row r="729" spans="1:5" x14ac:dyDescent="0.25">
      <c r="A729" s="41" t="s">
        <v>1428</v>
      </c>
      <c r="B729">
        <v>3</v>
      </c>
      <c r="C729" t="s">
        <v>713</v>
      </c>
      <c r="D729" t="s">
        <v>1429</v>
      </c>
      <c r="E729">
        <v>659</v>
      </c>
    </row>
    <row r="730" spans="1:5" x14ac:dyDescent="0.25">
      <c r="A730" s="41" t="s">
        <v>2371</v>
      </c>
      <c r="B730">
        <v>2</v>
      </c>
      <c r="C730" t="s">
        <v>713</v>
      </c>
      <c r="D730" t="s">
        <v>2092</v>
      </c>
      <c r="E730">
        <v>1309</v>
      </c>
    </row>
    <row r="731" spans="1:5" x14ac:dyDescent="0.25">
      <c r="A731" s="41" t="s">
        <v>1634</v>
      </c>
      <c r="B731">
        <v>2</v>
      </c>
      <c r="C731" t="s">
        <v>713</v>
      </c>
      <c r="D731" t="s">
        <v>1635</v>
      </c>
      <c r="E731">
        <v>824</v>
      </c>
    </row>
    <row r="732" spans="1:5" x14ac:dyDescent="0.25">
      <c r="A732" s="41" t="s">
        <v>1575</v>
      </c>
      <c r="B732">
        <v>7</v>
      </c>
      <c r="C732" t="s">
        <v>716</v>
      </c>
      <c r="D732" t="s">
        <v>1576</v>
      </c>
      <c r="E732">
        <v>768</v>
      </c>
    </row>
    <row r="733" spans="1:5" x14ac:dyDescent="0.25">
      <c r="A733" s="41" t="s">
        <v>999</v>
      </c>
      <c r="B733">
        <v>2</v>
      </c>
      <c r="C733" t="s">
        <v>713</v>
      </c>
      <c r="D733" t="s">
        <v>997</v>
      </c>
      <c r="E733">
        <v>262</v>
      </c>
    </row>
    <row r="734" spans="1:5" x14ac:dyDescent="0.25">
      <c r="A734" s="41" t="s">
        <v>1932</v>
      </c>
      <c r="B734">
        <v>2</v>
      </c>
      <c r="C734" t="s">
        <v>713</v>
      </c>
      <c r="D734" t="s">
        <v>1933</v>
      </c>
      <c r="E734">
        <v>1151</v>
      </c>
    </row>
    <row r="735" spans="1:5" x14ac:dyDescent="0.25">
      <c r="A735" s="41" t="s">
        <v>2372</v>
      </c>
      <c r="B735">
        <v>2</v>
      </c>
      <c r="C735" t="s">
        <v>716</v>
      </c>
      <c r="D735" t="s">
        <v>1579</v>
      </c>
      <c r="E735">
        <v>771</v>
      </c>
    </row>
    <row r="736" spans="1:5" x14ac:dyDescent="0.25">
      <c r="A736" s="41" t="s">
        <v>2373</v>
      </c>
      <c r="B736">
        <v>2</v>
      </c>
      <c r="C736" t="s">
        <v>716</v>
      </c>
      <c r="D736" t="s">
        <v>1579</v>
      </c>
      <c r="E736">
        <v>770</v>
      </c>
    </row>
    <row r="737" spans="1:5" x14ac:dyDescent="0.25">
      <c r="A737" s="41" t="s">
        <v>1827</v>
      </c>
      <c r="B737">
        <v>2</v>
      </c>
      <c r="C737" t="s">
        <v>713</v>
      </c>
      <c r="D737" t="s">
        <v>1828</v>
      </c>
      <c r="E737">
        <v>1024</v>
      </c>
    </row>
    <row r="738" spans="1:5" ht="30" x14ac:dyDescent="0.25">
      <c r="A738" s="41" t="s">
        <v>2374</v>
      </c>
      <c r="B738">
        <v>4</v>
      </c>
      <c r="C738" t="s">
        <v>713</v>
      </c>
      <c r="D738" t="s">
        <v>931</v>
      </c>
      <c r="E738">
        <v>185</v>
      </c>
    </row>
    <row r="739" spans="1:5" x14ac:dyDescent="0.25">
      <c r="A739" s="41" t="s">
        <v>1412</v>
      </c>
      <c r="B739">
        <v>3</v>
      </c>
      <c r="C739" t="s">
        <v>713</v>
      </c>
      <c r="D739" t="s">
        <v>1413</v>
      </c>
      <c r="E739">
        <v>632</v>
      </c>
    </row>
    <row r="740" spans="1:5" x14ac:dyDescent="0.25">
      <c r="A740" s="41" t="s">
        <v>2375</v>
      </c>
      <c r="B740">
        <v>2</v>
      </c>
      <c r="C740" t="s">
        <v>713</v>
      </c>
      <c r="D740" t="s">
        <v>1891</v>
      </c>
      <c r="E740">
        <v>1114</v>
      </c>
    </row>
    <row r="741" spans="1:5" x14ac:dyDescent="0.25">
      <c r="A741" s="41" t="s">
        <v>1348</v>
      </c>
      <c r="B741">
        <v>2</v>
      </c>
      <c r="C741" t="s">
        <v>713</v>
      </c>
      <c r="D741" t="s">
        <v>1349</v>
      </c>
      <c r="E741">
        <v>570</v>
      </c>
    </row>
    <row r="742" spans="1:5" x14ac:dyDescent="0.25">
      <c r="A742" s="41" t="s">
        <v>823</v>
      </c>
      <c r="B742">
        <v>8</v>
      </c>
      <c r="C742" t="s">
        <v>713</v>
      </c>
      <c r="D742" t="s">
        <v>824</v>
      </c>
      <c r="E742">
        <v>97</v>
      </c>
    </row>
    <row r="743" spans="1:5" x14ac:dyDescent="0.25">
      <c r="A743" s="41" t="s">
        <v>1047</v>
      </c>
      <c r="B743">
        <v>2</v>
      </c>
      <c r="C743" t="s">
        <v>713</v>
      </c>
      <c r="D743" t="s">
        <v>1045</v>
      </c>
      <c r="E743">
        <v>301</v>
      </c>
    </row>
    <row r="744" spans="1:5" ht="30" x14ac:dyDescent="0.25">
      <c r="A744" s="41" t="s">
        <v>2376</v>
      </c>
      <c r="B744">
        <v>2</v>
      </c>
      <c r="C744" t="s">
        <v>713</v>
      </c>
      <c r="D744" t="s">
        <v>1891</v>
      </c>
      <c r="E744">
        <v>1103</v>
      </c>
    </row>
    <row r="745" spans="1:5" x14ac:dyDescent="0.25">
      <c r="A745" s="41" t="s">
        <v>1229</v>
      </c>
      <c r="B745">
        <v>2</v>
      </c>
      <c r="C745" t="s">
        <v>713</v>
      </c>
      <c r="D745" t="s">
        <v>1227</v>
      </c>
      <c r="E745">
        <v>470</v>
      </c>
    </row>
    <row r="746" spans="1:5" x14ac:dyDescent="0.25">
      <c r="A746" s="41" t="s">
        <v>2377</v>
      </c>
      <c r="B746">
        <v>3</v>
      </c>
      <c r="C746" t="s">
        <v>713</v>
      </c>
      <c r="D746" t="s">
        <v>717</v>
      </c>
      <c r="E746">
        <v>13</v>
      </c>
    </row>
    <row r="747" spans="1:5" x14ac:dyDescent="0.25">
      <c r="A747" s="41" t="s">
        <v>1903</v>
      </c>
      <c r="B747">
        <v>2</v>
      </c>
      <c r="C747" t="s">
        <v>713</v>
      </c>
      <c r="D747" t="s">
        <v>1902</v>
      </c>
      <c r="E747">
        <v>1128</v>
      </c>
    </row>
    <row r="748" spans="1:5" x14ac:dyDescent="0.25">
      <c r="A748" s="41" t="s">
        <v>855</v>
      </c>
      <c r="B748">
        <v>3</v>
      </c>
      <c r="C748" t="s">
        <v>713</v>
      </c>
      <c r="D748" t="s">
        <v>856</v>
      </c>
      <c r="E748">
        <v>119</v>
      </c>
    </row>
    <row r="749" spans="1:5" x14ac:dyDescent="0.25">
      <c r="A749" s="41" t="s">
        <v>1605</v>
      </c>
      <c r="B749">
        <v>2</v>
      </c>
      <c r="C749" t="s">
        <v>716</v>
      </c>
      <c r="D749" t="s">
        <v>1604</v>
      </c>
      <c r="E749">
        <v>807</v>
      </c>
    </row>
    <row r="750" spans="1:5" x14ac:dyDescent="0.25">
      <c r="A750" s="41" t="s">
        <v>2193</v>
      </c>
      <c r="B750">
        <v>2</v>
      </c>
      <c r="C750" t="s">
        <v>716</v>
      </c>
      <c r="D750" t="s">
        <v>1604</v>
      </c>
      <c r="E750">
        <v>806</v>
      </c>
    </row>
    <row r="751" spans="1:5" x14ac:dyDescent="0.25">
      <c r="A751" s="41" t="s">
        <v>1566</v>
      </c>
      <c r="B751">
        <v>2</v>
      </c>
      <c r="C751" t="s">
        <v>713</v>
      </c>
      <c r="D751" t="s">
        <v>1567</v>
      </c>
      <c r="E751">
        <v>763</v>
      </c>
    </row>
    <row r="752" spans="1:5" x14ac:dyDescent="0.25">
      <c r="A752" s="41" t="s">
        <v>1610</v>
      </c>
      <c r="B752">
        <v>5</v>
      </c>
      <c r="C752" t="s">
        <v>716</v>
      </c>
      <c r="D752" t="s">
        <v>1611</v>
      </c>
      <c r="E752">
        <v>810</v>
      </c>
    </row>
    <row r="753" spans="1:5" x14ac:dyDescent="0.25">
      <c r="A753" s="41" t="s">
        <v>2533</v>
      </c>
      <c r="B753">
        <v>2</v>
      </c>
      <c r="C753" t="s">
        <v>713</v>
      </c>
      <c r="D753" t="s">
        <v>1864</v>
      </c>
      <c r="E753">
        <v>1061</v>
      </c>
    </row>
    <row r="754" spans="1:5" x14ac:dyDescent="0.25">
      <c r="A754" s="41" t="s">
        <v>769</v>
      </c>
      <c r="B754">
        <v>35</v>
      </c>
      <c r="C754" t="s">
        <v>713</v>
      </c>
      <c r="D754" t="s">
        <v>770</v>
      </c>
      <c r="E754">
        <v>58</v>
      </c>
    </row>
    <row r="755" spans="1:5" x14ac:dyDescent="0.25">
      <c r="A755" s="41" t="s">
        <v>674</v>
      </c>
      <c r="B755">
        <v>27</v>
      </c>
      <c r="C755" t="s">
        <v>713</v>
      </c>
      <c r="D755" t="s">
        <v>865</v>
      </c>
      <c r="E755">
        <v>132</v>
      </c>
    </row>
    <row r="756" spans="1:5" x14ac:dyDescent="0.25">
      <c r="A756" s="41" t="s">
        <v>1024</v>
      </c>
      <c r="B756">
        <v>2</v>
      </c>
      <c r="C756" t="s">
        <v>713</v>
      </c>
      <c r="D756" t="s">
        <v>1025</v>
      </c>
      <c r="E756">
        <v>280</v>
      </c>
    </row>
    <row r="757" spans="1:5" x14ac:dyDescent="0.25">
      <c r="A757" s="41" t="s">
        <v>1612</v>
      </c>
      <c r="B757">
        <v>3</v>
      </c>
      <c r="C757" t="s">
        <v>716</v>
      </c>
      <c r="D757" t="s">
        <v>1613</v>
      </c>
      <c r="E757">
        <v>811</v>
      </c>
    </row>
    <row r="758" spans="1:5" x14ac:dyDescent="0.25">
      <c r="A758" s="41" t="s">
        <v>1614</v>
      </c>
      <c r="B758">
        <v>2</v>
      </c>
      <c r="C758" t="s">
        <v>716</v>
      </c>
      <c r="D758" t="s">
        <v>1615</v>
      </c>
      <c r="E758">
        <v>812</v>
      </c>
    </row>
    <row r="759" spans="1:5" x14ac:dyDescent="0.25">
      <c r="A759" s="41" t="s">
        <v>1616</v>
      </c>
      <c r="B759">
        <v>4</v>
      </c>
      <c r="C759" t="s">
        <v>716</v>
      </c>
      <c r="D759" t="s">
        <v>1617</v>
      </c>
      <c r="E759">
        <v>813</v>
      </c>
    </row>
    <row r="760" spans="1:5" x14ac:dyDescent="0.25">
      <c r="A760" s="41" t="s">
        <v>894</v>
      </c>
      <c r="B760">
        <v>10</v>
      </c>
      <c r="C760" t="s">
        <v>713</v>
      </c>
      <c r="D760" t="s">
        <v>895</v>
      </c>
      <c r="E760">
        <v>158</v>
      </c>
    </row>
    <row r="761" spans="1:5" x14ac:dyDescent="0.25">
      <c r="A761" s="41" t="s">
        <v>872</v>
      </c>
      <c r="B761">
        <v>4</v>
      </c>
      <c r="C761" t="s">
        <v>713</v>
      </c>
      <c r="D761" t="s">
        <v>873</v>
      </c>
      <c r="E761">
        <v>143</v>
      </c>
    </row>
    <row r="762" spans="1:5" x14ac:dyDescent="0.25">
      <c r="A762" s="41" t="s">
        <v>1618</v>
      </c>
      <c r="B762">
        <v>3</v>
      </c>
      <c r="C762" t="s">
        <v>716</v>
      </c>
      <c r="D762" t="s">
        <v>1619</v>
      </c>
      <c r="E762">
        <v>814</v>
      </c>
    </row>
    <row r="763" spans="1:5" x14ac:dyDescent="0.25">
      <c r="A763" s="41" t="s">
        <v>949</v>
      </c>
      <c r="B763">
        <v>4</v>
      </c>
      <c r="C763" t="s">
        <v>713</v>
      </c>
      <c r="D763" t="s">
        <v>950</v>
      </c>
      <c r="E763">
        <v>210</v>
      </c>
    </row>
    <row r="764" spans="1:5" x14ac:dyDescent="0.25">
      <c r="A764" s="41" t="s">
        <v>1075</v>
      </c>
      <c r="B764">
        <v>2</v>
      </c>
      <c r="C764" t="s">
        <v>713</v>
      </c>
      <c r="D764" t="s">
        <v>1076</v>
      </c>
      <c r="E764">
        <v>326</v>
      </c>
    </row>
    <row r="765" spans="1:5" x14ac:dyDescent="0.25">
      <c r="A765" s="41" t="s">
        <v>2378</v>
      </c>
      <c r="B765">
        <v>4</v>
      </c>
      <c r="C765" t="s">
        <v>713</v>
      </c>
      <c r="D765" t="s">
        <v>931</v>
      </c>
      <c r="E765">
        <v>193</v>
      </c>
    </row>
    <row r="766" spans="1:5" x14ac:dyDescent="0.25">
      <c r="A766" s="41" t="s">
        <v>2379</v>
      </c>
      <c r="B766">
        <v>3</v>
      </c>
      <c r="C766" t="s">
        <v>713</v>
      </c>
      <c r="D766" t="s">
        <v>1360</v>
      </c>
      <c r="E766">
        <v>582</v>
      </c>
    </row>
    <row r="767" spans="1:5" x14ac:dyDescent="0.25">
      <c r="A767" s="41" t="s">
        <v>2380</v>
      </c>
      <c r="B767">
        <v>3</v>
      </c>
      <c r="C767" t="s">
        <v>713</v>
      </c>
      <c r="D767" t="s">
        <v>981</v>
      </c>
      <c r="E767">
        <v>244</v>
      </c>
    </row>
    <row r="768" spans="1:5" x14ac:dyDescent="0.25">
      <c r="A768" s="41" t="s">
        <v>1807</v>
      </c>
      <c r="B768">
        <v>2</v>
      </c>
      <c r="C768" t="s">
        <v>713</v>
      </c>
      <c r="D768" t="s">
        <v>1805</v>
      </c>
      <c r="E768">
        <v>1004</v>
      </c>
    </row>
    <row r="769" spans="1:5" x14ac:dyDescent="0.25">
      <c r="A769" s="41" t="s">
        <v>1946</v>
      </c>
      <c r="B769">
        <v>4</v>
      </c>
      <c r="C769" t="s">
        <v>713</v>
      </c>
      <c r="D769" t="s">
        <v>1947</v>
      </c>
      <c r="E769">
        <v>1162</v>
      </c>
    </row>
    <row r="770" spans="1:5" x14ac:dyDescent="0.25">
      <c r="A770" s="41" t="s">
        <v>1627</v>
      </c>
      <c r="B770">
        <v>5</v>
      </c>
      <c r="C770" t="s">
        <v>713</v>
      </c>
      <c r="D770" t="s">
        <v>1628</v>
      </c>
      <c r="E770">
        <v>819</v>
      </c>
    </row>
    <row r="771" spans="1:5" x14ac:dyDescent="0.25">
      <c r="A771" s="41" t="s">
        <v>2381</v>
      </c>
      <c r="B771">
        <v>3</v>
      </c>
      <c r="C771" t="s">
        <v>713</v>
      </c>
      <c r="D771" t="s">
        <v>717</v>
      </c>
      <c r="E771">
        <v>3</v>
      </c>
    </row>
    <row r="772" spans="1:5" x14ac:dyDescent="0.25">
      <c r="A772" s="41" t="s">
        <v>2382</v>
      </c>
      <c r="B772">
        <v>2</v>
      </c>
      <c r="C772" t="s">
        <v>713</v>
      </c>
      <c r="D772" t="s">
        <v>1070</v>
      </c>
      <c r="E772">
        <v>320</v>
      </c>
    </row>
    <row r="773" spans="1:5" ht="30" x14ac:dyDescent="0.25">
      <c r="A773" s="41" t="s">
        <v>2383</v>
      </c>
      <c r="B773">
        <v>2</v>
      </c>
      <c r="C773" t="s">
        <v>713</v>
      </c>
      <c r="D773" t="s">
        <v>2092</v>
      </c>
      <c r="E773">
        <v>1294</v>
      </c>
    </row>
    <row r="774" spans="1:5" x14ac:dyDescent="0.25">
      <c r="A774" s="41" t="s">
        <v>1500</v>
      </c>
      <c r="B774">
        <v>4</v>
      </c>
      <c r="C774" t="s">
        <v>713</v>
      </c>
      <c r="D774" t="s">
        <v>1306</v>
      </c>
      <c r="E774">
        <v>714</v>
      </c>
    </row>
    <row r="775" spans="1:5" x14ac:dyDescent="0.25">
      <c r="A775" s="41" t="s">
        <v>2384</v>
      </c>
      <c r="B775">
        <v>3</v>
      </c>
      <c r="C775" t="s">
        <v>713</v>
      </c>
      <c r="D775" t="s">
        <v>981</v>
      </c>
      <c r="E775">
        <v>242</v>
      </c>
    </row>
    <row r="776" spans="1:5" x14ac:dyDescent="0.25">
      <c r="A776" s="41" t="s">
        <v>1647</v>
      </c>
      <c r="B776">
        <v>2</v>
      </c>
      <c r="C776" t="s">
        <v>716</v>
      </c>
      <c r="D776" t="s">
        <v>1638</v>
      </c>
      <c r="E776">
        <v>834</v>
      </c>
    </row>
    <row r="777" spans="1:5" x14ac:dyDescent="0.25">
      <c r="A777" s="41" t="s">
        <v>1646</v>
      </c>
      <c r="B777">
        <v>2</v>
      </c>
      <c r="C777" t="s">
        <v>716</v>
      </c>
      <c r="D777" t="s">
        <v>1638</v>
      </c>
      <c r="E777">
        <v>833</v>
      </c>
    </row>
    <row r="778" spans="1:5" x14ac:dyDescent="0.25">
      <c r="A778" s="41" t="s">
        <v>1645</v>
      </c>
      <c r="B778">
        <v>2</v>
      </c>
      <c r="C778" t="s">
        <v>716</v>
      </c>
      <c r="D778" t="s">
        <v>1638</v>
      </c>
      <c r="E778">
        <v>832</v>
      </c>
    </row>
    <row r="779" spans="1:5" x14ac:dyDescent="0.25">
      <c r="A779" s="41" t="s">
        <v>1644</v>
      </c>
      <c r="B779">
        <v>2</v>
      </c>
      <c r="C779" t="s">
        <v>716</v>
      </c>
      <c r="D779" t="s">
        <v>1638</v>
      </c>
      <c r="E779">
        <v>831</v>
      </c>
    </row>
    <row r="780" spans="1:5" x14ac:dyDescent="0.25">
      <c r="A780" s="41" t="s">
        <v>2385</v>
      </c>
      <c r="B780">
        <v>2</v>
      </c>
      <c r="C780" t="s">
        <v>713</v>
      </c>
      <c r="D780" t="s">
        <v>1291</v>
      </c>
      <c r="E780">
        <v>518</v>
      </c>
    </row>
    <row r="781" spans="1:5" x14ac:dyDescent="0.25">
      <c r="A781" s="41" t="s">
        <v>2015</v>
      </c>
      <c r="B781">
        <v>4</v>
      </c>
      <c r="C781" t="s">
        <v>713</v>
      </c>
      <c r="D781" t="s">
        <v>2014</v>
      </c>
      <c r="E781">
        <v>1216</v>
      </c>
    </row>
    <row r="782" spans="1:5" x14ac:dyDescent="0.25">
      <c r="A782" s="41" t="s">
        <v>1184</v>
      </c>
      <c r="B782">
        <v>6</v>
      </c>
      <c r="C782" t="s">
        <v>713</v>
      </c>
      <c r="D782" t="s">
        <v>1185</v>
      </c>
      <c r="E782">
        <v>434</v>
      </c>
    </row>
    <row r="783" spans="1:5" x14ac:dyDescent="0.25">
      <c r="A783" s="41" t="s">
        <v>1656</v>
      </c>
      <c r="B783">
        <v>2</v>
      </c>
      <c r="C783" t="s">
        <v>716</v>
      </c>
      <c r="D783" t="s">
        <v>1657</v>
      </c>
      <c r="E783">
        <v>841</v>
      </c>
    </row>
    <row r="784" spans="1:5" x14ac:dyDescent="0.25">
      <c r="A784" s="41" t="s">
        <v>592</v>
      </c>
      <c r="B784">
        <v>6</v>
      </c>
      <c r="C784" t="s">
        <v>716</v>
      </c>
      <c r="D784" t="s">
        <v>1663</v>
      </c>
      <c r="E784">
        <v>845</v>
      </c>
    </row>
    <row r="785" spans="1:5" x14ac:dyDescent="0.25">
      <c r="A785" s="41" t="s">
        <v>1673</v>
      </c>
      <c r="B785">
        <v>2</v>
      </c>
      <c r="C785" t="s">
        <v>716</v>
      </c>
      <c r="D785" t="s">
        <v>1665</v>
      </c>
      <c r="E785">
        <v>854</v>
      </c>
    </row>
    <row r="786" spans="1:5" x14ac:dyDescent="0.25">
      <c r="A786" s="41" t="s">
        <v>1672</v>
      </c>
      <c r="B786">
        <v>2</v>
      </c>
      <c r="C786" t="s">
        <v>716</v>
      </c>
      <c r="D786" t="s">
        <v>1665</v>
      </c>
      <c r="E786">
        <v>853</v>
      </c>
    </row>
    <row r="787" spans="1:5" x14ac:dyDescent="0.25">
      <c r="A787" s="41" t="s">
        <v>1671</v>
      </c>
      <c r="B787">
        <v>2</v>
      </c>
      <c r="C787" t="s">
        <v>716</v>
      </c>
      <c r="D787" t="s">
        <v>1665</v>
      </c>
      <c r="E787">
        <v>852</v>
      </c>
    </row>
    <row r="788" spans="1:5" x14ac:dyDescent="0.25">
      <c r="A788" s="41" t="s">
        <v>1670</v>
      </c>
      <c r="B788">
        <v>2</v>
      </c>
      <c r="C788" t="s">
        <v>716</v>
      </c>
      <c r="D788" t="s">
        <v>1665</v>
      </c>
      <c r="E788">
        <v>851</v>
      </c>
    </row>
    <row r="789" spans="1:5" x14ac:dyDescent="0.25">
      <c r="A789" s="41" t="s">
        <v>1669</v>
      </c>
      <c r="B789">
        <v>2</v>
      </c>
      <c r="C789" t="s">
        <v>716</v>
      </c>
      <c r="D789" t="s">
        <v>1665</v>
      </c>
      <c r="E789">
        <v>850</v>
      </c>
    </row>
    <row r="790" spans="1:5" x14ac:dyDescent="0.25">
      <c r="A790" s="41" t="s">
        <v>1668</v>
      </c>
      <c r="B790">
        <v>2</v>
      </c>
      <c r="C790" t="s">
        <v>716</v>
      </c>
      <c r="D790" t="s">
        <v>1665</v>
      </c>
      <c r="E790">
        <v>849</v>
      </c>
    </row>
    <row r="791" spans="1:5" x14ac:dyDescent="0.25">
      <c r="A791" s="41" t="s">
        <v>1667</v>
      </c>
      <c r="B791">
        <v>2</v>
      </c>
      <c r="C791" t="s">
        <v>716</v>
      </c>
      <c r="D791" t="s">
        <v>1665</v>
      </c>
      <c r="E791">
        <v>848</v>
      </c>
    </row>
    <row r="792" spans="1:5" x14ac:dyDescent="0.25">
      <c r="A792" s="41" t="s">
        <v>1666</v>
      </c>
      <c r="B792">
        <v>2</v>
      </c>
      <c r="C792" t="s">
        <v>716</v>
      </c>
      <c r="D792" t="s">
        <v>1665</v>
      </c>
      <c r="E792">
        <v>847</v>
      </c>
    </row>
    <row r="793" spans="1:5" x14ac:dyDescent="0.25">
      <c r="A793" s="41" t="s">
        <v>1664</v>
      </c>
      <c r="B793">
        <v>2</v>
      </c>
      <c r="C793" t="s">
        <v>716</v>
      </c>
      <c r="D793" t="s">
        <v>1665</v>
      </c>
      <c r="E793">
        <v>846</v>
      </c>
    </row>
    <row r="794" spans="1:5" ht="30" x14ac:dyDescent="0.25">
      <c r="A794" s="41" t="s">
        <v>2386</v>
      </c>
      <c r="B794">
        <v>4</v>
      </c>
      <c r="C794" t="s">
        <v>713</v>
      </c>
      <c r="D794" t="s">
        <v>931</v>
      </c>
      <c r="E794">
        <v>186</v>
      </c>
    </row>
    <row r="795" spans="1:5" x14ac:dyDescent="0.25">
      <c r="A795" s="41" t="s">
        <v>920</v>
      </c>
      <c r="B795">
        <v>2</v>
      </c>
      <c r="C795" t="s">
        <v>713</v>
      </c>
      <c r="D795" t="s">
        <v>921</v>
      </c>
      <c r="E795">
        <v>176</v>
      </c>
    </row>
    <row r="796" spans="1:5" x14ac:dyDescent="0.25">
      <c r="A796" s="41" t="s">
        <v>1051</v>
      </c>
      <c r="B796">
        <v>2</v>
      </c>
      <c r="C796" t="s">
        <v>713</v>
      </c>
      <c r="D796" t="s">
        <v>1052</v>
      </c>
      <c r="E796">
        <v>305</v>
      </c>
    </row>
    <row r="797" spans="1:5" x14ac:dyDescent="0.25">
      <c r="A797" s="41" t="s">
        <v>1690</v>
      </c>
      <c r="B797">
        <v>2</v>
      </c>
      <c r="C797" t="s">
        <v>716</v>
      </c>
      <c r="D797" t="s">
        <v>1674</v>
      </c>
      <c r="E797">
        <v>888</v>
      </c>
    </row>
    <row r="798" spans="1:5" x14ac:dyDescent="0.25">
      <c r="A798" s="41" t="s">
        <v>1689</v>
      </c>
      <c r="B798">
        <v>2</v>
      </c>
      <c r="C798" t="s">
        <v>716</v>
      </c>
      <c r="D798" t="s">
        <v>1674</v>
      </c>
      <c r="E798">
        <v>887</v>
      </c>
    </row>
    <row r="799" spans="1:5" x14ac:dyDescent="0.25">
      <c r="A799" s="41" t="s">
        <v>1688</v>
      </c>
      <c r="B799">
        <v>2</v>
      </c>
      <c r="C799" t="s">
        <v>716</v>
      </c>
      <c r="D799" t="s">
        <v>1674</v>
      </c>
      <c r="E799">
        <v>886</v>
      </c>
    </row>
    <row r="800" spans="1:5" x14ac:dyDescent="0.25">
      <c r="A800" s="41" t="s">
        <v>1687</v>
      </c>
      <c r="B800">
        <v>2</v>
      </c>
      <c r="C800" t="s">
        <v>716</v>
      </c>
      <c r="D800" t="s">
        <v>1674</v>
      </c>
      <c r="E800">
        <v>885</v>
      </c>
    </row>
    <row r="801" spans="1:5" x14ac:dyDescent="0.25">
      <c r="A801" s="41" t="s">
        <v>2387</v>
      </c>
      <c r="B801">
        <v>2</v>
      </c>
      <c r="C801" t="s">
        <v>716</v>
      </c>
      <c r="D801" t="s">
        <v>1674</v>
      </c>
      <c r="E801">
        <v>884</v>
      </c>
    </row>
    <row r="802" spans="1:5" x14ac:dyDescent="0.25">
      <c r="A802" s="41" t="s">
        <v>2388</v>
      </c>
      <c r="B802">
        <v>2</v>
      </c>
      <c r="C802" t="s">
        <v>716</v>
      </c>
      <c r="D802" t="s">
        <v>1674</v>
      </c>
      <c r="E802">
        <v>883</v>
      </c>
    </row>
    <row r="803" spans="1:5" x14ac:dyDescent="0.25">
      <c r="A803" s="41" t="s">
        <v>2389</v>
      </c>
      <c r="B803">
        <v>2</v>
      </c>
      <c r="C803" t="s">
        <v>716</v>
      </c>
      <c r="D803" t="s">
        <v>1674</v>
      </c>
      <c r="E803">
        <v>882</v>
      </c>
    </row>
    <row r="804" spans="1:5" x14ac:dyDescent="0.25">
      <c r="A804" s="41" t="s">
        <v>2390</v>
      </c>
      <c r="B804">
        <v>2</v>
      </c>
      <c r="C804" t="s">
        <v>716</v>
      </c>
      <c r="D804" t="s">
        <v>1674</v>
      </c>
      <c r="E804">
        <v>881</v>
      </c>
    </row>
    <row r="805" spans="1:5" x14ac:dyDescent="0.25">
      <c r="A805" s="41" t="s">
        <v>2391</v>
      </c>
      <c r="B805">
        <v>2</v>
      </c>
      <c r="C805" t="s">
        <v>716</v>
      </c>
      <c r="D805" t="s">
        <v>1674</v>
      </c>
      <c r="E805">
        <v>880</v>
      </c>
    </row>
    <row r="806" spans="1:5" x14ac:dyDescent="0.25">
      <c r="A806" s="41" t="s">
        <v>2392</v>
      </c>
      <c r="B806">
        <v>2</v>
      </c>
      <c r="C806" t="s">
        <v>716</v>
      </c>
      <c r="D806" t="s">
        <v>1674</v>
      </c>
      <c r="E806">
        <v>879</v>
      </c>
    </row>
    <row r="807" spans="1:5" x14ac:dyDescent="0.25">
      <c r="A807" s="41" t="s">
        <v>2393</v>
      </c>
      <c r="B807">
        <v>2</v>
      </c>
      <c r="C807" t="s">
        <v>716</v>
      </c>
      <c r="D807" t="s">
        <v>1674</v>
      </c>
      <c r="E807">
        <v>878</v>
      </c>
    </row>
    <row r="808" spans="1:5" x14ac:dyDescent="0.25">
      <c r="A808" s="41" t="s">
        <v>2394</v>
      </c>
      <c r="B808">
        <v>2</v>
      </c>
      <c r="C808" t="s">
        <v>716</v>
      </c>
      <c r="D808" t="s">
        <v>1674</v>
      </c>
      <c r="E808">
        <v>877</v>
      </c>
    </row>
    <row r="809" spans="1:5" x14ac:dyDescent="0.25">
      <c r="A809" s="41" t="s">
        <v>2395</v>
      </c>
      <c r="B809">
        <v>2</v>
      </c>
      <c r="C809" t="s">
        <v>716</v>
      </c>
      <c r="D809" t="s">
        <v>1674</v>
      </c>
      <c r="E809">
        <v>876</v>
      </c>
    </row>
    <row r="810" spans="1:5" x14ac:dyDescent="0.25">
      <c r="A810" s="41" t="s">
        <v>2396</v>
      </c>
      <c r="B810">
        <v>2</v>
      </c>
      <c r="C810" t="s">
        <v>716</v>
      </c>
      <c r="D810" t="s">
        <v>1674</v>
      </c>
      <c r="E810">
        <v>875</v>
      </c>
    </row>
    <row r="811" spans="1:5" x14ac:dyDescent="0.25">
      <c r="A811" s="41" t="s">
        <v>2397</v>
      </c>
      <c r="B811">
        <v>2</v>
      </c>
      <c r="C811" t="s">
        <v>716</v>
      </c>
      <c r="D811" t="s">
        <v>1674</v>
      </c>
      <c r="E811">
        <v>874</v>
      </c>
    </row>
    <row r="812" spans="1:5" x14ac:dyDescent="0.25">
      <c r="A812" s="41" t="s">
        <v>2398</v>
      </c>
      <c r="B812">
        <v>2</v>
      </c>
      <c r="C812" t="s">
        <v>716</v>
      </c>
      <c r="D812" t="s">
        <v>1674</v>
      </c>
      <c r="E812">
        <v>873</v>
      </c>
    </row>
    <row r="813" spans="1:5" x14ac:dyDescent="0.25">
      <c r="A813" s="41" t="s">
        <v>2399</v>
      </c>
      <c r="B813">
        <v>2</v>
      </c>
      <c r="C813" t="s">
        <v>716</v>
      </c>
      <c r="D813" t="s">
        <v>1674</v>
      </c>
      <c r="E813">
        <v>872</v>
      </c>
    </row>
    <row r="814" spans="1:5" x14ac:dyDescent="0.25">
      <c r="A814" s="41" t="s">
        <v>1693</v>
      </c>
      <c r="B814">
        <v>2</v>
      </c>
      <c r="C814" t="s">
        <v>716</v>
      </c>
      <c r="D814" t="s">
        <v>1692</v>
      </c>
      <c r="E814">
        <v>890</v>
      </c>
    </row>
    <row r="815" spans="1:5" x14ac:dyDescent="0.25">
      <c r="A815" s="41" t="s">
        <v>2400</v>
      </c>
      <c r="B815">
        <v>2</v>
      </c>
      <c r="C815" t="s">
        <v>713</v>
      </c>
      <c r="D815" t="s">
        <v>1891</v>
      </c>
      <c r="E815">
        <v>1105</v>
      </c>
    </row>
    <row r="816" spans="1:5" x14ac:dyDescent="0.25">
      <c r="A816" s="41" t="s">
        <v>1914</v>
      </c>
      <c r="B816">
        <v>3</v>
      </c>
      <c r="C816" t="s">
        <v>713</v>
      </c>
      <c r="D816" t="s">
        <v>1915</v>
      </c>
      <c r="E816">
        <v>1138</v>
      </c>
    </row>
    <row r="817" spans="1:5" x14ac:dyDescent="0.25">
      <c r="A817" s="41" t="s">
        <v>777</v>
      </c>
      <c r="B817">
        <v>6</v>
      </c>
      <c r="C817" t="s">
        <v>713</v>
      </c>
      <c r="D817" t="s">
        <v>778</v>
      </c>
      <c r="E817">
        <v>62</v>
      </c>
    </row>
    <row r="818" spans="1:5" x14ac:dyDescent="0.25">
      <c r="A818" s="41" t="s">
        <v>1702</v>
      </c>
      <c r="B818">
        <v>2</v>
      </c>
      <c r="C818" t="s">
        <v>716</v>
      </c>
      <c r="D818" t="s">
        <v>1701</v>
      </c>
      <c r="E818">
        <v>895</v>
      </c>
    </row>
    <row r="819" spans="1:5" x14ac:dyDescent="0.25">
      <c r="A819" s="41" t="s">
        <v>1700</v>
      </c>
      <c r="B819">
        <v>2</v>
      </c>
      <c r="C819" t="s">
        <v>716</v>
      </c>
      <c r="D819" t="s">
        <v>1701</v>
      </c>
      <c r="E819">
        <v>894</v>
      </c>
    </row>
    <row r="820" spans="1:5" x14ac:dyDescent="0.25">
      <c r="A820" s="41" t="s">
        <v>759</v>
      </c>
      <c r="B820">
        <v>2</v>
      </c>
      <c r="C820" t="s">
        <v>713</v>
      </c>
      <c r="D820" t="s">
        <v>760</v>
      </c>
      <c r="E820">
        <v>53</v>
      </c>
    </row>
    <row r="821" spans="1:5" x14ac:dyDescent="0.25">
      <c r="A821" s="41" t="s">
        <v>2401</v>
      </c>
      <c r="B821">
        <v>3</v>
      </c>
      <c r="C821" t="s">
        <v>713</v>
      </c>
      <c r="D821" t="s">
        <v>717</v>
      </c>
      <c r="E821">
        <v>12</v>
      </c>
    </row>
    <row r="822" spans="1:5" x14ac:dyDescent="0.25">
      <c r="A822" s="41" t="s">
        <v>1072</v>
      </c>
      <c r="B822">
        <v>3</v>
      </c>
      <c r="C822" t="s">
        <v>713</v>
      </c>
      <c r="D822" t="s">
        <v>1071</v>
      </c>
      <c r="E822">
        <v>324</v>
      </c>
    </row>
    <row r="823" spans="1:5" x14ac:dyDescent="0.25">
      <c r="A823" s="41" t="s">
        <v>1064</v>
      </c>
      <c r="B823">
        <v>2</v>
      </c>
      <c r="C823" t="s">
        <v>713</v>
      </c>
      <c r="D823" t="s">
        <v>1063</v>
      </c>
      <c r="E823">
        <v>314</v>
      </c>
    </row>
    <row r="824" spans="1:5" x14ac:dyDescent="0.25">
      <c r="A824" s="41" t="s">
        <v>1328</v>
      </c>
      <c r="B824">
        <v>4</v>
      </c>
      <c r="C824" t="s">
        <v>713</v>
      </c>
      <c r="D824" t="s">
        <v>1324</v>
      </c>
      <c r="E824">
        <v>549</v>
      </c>
    </row>
    <row r="825" spans="1:5" x14ac:dyDescent="0.25">
      <c r="A825" s="41" t="s">
        <v>2402</v>
      </c>
      <c r="B825">
        <v>2</v>
      </c>
      <c r="C825" t="s">
        <v>713</v>
      </c>
      <c r="D825" t="s">
        <v>2092</v>
      </c>
      <c r="E825">
        <v>1301</v>
      </c>
    </row>
    <row r="826" spans="1:5" x14ac:dyDescent="0.25">
      <c r="A826" s="41" t="s">
        <v>1707</v>
      </c>
      <c r="B826">
        <v>2</v>
      </c>
      <c r="C826" t="s">
        <v>716</v>
      </c>
      <c r="D826" t="s">
        <v>1558</v>
      </c>
      <c r="E826">
        <v>900</v>
      </c>
    </row>
    <row r="827" spans="1:5" x14ac:dyDescent="0.25">
      <c r="A827" s="41" t="s">
        <v>1557</v>
      </c>
      <c r="B827">
        <v>2</v>
      </c>
      <c r="C827" t="s">
        <v>713</v>
      </c>
      <c r="D827" t="s">
        <v>1558</v>
      </c>
      <c r="E827">
        <v>758</v>
      </c>
    </row>
    <row r="828" spans="1:5" x14ac:dyDescent="0.25">
      <c r="A828" s="41" t="s">
        <v>939</v>
      </c>
      <c r="B828">
        <v>4</v>
      </c>
      <c r="C828" t="s">
        <v>713</v>
      </c>
      <c r="D828" t="s">
        <v>931</v>
      </c>
      <c r="E828">
        <v>203</v>
      </c>
    </row>
    <row r="829" spans="1:5" x14ac:dyDescent="0.25">
      <c r="A829" s="41" t="s">
        <v>1426</v>
      </c>
      <c r="B829">
        <v>8</v>
      </c>
      <c r="C829" t="s">
        <v>713</v>
      </c>
      <c r="D829" t="s">
        <v>1427</v>
      </c>
      <c r="E829">
        <v>658</v>
      </c>
    </row>
    <row r="830" spans="1:5" x14ac:dyDescent="0.25">
      <c r="A830" s="41" t="s">
        <v>1714</v>
      </c>
      <c r="B830">
        <v>2</v>
      </c>
      <c r="C830" t="s">
        <v>716</v>
      </c>
      <c r="D830" t="s">
        <v>1712</v>
      </c>
      <c r="E830">
        <v>910</v>
      </c>
    </row>
    <row r="831" spans="1:5" x14ac:dyDescent="0.25">
      <c r="A831" s="41" t="s">
        <v>2403</v>
      </c>
      <c r="B831">
        <v>2</v>
      </c>
      <c r="C831" t="s">
        <v>716</v>
      </c>
      <c r="D831" t="s">
        <v>1712</v>
      </c>
      <c r="E831">
        <v>909</v>
      </c>
    </row>
    <row r="832" spans="1:5" x14ac:dyDescent="0.25">
      <c r="A832" s="41" t="s">
        <v>2404</v>
      </c>
      <c r="B832">
        <v>2</v>
      </c>
      <c r="C832" t="s">
        <v>716</v>
      </c>
      <c r="D832" t="s">
        <v>1712</v>
      </c>
      <c r="E832">
        <v>908</v>
      </c>
    </row>
    <row r="833" spans="1:5" x14ac:dyDescent="0.25">
      <c r="A833" s="41" t="s">
        <v>2405</v>
      </c>
      <c r="B833">
        <v>2</v>
      </c>
      <c r="C833" t="s">
        <v>716</v>
      </c>
      <c r="D833" t="s">
        <v>1712</v>
      </c>
      <c r="E833">
        <v>907</v>
      </c>
    </row>
    <row r="834" spans="1:5" x14ac:dyDescent="0.25">
      <c r="A834" s="41" t="s">
        <v>2406</v>
      </c>
      <c r="B834">
        <v>2</v>
      </c>
      <c r="C834" t="s">
        <v>716</v>
      </c>
      <c r="D834" t="s">
        <v>1712</v>
      </c>
      <c r="E834">
        <v>906</v>
      </c>
    </row>
    <row r="835" spans="1:5" x14ac:dyDescent="0.25">
      <c r="A835" s="41" t="s">
        <v>1726</v>
      </c>
      <c r="B835">
        <v>2</v>
      </c>
      <c r="C835" t="s">
        <v>716</v>
      </c>
      <c r="D835" t="s">
        <v>1716</v>
      </c>
      <c r="E835">
        <v>921</v>
      </c>
    </row>
    <row r="836" spans="1:5" x14ac:dyDescent="0.25">
      <c r="A836" s="41" t="s">
        <v>1725</v>
      </c>
      <c r="B836">
        <v>2</v>
      </c>
      <c r="C836" t="s">
        <v>716</v>
      </c>
      <c r="D836" t="s">
        <v>1716</v>
      </c>
      <c r="E836">
        <v>920</v>
      </c>
    </row>
    <row r="837" spans="1:5" x14ac:dyDescent="0.25">
      <c r="A837" s="41" t="s">
        <v>1724</v>
      </c>
      <c r="B837">
        <v>2</v>
      </c>
      <c r="C837" t="s">
        <v>716</v>
      </c>
      <c r="D837" t="s">
        <v>1716</v>
      </c>
      <c r="E837">
        <v>919</v>
      </c>
    </row>
    <row r="838" spans="1:5" x14ac:dyDescent="0.25">
      <c r="A838" s="41" t="s">
        <v>2407</v>
      </c>
      <c r="B838">
        <v>6</v>
      </c>
      <c r="C838" t="s">
        <v>716</v>
      </c>
      <c r="D838" t="s">
        <v>1727</v>
      </c>
      <c r="E838">
        <v>932</v>
      </c>
    </row>
    <row r="839" spans="1:5" x14ac:dyDescent="0.25">
      <c r="A839" s="41" t="s">
        <v>2408</v>
      </c>
      <c r="B839">
        <v>3</v>
      </c>
      <c r="C839" t="s">
        <v>713</v>
      </c>
      <c r="D839" t="s">
        <v>1360</v>
      </c>
      <c r="E839">
        <v>579</v>
      </c>
    </row>
    <row r="840" spans="1:5" x14ac:dyDescent="0.25">
      <c r="A840" s="41" t="s">
        <v>1728</v>
      </c>
      <c r="B840">
        <v>6</v>
      </c>
      <c r="C840" t="s">
        <v>716</v>
      </c>
      <c r="D840" t="s">
        <v>1729</v>
      </c>
      <c r="E840">
        <v>942</v>
      </c>
    </row>
    <row r="841" spans="1:5" x14ac:dyDescent="0.25">
      <c r="A841" s="41" t="s">
        <v>1730</v>
      </c>
      <c r="B841">
        <v>2</v>
      </c>
      <c r="C841" t="s">
        <v>716</v>
      </c>
      <c r="D841" t="s">
        <v>1731</v>
      </c>
      <c r="E841">
        <v>943</v>
      </c>
    </row>
    <row r="842" spans="1:5" x14ac:dyDescent="0.25">
      <c r="A842" s="41" t="s">
        <v>1736</v>
      </c>
      <c r="B842">
        <v>6</v>
      </c>
      <c r="C842" t="s">
        <v>716</v>
      </c>
      <c r="D842" t="s">
        <v>1737</v>
      </c>
      <c r="E842">
        <v>946</v>
      </c>
    </row>
    <row r="843" spans="1:5" x14ac:dyDescent="0.25">
      <c r="A843" s="41" t="s">
        <v>964</v>
      </c>
      <c r="B843">
        <v>2</v>
      </c>
      <c r="C843" t="s">
        <v>713</v>
      </c>
      <c r="D843" t="s">
        <v>965</v>
      </c>
      <c r="E843">
        <v>221</v>
      </c>
    </row>
    <row r="844" spans="1:5" x14ac:dyDescent="0.25">
      <c r="A844" s="41" t="s">
        <v>2409</v>
      </c>
      <c r="B844">
        <v>2</v>
      </c>
      <c r="C844" t="s">
        <v>713</v>
      </c>
      <c r="D844" t="s">
        <v>1227</v>
      </c>
      <c r="E844">
        <v>463</v>
      </c>
    </row>
    <row r="845" spans="1:5" x14ac:dyDescent="0.25">
      <c r="A845" s="41" t="s">
        <v>1501</v>
      </c>
      <c r="B845">
        <v>4</v>
      </c>
      <c r="C845" t="s">
        <v>713</v>
      </c>
      <c r="D845" t="s">
        <v>1306</v>
      </c>
      <c r="E845">
        <v>715</v>
      </c>
    </row>
    <row r="846" spans="1:5" x14ac:dyDescent="0.25">
      <c r="A846" s="41" t="s">
        <v>1812</v>
      </c>
      <c r="B846">
        <v>2</v>
      </c>
      <c r="C846" t="s">
        <v>713</v>
      </c>
      <c r="D846" t="s">
        <v>1805</v>
      </c>
      <c r="E846">
        <v>1009</v>
      </c>
    </row>
    <row r="847" spans="1:5" x14ac:dyDescent="0.25">
      <c r="A847" s="41" t="s">
        <v>1892</v>
      </c>
      <c r="B847">
        <v>2</v>
      </c>
      <c r="C847" t="s">
        <v>713</v>
      </c>
      <c r="D847" t="s">
        <v>1891</v>
      </c>
      <c r="E847">
        <v>1119</v>
      </c>
    </row>
    <row r="848" spans="1:5" x14ac:dyDescent="0.25">
      <c r="A848" s="41" t="s">
        <v>1746</v>
      </c>
      <c r="B848">
        <v>4</v>
      </c>
      <c r="C848" t="s">
        <v>716</v>
      </c>
      <c r="D848" t="s">
        <v>1747</v>
      </c>
      <c r="E848">
        <v>951</v>
      </c>
    </row>
    <row r="849" spans="1:5" x14ac:dyDescent="0.25">
      <c r="A849" s="41" t="s">
        <v>739</v>
      </c>
      <c r="B849">
        <v>2</v>
      </c>
      <c r="C849" t="s">
        <v>713</v>
      </c>
      <c r="D849" t="s">
        <v>740</v>
      </c>
      <c r="E849">
        <v>38</v>
      </c>
    </row>
    <row r="850" spans="1:5" x14ac:dyDescent="0.25">
      <c r="A850" s="41" t="s">
        <v>1550</v>
      </c>
      <c r="B850">
        <v>2</v>
      </c>
      <c r="C850" t="s">
        <v>713</v>
      </c>
      <c r="D850" t="s">
        <v>1551</v>
      </c>
      <c r="E850">
        <v>754</v>
      </c>
    </row>
    <row r="851" spans="1:5" x14ac:dyDescent="0.25">
      <c r="A851" s="41" t="s">
        <v>1754</v>
      </c>
      <c r="B851">
        <v>3</v>
      </c>
      <c r="C851" t="s">
        <v>716</v>
      </c>
      <c r="D851" t="s">
        <v>1755</v>
      </c>
      <c r="E851">
        <v>955</v>
      </c>
    </row>
    <row r="852" spans="1:5" x14ac:dyDescent="0.25">
      <c r="A852" s="41" t="s">
        <v>1582</v>
      </c>
      <c r="B852">
        <v>2</v>
      </c>
      <c r="C852" t="s">
        <v>713</v>
      </c>
      <c r="D852" t="s">
        <v>1583</v>
      </c>
      <c r="E852">
        <v>780</v>
      </c>
    </row>
    <row r="853" spans="1:5" ht="30" x14ac:dyDescent="0.25">
      <c r="A853" s="41" t="s">
        <v>2410</v>
      </c>
      <c r="B853">
        <v>2</v>
      </c>
      <c r="C853" t="s">
        <v>713</v>
      </c>
      <c r="D853" t="s">
        <v>722</v>
      </c>
      <c r="E853">
        <v>27</v>
      </c>
    </row>
    <row r="854" spans="1:5" x14ac:dyDescent="0.25">
      <c r="A854" s="41" t="s">
        <v>1676</v>
      </c>
      <c r="B854">
        <v>2</v>
      </c>
      <c r="C854" t="s">
        <v>713</v>
      </c>
      <c r="D854" t="s">
        <v>1674</v>
      </c>
      <c r="E854">
        <v>861</v>
      </c>
    </row>
    <row r="855" spans="1:5" x14ac:dyDescent="0.25">
      <c r="A855" s="41" t="s">
        <v>1031</v>
      </c>
      <c r="B855">
        <v>6</v>
      </c>
      <c r="C855" t="s">
        <v>713</v>
      </c>
      <c r="D855" t="s">
        <v>1030</v>
      </c>
      <c r="E855">
        <v>284</v>
      </c>
    </row>
    <row r="856" spans="1:5" x14ac:dyDescent="0.25">
      <c r="A856" s="41" t="s">
        <v>938</v>
      </c>
      <c r="B856">
        <v>4</v>
      </c>
      <c r="C856" t="s">
        <v>713</v>
      </c>
      <c r="D856" t="s">
        <v>931</v>
      </c>
      <c r="E856">
        <v>202</v>
      </c>
    </row>
    <row r="857" spans="1:5" x14ac:dyDescent="0.25">
      <c r="A857" s="41" t="s">
        <v>2534</v>
      </c>
      <c r="B857">
        <v>2</v>
      </c>
      <c r="C857" t="s">
        <v>713</v>
      </c>
      <c r="D857" t="s">
        <v>1864</v>
      </c>
      <c r="E857">
        <v>1056</v>
      </c>
    </row>
    <row r="858" spans="1:5" x14ac:dyDescent="0.25">
      <c r="A858" s="41" t="s">
        <v>1866</v>
      </c>
      <c r="B858">
        <v>2</v>
      </c>
      <c r="C858" t="s">
        <v>713</v>
      </c>
      <c r="D858" t="s">
        <v>1864</v>
      </c>
      <c r="E858">
        <v>1068</v>
      </c>
    </row>
    <row r="859" spans="1:5" x14ac:dyDescent="0.25">
      <c r="A859" s="41" t="s">
        <v>1577</v>
      </c>
      <c r="B859">
        <v>2</v>
      </c>
      <c r="C859" t="s">
        <v>713</v>
      </c>
      <c r="D859" t="s">
        <v>1578</v>
      </c>
      <c r="E859">
        <v>769</v>
      </c>
    </row>
    <row r="860" spans="1:5" x14ac:dyDescent="0.25">
      <c r="A860" s="41" t="s">
        <v>972</v>
      </c>
      <c r="B860">
        <v>10</v>
      </c>
      <c r="C860" t="s">
        <v>713</v>
      </c>
      <c r="D860" t="s">
        <v>973</v>
      </c>
      <c r="E860">
        <v>226</v>
      </c>
    </row>
    <row r="861" spans="1:5" x14ac:dyDescent="0.25">
      <c r="A861" s="41" t="s">
        <v>998</v>
      </c>
      <c r="B861">
        <v>2</v>
      </c>
      <c r="C861" t="s">
        <v>713</v>
      </c>
      <c r="D861" t="s">
        <v>997</v>
      </c>
      <c r="E861">
        <v>261</v>
      </c>
    </row>
    <row r="862" spans="1:5" ht="30" x14ac:dyDescent="0.25">
      <c r="A862" s="41" t="s">
        <v>2411</v>
      </c>
      <c r="B862">
        <v>2</v>
      </c>
      <c r="C862" t="s">
        <v>713</v>
      </c>
      <c r="D862" t="s">
        <v>722</v>
      </c>
      <c r="E862">
        <v>21</v>
      </c>
    </row>
    <row r="863" spans="1:5" x14ac:dyDescent="0.25">
      <c r="A863" s="41" t="s">
        <v>984</v>
      </c>
      <c r="B863">
        <v>3</v>
      </c>
      <c r="C863" t="s">
        <v>713</v>
      </c>
      <c r="D863" t="s">
        <v>981</v>
      </c>
      <c r="E863">
        <v>249</v>
      </c>
    </row>
    <row r="864" spans="1:5" x14ac:dyDescent="0.25">
      <c r="A864" s="41" t="s">
        <v>1763</v>
      </c>
      <c r="B864">
        <v>2</v>
      </c>
      <c r="C864" t="s">
        <v>716</v>
      </c>
      <c r="D864" t="s">
        <v>1764</v>
      </c>
      <c r="E864">
        <v>960</v>
      </c>
    </row>
    <row r="865" spans="1:5" x14ac:dyDescent="0.25">
      <c r="A865" s="41" t="s">
        <v>1768</v>
      </c>
      <c r="B865">
        <v>2</v>
      </c>
      <c r="C865" t="s">
        <v>716</v>
      </c>
      <c r="D865" t="s">
        <v>1769</v>
      </c>
      <c r="E865">
        <v>963</v>
      </c>
    </row>
    <row r="866" spans="1:5" x14ac:dyDescent="0.25">
      <c r="A866" s="41" t="s">
        <v>1775</v>
      </c>
      <c r="B866">
        <v>3</v>
      </c>
      <c r="C866" t="s">
        <v>716</v>
      </c>
      <c r="D866" t="s">
        <v>1770</v>
      </c>
      <c r="E866">
        <v>975</v>
      </c>
    </row>
    <row r="867" spans="1:5" x14ac:dyDescent="0.25">
      <c r="A867" s="41" t="s">
        <v>1774</v>
      </c>
      <c r="B867">
        <v>3</v>
      </c>
      <c r="C867" t="s">
        <v>716</v>
      </c>
      <c r="D867" t="s">
        <v>1770</v>
      </c>
      <c r="E867">
        <v>974</v>
      </c>
    </row>
    <row r="868" spans="1:5" x14ac:dyDescent="0.25">
      <c r="A868" s="41" t="s">
        <v>1773</v>
      </c>
      <c r="B868">
        <v>3</v>
      </c>
      <c r="C868" t="s">
        <v>716</v>
      </c>
      <c r="D868" t="s">
        <v>1770</v>
      </c>
      <c r="E868">
        <v>973</v>
      </c>
    </row>
    <row r="869" spans="1:5" x14ac:dyDescent="0.25">
      <c r="A869" s="41" t="s">
        <v>1772</v>
      </c>
      <c r="B869">
        <v>3</v>
      </c>
      <c r="C869" t="s">
        <v>716</v>
      </c>
      <c r="D869" t="s">
        <v>1770</v>
      </c>
      <c r="E869">
        <v>972</v>
      </c>
    </row>
    <row r="870" spans="1:5" x14ac:dyDescent="0.25">
      <c r="A870" s="41" t="s">
        <v>1771</v>
      </c>
      <c r="B870">
        <v>3</v>
      </c>
      <c r="C870" t="s">
        <v>716</v>
      </c>
      <c r="D870" t="s">
        <v>1770</v>
      </c>
      <c r="E870">
        <v>971</v>
      </c>
    </row>
    <row r="871" spans="1:5" x14ac:dyDescent="0.25">
      <c r="A871" s="41" t="s">
        <v>2412</v>
      </c>
      <c r="B871">
        <v>3</v>
      </c>
      <c r="C871" t="s">
        <v>716</v>
      </c>
      <c r="D871" t="s">
        <v>1770</v>
      </c>
      <c r="E871">
        <v>970</v>
      </c>
    </row>
    <row r="872" spans="1:5" x14ac:dyDescent="0.25">
      <c r="A872" s="41" t="s">
        <v>2413</v>
      </c>
      <c r="B872">
        <v>3</v>
      </c>
      <c r="C872" t="s">
        <v>716</v>
      </c>
      <c r="D872" t="s">
        <v>1770</v>
      </c>
      <c r="E872">
        <v>969</v>
      </c>
    </row>
    <row r="873" spans="1:5" x14ac:dyDescent="0.25">
      <c r="A873" s="41" t="s">
        <v>2414</v>
      </c>
      <c r="B873">
        <v>3</v>
      </c>
      <c r="C873" t="s">
        <v>716</v>
      </c>
      <c r="D873" t="s">
        <v>1770</v>
      </c>
      <c r="E873">
        <v>968</v>
      </c>
    </row>
    <row r="874" spans="1:5" x14ac:dyDescent="0.25">
      <c r="A874" s="41" t="s">
        <v>2415</v>
      </c>
      <c r="B874">
        <v>3</v>
      </c>
      <c r="C874" t="s">
        <v>716</v>
      </c>
      <c r="D874" t="s">
        <v>1770</v>
      </c>
      <c r="E874">
        <v>967</v>
      </c>
    </row>
    <row r="875" spans="1:5" x14ac:dyDescent="0.25">
      <c r="A875" s="41" t="s">
        <v>2416</v>
      </c>
      <c r="B875">
        <v>3</v>
      </c>
      <c r="C875" t="s">
        <v>716</v>
      </c>
      <c r="D875" t="s">
        <v>1770</v>
      </c>
      <c r="E875">
        <v>966</v>
      </c>
    </row>
    <row r="876" spans="1:5" x14ac:dyDescent="0.25">
      <c r="A876" s="41" t="s">
        <v>2417</v>
      </c>
      <c r="B876">
        <v>3</v>
      </c>
      <c r="C876" t="s">
        <v>716</v>
      </c>
      <c r="D876" t="s">
        <v>1770</v>
      </c>
      <c r="E876">
        <v>965</v>
      </c>
    </row>
    <row r="877" spans="1:5" x14ac:dyDescent="0.25">
      <c r="A877" s="41" t="s">
        <v>2418</v>
      </c>
      <c r="B877">
        <v>3</v>
      </c>
      <c r="C877" t="s">
        <v>716</v>
      </c>
      <c r="D877" t="s">
        <v>1770</v>
      </c>
      <c r="E877">
        <v>985</v>
      </c>
    </row>
    <row r="878" spans="1:5" x14ac:dyDescent="0.25">
      <c r="A878" s="41" t="s">
        <v>2419</v>
      </c>
      <c r="B878">
        <v>2</v>
      </c>
      <c r="C878" t="s">
        <v>716</v>
      </c>
      <c r="D878" t="s">
        <v>1776</v>
      </c>
      <c r="E878">
        <v>984</v>
      </c>
    </row>
    <row r="879" spans="1:5" x14ac:dyDescent="0.25">
      <c r="A879" s="41" t="s">
        <v>2420</v>
      </c>
      <c r="B879">
        <v>2</v>
      </c>
      <c r="C879" t="s">
        <v>716</v>
      </c>
      <c r="D879" t="s">
        <v>1776</v>
      </c>
      <c r="E879">
        <v>983</v>
      </c>
    </row>
    <row r="880" spans="1:5" x14ac:dyDescent="0.25">
      <c r="A880" s="41" t="s">
        <v>2421</v>
      </c>
      <c r="B880">
        <v>2</v>
      </c>
      <c r="C880" t="s">
        <v>716</v>
      </c>
      <c r="D880" t="s">
        <v>1776</v>
      </c>
      <c r="E880">
        <v>982</v>
      </c>
    </row>
    <row r="881" spans="1:5" x14ac:dyDescent="0.25">
      <c r="A881" s="41" t="s">
        <v>2422</v>
      </c>
      <c r="B881">
        <v>2</v>
      </c>
      <c r="C881" t="s">
        <v>716</v>
      </c>
      <c r="D881" t="s">
        <v>1776</v>
      </c>
      <c r="E881">
        <v>981</v>
      </c>
    </row>
    <row r="882" spans="1:5" x14ac:dyDescent="0.25">
      <c r="A882" s="41" t="s">
        <v>2423</v>
      </c>
      <c r="B882">
        <v>2</v>
      </c>
      <c r="C882" t="s">
        <v>716</v>
      </c>
      <c r="D882" t="s">
        <v>1776</v>
      </c>
      <c r="E882">
        <v>980</v>
      </c>
    </row>
    <row r="883" spans="1:5" x14ac:dyDescent="0.25">
      <c r="A883" s="41" t="s">
        <v>2424</v>
      </c>
      <c r="B883">
        <v>2</v>
      </c>
      <c r="C883" t="s">
        <v>716</v>
      </c>
      <c r="D883" t="s">
        <v>1776</v>
      </c>
      <c r="E883">
        <v>979</v>
      </c>
    </row>
    <row r="884" spans="1:5" x14ac:dyDescent="0.25">
      <c r="A884" s="41" t="s">
        <v>2425</v>
      </c>
      <c r="B884">
        <v>2</v>
      </c>
      <c r="C884" t="s">
        <v>716</v>
      </c>
      <c r="D884" t="s">
        <v>1776</v>
      </c>
      <c r="E884">
        <v>978</v>
      </c>
    </row>
    <row r="885" spans="1:5" ht="30" x14ac:dyDescent="0.25">
      <c r="A885" s="41" t="s">
        <v>2426</v>
      </c>
      <c r="B885">
        <v>2</v>
      </c>
      <c r="C885" t="s">
        <v>716</v>
      </c>
      <c r="D885" t="s">
        <v>1776</v>
      </c>
      <c r="E885">
        <v>977</v>
      </c>
    </row>
    <row r="886" spans="1:5" ht="30" x14ac:dyDescent="0.25">
      <c r="A886" s="41" t="s">
        <v>2427</v>
      </c>
      <c r="B886">
        <v>2</v>
      </c>
      <c r="C886" t="s">
        <v>716</v>
      </c>
      <c r="D886" t="s">
        <v>1776</v>
      </c>
      <c r="E886">
        <v>976</v>
      </c>
    </row>
    <row r="887" spans="1:5" x14ac:dyDescent="0.25">
      <c r="A887" s="41" t="s">
        <v>1777</v>
      </c>
      <c r="B887">
        <v>3</v>
      </c>
      <c r="C887" t="s">
        <v>716</v>
      </c>
      <c r="D887" t="s">
        <v>1441</v>
      </c>
      <c r="E887">
        <v>986</v>
      </c>
    </row>
    <row r="888" spans="1:5" x14ac:dyDescent="0.25">
      <c r="A888" s="41" t="s">
        <v>1440</v>
      </c>
      <c r="B888">
        <v>3</v>
      </c>
      <c r="C888" t="s">
        <v>713</v>
      </c>
      <c r="D888" t="s">
        <v>1441</v>
      </c>
      <c r="E888">
        <v>670</v>
      </c>
    </row>
    <row r="889" spans="1:5" x14ac:dyDescent="0.25">
      <c r="A889" s="41" t="s">
        <v>1956</v>
      </c>
      <c r="B889">
        <v>2</v>
      </c>
      <c r="C889" t="s">
        <v>713</v>
      </c>
      <c r="D889" t="s">
        <v>1957</v>
      </c>
      <c r="E889">
        <v>1169</v>
      </c>
    </row>
    <row r="890" spans="1:5" x14ac:dyDescent="0.25">
      <c r="A890" s="41" t="s">
        <v>1329</v>
      </c>
      <c r="B890">
        <v>4</v>
      </c>
      <c r="C890" t="s">
        <v>713</v>
      </c>
      <c r="D890" t="s">
        <v>1324</v>
      </c>
      <c r="E890">
        <v>550</v>
      </c>
    </row>
    <row r="891" spans="1:5" x14ac:dyDescent="0.25">
      <c r="A891" s="41" t="s">
        <v>2205</v>
      </c>
      <c r="B891">
        <v>2</v>
      </c>
      <c r="C891" t="s">
        <v>713</v>
      </c>
      <c r="D891" t="s">
        <v>2120</v>
      </c>
      <c r="E891">
        <v>1340</v>
      </c>
    </row>
    <row r="892" spans="1:5" x14ac:dyDescent="0.25">
      <c r="A892" s="41" t="s">
        <v>1778</v>
      </c>
      <c r="B892">
        <v>11</v>
      </c>
      <c r="C892" t="s">
        <v>716</v>
      </c>
      <c r="D892" t="s">
        <v>1779</v>
      </c>
      <c r="E892">
        <v>987</v>
      </c>
    </row>
    <row r="893" spans="1:5" x14ac:dyDescent="0.25">
      <c r="A893" s="41" t="s">
        <v>1783</v>
      </c>
      <c r="B893">
        <v>4</v>
      </c>
      <c r="C893" t="s">
        <v>716</v>
      </c>
      <c r="D893" t="s">
        <v>1784</v>
      </c>
      <c r="E893">
        <v>990</v>
      </c>
    </row>
    <row r="894" spans="1:5" x14ac:dyDescent="0.25">
      <c r="A894" s="41" t="s">
        <v>1787</v>
      </c>
      <c r="B894">
        <v>4</v>
      </c>
      <c r="C894" t="s">
        <v>716</v>
      </c>
      <c r="D894" t="s">
        <v>1788</v>
      </c>
      <c r="E894">
        <v>992</v>
      </c>
    </row>
    <row r="895" spans="1:5" x14ac:dyDescent="0.25">
      <c r="A895" s="41" t="s">
        <v>1292</v>
      </c>
      <c r="B895">
        <v>2</v>
      </c>
      <c r="C895" t="s">
        <v>713</v>
      </c>
      <c r="D895" t="s">
        <v>1291</v>
      </c>
      <c r="E895">
        <v>520</v>
      </c>
    </row>
    <row r="896" spans="1:5" x14ac:dyDescent="0.25">
      <c r="A896" s="41" t="s">
        <v>1432</v>
      </c>
      <c r="B896">
        <v>16</v>
      </c>
      <c r="C896" t="s">
        <v>713</v>
      </c>
      <c r="D896" t="s">
        <v>1433</v>
      </c>
      <c r="E896">
        <v>664</v>
      </c>
    </row>
    <row r="897" spans="1:5" x14ac:dyDescent="0.25">
      <c r="A897" s="41" t="s">
        <v>1789</v>
      </c>
      <c r="B897">
        <v>2</v>
      </c>
      <c r="C897" t="s">
        <v>716</v>
      </c>
      <c r="D897" t="s">
        <v>1790</v>
      </c>
      <c r="E897">
        <v>993</v>
      </c>
    </row>
    <row r="898" spans="1:5" x14ac:dyDescent="0.25">
      <c r="A898" s="41" t="s">
        <v>1791</v>
      </c>
      <c r="B898">
        <v>9</v>
      </c>
      <c r="C898" t="s">
        <v>716</v>
      </c>
      <c r="D898" t="s">
        <v>1792</v>
      </c>
      <c r="E898">
        <v>994</v>
      </c>
    </row>
    <row r="899" spans="1:5" x14ac:dyDescent="0.25">
      <c r="A899" s="41" t="s">
        <v>1793</v>
      </c>
      <c r="B899">
        <v>2</v>
      </c>
      <c r="C899" t="s">
        <v>716</v>
      </c>
      <c r="D899" t="s">
        <v>1794</v>
      </c>
      <c r="E899">
        <v>995</v>
      </c>
    </row>
    <row r="900" spans="1:5" x14ac:dyDescent="0.25">
      <c r="A900" s="41" t="s">
        <v>2142</v>
      </c>
      <c r="B900">
        <v>3</v>
      </c>
      <c r="C900" t="s">
        <v>713</v>
      </c>
      <c r="D900" t="s">
        <v>2140</v>
      </c>
      <c r="E900">
        <v>1355</v>
      </c>
    </row>
    <row r="901" spans="1:5" x14ac:dyDescent="0.25">
      <c r="A901" s="41" t="s">
        <v>1371</v>
      </c>
      <c r="B901">
        <v>2</v>
      </c>
      <c r="C901" t="s">
        <v>713</v>
      </c>
      <c r="D901" t="s">
        <v>1368</v>
      </c>
      <c r="E901">
        <v>596</v>
      </c>
    </row>
    <row r="902" spans="1:5" x14ac:dyDescent="0.25">
      <c r="A902" s="41" t="s">
        <v>2428</v>
      </c>
      <c r="B902">
        <v>2</v>
      </c>
      <c r="C902" t="s">
        <v>716</v>
      </c>
      <c r="D902" t="s">
        <v>1795</v>
      </c>
      <c r="E902">
        <v>996</v>
      </c>
    </row>
    <row r="903" spans="1:5" x14ac:dyDescent="0.25">
      <c r="A903" s="41" t="s">
        <v>1639</v>
      </c>
      <c r="B903">
        <v>3</v>
      </c>
      <c r="C903" t="s">
        <v>713</v>
      </c>
      <c r="D903" t="s">
        <v>1640</v>
      </c>
      <c r="E903">
        <v>828</v>
      </c>
    </row>
    <row r="904" spans="1:5" x14ac:dyDescent="0.25">
      <c r="A904" s="41" t="s">
        <v>1599</v>
      </c>
      <c r="B904">
        <v>2</v>
      </c>
      <c r="C904" t="s">
        <v>713</v>
      </c>
      <c r="D904" t="s">
        <v>1600</v>
      </c>
      <c r="E904">
        <v>802</v>
      </c>
    </row>
    <row r="905" spans="1:5" x14ac:dyDescent="0.25">
      <c r="A905" s="41" t="s">
        <v>2429</v>
      </c>
      <c r="B905">
        <v>2</v>
      </c>
      <c r="C905" t="s">
        <v>713</v>
      </c>
      <c r="D905" t="s">
        <v>1070</v>
      </c>
      <c r="E905">
        <v>322</v>
      </c>
    </row>
    <row r="906" spans="1:5" x14ac:dyDescent="0.25">
      <c r="A906" s="41" t="s">
        <v>2195</v>
      </c>
      <c r="B906">
        <v>2</v>
      </c>
      <c r="C906" t="s">
        <v>716</v>
      </c>
      <c r="D906" t="s">
        <v>1801</v>
      </c>
      <c r="E906">
        <v>1000</v>
      </c>
    </row>
    <row r="907" spans="1:5" x14ac:dyDescent="0.25">
      <c r="A907" s="41" t="s">
        <v>1798</v>
      </c>
      <c r="B907">
        <v>2</v>
      </c>
      <c r="C907" t="s">
        <v>716</v>
      </c>
      <c r="D907" t="s">
        <v>1797</v>
      </c>
      <c r="E907">
        <v>998</v>
      </c>
    </row>
    <row r="908" spans="1:5" x14ac:dyDescent="0.25">
      <c r="A908" s="41" t="s">
        <v>1796</v>
      </c>
      <c r="B908">
        <v>2</v>
      </c>
      <c r="C908" t="s">
        <v>716</v>
      </c>
      <c r="D908" t="s">
        <v>1797</v>
      </c>
      <c r="E908">
        <v>997</v>
      </c>
    </row>
    <row r="909" spans="1:5" x14ac:dyDescent="0.25">
      <c r="A909" s="41" t="s">
        <v>1151</v>
      </c>
      <c r="B909">
        <v>2</v>
      </c>
      <c r="C909" t="s">
        <v>713</v>
      </c>
      <c r="D909" t="s">
        <v>1152</v>
      </c>
      <c r="E909">
        <v>382</v>
      </c>
    </row>
    <row r="910" spans="1:5" x14ac:dyDescent="0.25">
      <c r="A910" s="41" t="s">
        <v>1826</v>
      </c>
      <c r="B910">
        <v>2</v>
      </c>
      <c r="C910" t="s">
        <v>716</v>
      </c>
      <c r="D910" t="s">
        <v>1805</v>
      </c>
      <c r="E910">
        <v>1023</v>
      </c>
    </row>
    <row r="911" spans="1:5" x14ac:dyDescent="0.25">
      <c r="A911" s="41" t="s">
        <v>1825</v>
      </c>
      <c r="B911">
        <v>2</v>
      </c>
      <c r="C911" t="s">
        <v>716</v>
      </c>
      <c r="D911" t="s">
        <v>1805</v>
      </c>
      <c r="E911">
        <v>1022</v>
      </c>
    </row>
    <row r="912" spans="1:5" x14ac:dyDescent="0.25">
      <c r="A912" s="41" t="s">
        <v>1824</v>
      </c>
      <c r="B912">
        <v>2</v>
      </c>
      <c r="C912" t="s">
        <v>716</v>
      </c>
      <c r="D912" t="s">
        <v>1805</v>
      </c>
      <c r="E912">
        <v>1021</v>
      </c>
    </row>
    <row r="913" spans="1:5" x14ac:dyDescent="0.25">
      <c r="A913" s="41" t="s">
        <v>1823</v>
      </c>
      <c r="B913">
        <v>2</v>
      </c>
      <c r="C913" t="s">
        <v>716</v>
      </c>
      <c r="D913" t="s">
        <v>1805</v>
      </c>
      <c r="E913">
        <v>1020</v>
      </c>
    </row>
    <row r="914" spans="1:5" x14ac:dyDescent="0.25">
      <c r="A914" s="41" t="s">
        <v>1822</v>
      </c>
      <c r="B914">
        <v>2</v>
      </c>
      <c r="C914" t="s">
        <v>716</v>
      </c>
      <c r="D914" t="s">
        <v>1805</v>
      </c>
      <c r="E914">
        <v>1019</v>
      </c>
    </row>
    <row r="915" spans="1:5" x14ac:dyDescent="0.25">
      <c r="A915" s="41" t="s">
        <v>1821</v>
      </c>
      <c r="B915">
        <v>2</v>
      </c>
      <c r="C915" t="s">
        <v>716</v>
      </c>
      <c r="D915" t="s">
        <v>1805</v>
      </c>
      <c r="E915">
        <v>1018</v>
      </c>
    </row>
    <row r="916" spans="1:5" x14ac:dyDescent="0.25">
      <c r="A916" s="41" t="s">
        <v>1820</v>
      </c>
      <c r="B916">
        <v>2</v>
      </c>
      <c r="C916" t="s">
        <v>716</v>
      </c>
      <c r="D916" t="s">
        <v>1805</v>
      </c>
      <c r="E916">
        <v>1017</v>
      </c>
    </row>
    <row r="917" spans="1:5" x14ac:dyDescent="0.25">
      <c r="A917" s="41" t="s">
        <v>1819</v>
      </c>
      <c r="B917">
        <v>2</v>
      </c>
      <c r="C917" t="s">
        <v>716</v>
      </c>
      <c r="D917" t="s">
        <v>1805</v>
      </c>
      <c r="E917">
        <v>1016</v>
      </c>
    </row>
    <row r="918" spans="1:5" x14ac:dyDescent="0.25">
      <c r="A918" s="41" t="s">
        <v>1818</v>
      </c>
      <c r="B918">
        <v>2</v>
      </c>
      <c r="C918" t="s">
        <v>716</v>
      </c>
      <c r="D918" t="s">
        <v>1805</v>
      </c>
      <c r="E918">
        <v>1015</v>
      </c>
    </row>
    <row r="919" spans="1:5" x14ac:dyDescent="0.25">
      <c r="A919" s="41" t="s">
        <v>1817</v>
      </c>
      <c r="B919">
        <v>2</v>
      </c>
      <c r="C919" t="s">
        <v>716</v>
      </c>
      <c r="D919" t="s">
        <v>1805</v>
      </c>
      <c r="E919">
        <v>1014</v>
      </c>
    </row>
    <row r="920" spans="1:5" x14ac:dyDescent="0.25">
      <c r="A920" s="41" t="s">
        <v>1816</v>
      </c>
      <c r="B920">
        <v>2</v>
      </c>
      <c r="C920" t="s">
        <v>716</v>
      </c>
      <c r="D920" t="s">
        <v>1805</v>
      </c>
      <c r="E920">
        <v>1013</v>
      </c>
    </row>
    <row r="921" spans="1:5" x14ac:dyDescent="0.25">
      <c r="A921" s="41" t="s">
        <v>1007</v>
      </c>
      <c r="B921">
        <v>2</v>
      </c>
      <c r="C921" t="s">
        <v>713</v>
      </c>
      <c r="D921" t="s">
        <v>1008</v>
      </c>
      <c r="E921">
        <v>269</v>
      </c>
    </row>
    <row r="922" spans="1:5" x14ac:dyDescent="0.25">
      <c r="A922" s="41" t="s">
        <v>2430</v>
      </c>
      <c r="B922">
        <v>2</v>
      </c>
      <c r="C922" t="s">
        <v>713</v>
      </c>
      <c r="D922" t="s">
        <v>1891</v>
      </c>
      <c r="E922">
        <v>1116</v>
      </c>
    </row>
    <row r="923" spans="1:5" x14ac:dyDescent="0.25">
      <c r="A923" s="41" t="s">
        <v>2431</v>
      </c>
      <c r="B923">
        <v>3</v>
      </c>
      <c r="C923" t="s">
        <v>713</v>
      </c>
      <c r="D923" t="s">
        <v>717</v>
      </c>
      <c r="E923">
        <v>5</v>
      </c>
    </row>
    <row r="924" spans="1:5" x14ac:dyDescent="0.25">
      <c r="A924" s="41" t="s">
        <v>1493</v>
      </c>
      <c r="B924">
        <v>4</v>
      </c>
      <c r="C924" t="s">
        <v>713</v>
      </c>
      <c r="D924" t="s">
        <v>1306</v>
      </c>
      <c r="E924">
        <v>707</v>
      </c>
    </row>
    <row r="925" spans="1:5" x14ac:dyDescent="0.25">
      <c r="A925" s="41" t="s">
        <v>1971</v>
      </c>
      <c r="B925">
        <v>2</v>
      </c>
      <c r="C925" t="s">
        <v>713</v>
      </c>
      <c r="D925" t="s">
        <v>1966</v>
      </c>
      <c r="E925">
        <v>1181</v>
      </c>
    </row>
    <row r="926" spans="1:5" x14ac:dyDescent="0.25">
      <c r="A926" s="41" t="s">
        <v>1840</v>
      </c>
      <c r="B926">
        <v>9</v>
      </c>
      <c r="C926" t="s">
        <v>716</v>
      </c>
      <c r="D926" t="s">
        <v>1841</v>
      </c>
      <c r="E926">
        <v>1031</v>
      </c>
    </row>
    <row r="927" spans="1:5" x14ac:dyDescent="0.25">
      <c r="A927" s="41" t="s">
        <v>1832</v>
      </c>
      <c r="B927">
        <v>6</v>
      </c>
      <c r="C927" t="s">
        <v>716</v>
      </c>
      <c r="D927" t="s">
        <v>1833</v>
      </c>
      <c r="E927">
        <v>1027</v>
      </c>
    </row>
    <row r="928" spans="1:5" x14ac:dyDescent="0.25">
      <c r="A928" s="41" t="s">
        <v>1838</v>
      </c>
      <c r="B928">
        <v>6</v>
      </c>
      <c r="C928" t="s">
        <v>716</v>
      </c>
      <c r="D928" t="s">
        <v>1839</v>
      </c>
      <c r="E928">
        <v>1030</v>
      </c>
    </row>
    <row r="929" spans="1:5" x14ac:dyDescent="0.25">
      <c r="A929" s="41" t="s">
        <v>1836</v>
      </c>
      <c r="B929">
        <v>2</v>
      </c>
      <c r="C929" t="s">
        <v>716</v>
      </c>
      <c r="D929" t="s">
        <v>1837</v>
      </c>
      <c r="E929">
        <v>1029</v>
      </c>
    </row>
    <row r="930" spans="1:5" x14ac:dyDescent="0.25">
      <c r="A930" s="41" t="s">
        <v>2432</v>
      </c>
      <c r="B930">
        <v>4</v>
      </c>
      <c r="C930" t="s">
        <v>713</v>
      </c>
      <c r="D930" t="s">
        <v>2014</v>
      </c>
      <c r="E930">
        <v>1209</v>
      </c>
    </row>
    <row r="931" spans="1:5" x14ac:dyDescent="0.25">
      <c r="A931" s="41" t="s">
        <v>945</v>
      </c>
      <c r="B931">
        <v>5</v>
      </c>
      <c r="C931" t="s">
        <v>713</v>
      </c>
      <c r="D931" t="s">
        <v>946</v>
      </c>
      <c r="E931">
        <v>208</v>
      </c>
    </row>
    <row r="932" spans="1:5" x14ac:dyDescent="0.25">
      <c r="A932" s="41" t="s">
        <v>1847</v>
      </c>
      <c r="B932">
        <v>3</v>
      </c>
      <c r="C932" t="s">
        <v>716</v>
      </c>
      <c r="D932" t="s">
        <v>1843</v>
      </c>
      <c r="E932">
        <v>1039</v>
      </c>
    </row>
    <row r="933" spans="1:5" x14ac:dyDescent="0.25">
      <c r="A933" s="41" t="s">
        <v>1846</v>
      </c>
      <c r="B933">
        <v>3</v>
      </c>
      <c r="C933" t="s">
        <v>716</v>
      </c>
      <c r="D933" t="s">
        <v>1843</v>
      </c>
      <c r="E933">
        <v>1038</v>
      </c>
    </row>
    <row r="934" spans="1:5" x14ac:dyDescent="0.25">
      <c r="A934" s="41" t="s">
        <v>1845</v>
      </c>
      <c r="B934">
        <v>3</v>
      </c>
      <c r="C934" t="s">
        <v>716</v>
      </c>
      <c r="D934" t="s">
        <v>1843</v>
      </c>
      <c r="E934">
        <v>1037</v>
      </c>
    </row>
    <row r="935" spans="1:5" x14ac:dyDescent="0.25">
      <c r="A935" s="41" t="s">
        <v>1844</v>
      </c>
      <c r="B935">
        <v>3</v>
      </c>
      <c r="C935" t="s">
        <v>716</v>
      </c>
      <c r="D935" t="s">
        <v>1843</v>
      </c>
      <c r="E935">
        <v>1036</v>
      </c>
    </row>
    <row r="936" spans="1:5" x14ac:dyDescent="0.25">
      <c r="A936" s="41" t="s">
        <v>2433</v>
      </c>
      <c r="B936">
        <v>3</v>
      </c>
      <c r="C936" t="s">
        <v>716</v>
      </c>
      <c r="D936" t="s">
        <v>1843</v>
      </c>
      <c r="E936">
        <v>1035</v>
      </c>
    </row>
    <row r="937" spans="1:5" x14ac:dyDescent="0.25">
      <c r="A937" s="41" t="s">
        <v>2434</v>
      </c>
      <c r="B937">
        <v>3</v>
      </c>
      <c r="C937" t="s">
        <v>716</v>
      </c>
      <c r="D937" t="s">
        <v>1843</v>
      </c>
      <c r="E937">
        <v>1034</v>
      </c>
    </row>
    <row r="938" spans="1:5" x14ac:dyDescent="0.25">
      <c r="A938" s="41" t="s">
        <v>2435</v>
      </c>
      <c r="B938">
        <v>3</v>
      </c>
      <c r="C938" t="s">
        <v>716</v>
      </c>
      <c r="D938" t="s">
        <v>1843</v>
      </c>
      <c r="E938">
        <v>1033</v>
      </c>
    </row>
    <row r="939" spans="1:5" ht="30" x14ac:dyDescent="0.25">
      <c r="A939" s="41" t="s">
        <v>2436</v>
      </c>
      <c r="B939">
        <v>2</v>
      </c>
      <c r="C939" t="s">
        <v>713</v>
      </c>
      <c r="D939" t="s">
        <v>722</v>
      </c>
      <c r="E939">
        <v>25</v>
      </c>
    </row>
    <row r="940" spans="1:5" x14ac:dyDescent="0.25">
      <c r="A940" s="41" t="s">
        <v>1802</v>
      </c>
      <c r="B940">
        <v>4</v>
      </c>
      <c r="C940" t="s">
        <v>713</v>
      </c>
      <c r="D940" t="s">
        <v>1803</v>
      </c>
      <c r="E940">
        <v>1001</v>
      </c>
    </row>
    <row r="941" spans="1:5" x14ac:dyDescent="0.25">
      <c r="A941" s="41" t="s">
        <v>1622</v>
      </c>
      <c r="B941">
        <v>2</v>
      </c>
      <c r="C941" t="s">
        <v>713</v>
      </c>
      <c r="D941" t="s">
        <v>1623</v>
      </c>
      <c r="E941">
        <v>816</v>
      </c>
    </row>
    <row r="942" spans="1:5" x14ac:dyDescent="0.25">
      <c r="A942" s="41" t="s">
        <v>1694</v>
      </c>
      <c r="B942">
        <v>2</v>
      </c>
      <c r="C942" t="s">
        <v>713</v>
      </c>
      <c r="D942" t="s">
        <v>1695</v>
      </c>
      <c r="E942">
        <v>891</v>
      </c>
    </row>
    <row r="943" spans="1:5" x14ac:dyDescent="0.25">
      <c r="A943" s="41" t="s">
        <v>1854</v>
      </c>
      <c r="B943">
        <v>2</v>
      </c>
      <c r="C943" t="s">
        <v>716</v>
      </c>
      <c r="D943" t="s">
        <v>1848</v>
      </c>
      <c r="E943">
        <v>1047</v>
      </c>
    </row>
    <row r="944" spans="1:5" x14ac:dyDescent="0.25">
      <c r="A944" s="41" t="s">
        <v>1853</v>
      </c>
      <c r="B944">
        <v>2</v>
      </c>
      <c r="C944" t="s">
        <v>716</v>
      </c>
      <c r="D944" t="s">
        <v>1848</v>
      </c>
      <c r="E944">
        <v>1046</v>
      </c>
    </row>
    <row r="945" spans="1:5" x14ac:dyDescent="0.25">
      <c r="A945" s="41" t="s">
        <v>1852</v>
      </c>
      <c r="B945">
        <v>2</v>
      </c>
      <c r="C945" t="s">
        <v>716</v>
      </c>
      <c r="D945" t="s">
        <v>1848</v>
      </c>
      <c r="E945">
        <v>1045</v>
      </c>
    </row>
    <row r="946" spans="1:5" x14ac:dyDescent="0.25">
      <c r="A946" s="41" t="s">
        <v>1851</v>
      </c>
      <c r="B946">
        <v>2</v>
      </c>
      <c r="C946" t="s">
        <v>716</v>
      </c>
      <c r="D946" t="s">
        <v>1848</v>
      </c>
      <c r="E946">
        <v>1044</v>
      </c>
    </row>
    <row r="947" spans="1:5" x14ac:dyDescent="0.25">
      <c r="A947" s="41" t="s">
        <v>1850</v>
      </c>
      <c r="B947">
        <v>2</v>
      </c>
      <c r="C947" t="s">
        <v>716</v>
      </c>
      <c r="D947" t="s">
        <v>1848</v>
      </c>
      <c r="E947">
        <v>1043</v>
      </c>
    </row>
    <row r="948" spans="1:5" x14ac:dyDescent="0.25">
      <c r="A948" s="41" t="s">
        <v>1849</v>
      </c>
      <c r="B948">
        <v>2</v>
      </c>
      <c r="C948" t="s">
        <v>716</v>
      </c>
      <c r="D948" t="s">
        <v>1848</v>
      </c>
      <c r="E948">
        <v>1042</v>
      </c>
    </row>
    <row r="949" spans="1:5" x14ac:dyDescent="0.25">
      <c r="A949" s="41" t="s">
        <v>2535</v>
      </c>
      <c r="B949">
        <v>2</v>
      </c>
      <c r="C949" t="s">
        <v>716</v>
      </c>
      <c r="D949" t="s">
        <v>1848</v>
      </c>
      <c r="E949">
        <v>1041</v>
      </c>
    </row>
    <row r="950" spans="1:5" x14ac:dyDescent="0.25">
      <c r="A950" s="41" t="s">
        <v>2536</v>
      </c>
      <c r="B950">
        <v>2</v>
      </c>
      <c r="C950" t="s">
        <v>716</v>
      </c>
      <c r="D950" t="s">
        <v>1848</v>
      </c>
      <c r="E950">
        <v>1040</v>
      </c>
    </row>
    <row r="951" spans="1:5" x14ac:dyDescent="0.25">
      <c r="A951" s="41" t="s">
        <v>1000</v>
      </c>
      <c r="B951">
        <v>2</v>
      </c>
      <c r="C951" t="s">
        <v>713</v>
      </c>
      <c r="D951" t="s">
        <v>997</v>
      </c>
      <c r="E951">
        <v>263</v>
      </c>
    </row>
    <row r="952" spans="1:5" x14ac:dyDescent="0.25">
      <c r="A952" s="41" t="s">
        <v>1859</v>
      </c>
      <c r="B952">
        <v>2</v>
      </c>
      <c r="C952" t="s">
        <v>716</v>
      </c>
      <c r="D952" t="s">
        <v>1858</v>
      </c>
      <c r="E952">
        <v>1050</v>
      </c>
    </row>
    <row r="953" spans="1:5" x14ac:dyDescent="0.25">
      <c r="A953" s="41" t="s">
        <v>1857</v>
      </c>
      <c r="B953">
        <v>2</v>
      </c>
      <c r="C953" t="s">
        <v>716</v>
      </c>
      <c r="D953" t="s">
        <v>1858</v>
      </c>
      <c r="E953">
        <v>1049</v>
      </c>
    </row>
    <row r="954" spans="1:5" x14ac:dyDescent="0.25">
      <c r="A954" s="41" t="s">
        <v>2437</v>
      </c>
      <c r="B954">
        <v>2</v>
      </c>
      <c r="C954" t="s">
        <v>713</v>
      </c>
      <c r="D954" t="s">
        <v>2092</v>
      </c>
      <c r="E954">
        <v>1296</v>
      </c>
    </row>
    <row r="955" spans="1:5" x14ac:dyDescent="0.25">
      <c r="A955" s="41" t="s">
        <v>1862</v>
      </c>
      <c r="B955">
        <v>2</v>
      </c>
      <c r="C955" t="s">
        <v>716</v>
      </c>
      <c r="D955" t="s">
        <v>1863</v>
      </c>
      <c r="E955">
        <v>1052</v>
      </c>
    </row>
    <row r="956" spans="1:5" x14ac:dyDescent="0.25">
      <c r="A956" s="41" t="s">
        <v>718</v>
      </c>
      <c r="B956">
        <v>3</v>
      </c>
      <c r="C956" t="s">
        <v>713</v>
      </c>
      <c r="D956" t="s">
        <v>717</v>
      </c>
      <c r="E956">
        <v>18</v>
      </c>
    </row>
    <row r="957" spans="1:5" x14ac:dyDescent="0.25">
      <c r="A957" s="41" t="s">
        <v>1870</v>
      </c>
      <c r="B957">
        <v>2</v>
      </c>
      <c r="C957" t="s">
        <v>716</v>
      </c>
      <c r="D957" t="s">
        <v>1864</v>
      </c>
      <c r="E957">
        <v>1084</v>
      </c>
    </row>
    <row r="958" spans="1:5" x14ac:dyDescent="0.25">
      <c r="A958" s="41" t="s">
        <v>1869</v>
      </c>
      <c r="B958">
        <v>2</v>
      </c>
      <c r="C958" t="s">
        <v>716</v>
      </c>
      <c r="D958" t="s">
        <v>1864</v>
      </c>
      <c r="E958">
        <v>1083</v>
      </c>
    </row>
    <row r="959" spans="1:5" x14ac:dyDescent="0.25">
      <c r="A959" s="41" t="s">
        <v>1868</v>
      </c>
      <c r="B959">
        <v>2</v>
      </c>
      <c r="C959" t="s">
        <v>716</v>
      </c>
      <c r="D959" t="s">
        <v>1864</v>
      </c>
      <c r="E959">
        <v>1082</v>
      </c>
    </row>
    <row r="960" spans="1:5" x14ac:dyDescent="0.25">
      <c r="A960" s="41" t="s">
        <v>1867</v>
      </c>
      <c r="B960">
        <v>2</v>
      </c>
      <c r="C960" t="s">
        <v>716</v>
      </c>
      <c r="D960" t="s">
        <v>1864</v>
      </c>
      <c r="E960">
        <v>1081</v>
      </c>
    </row>
    <row r="961" spans="1:5" x14ac:dyDescent="0.25">
      <c r="A961" s="41" t="s">
        <v>2438</v>
      </c>
      <c r="B961">
        <v>2</v>
      </c>
      <c r="C961" t="s">
        <v>716</v>
      </c>
      <c r="D961" t="s">
        <v>1864</v>
      </c>
      <c r="E961">
        <v>1080</v>
      </c>
    </row>
    <row r="962" spans="1:5" x14ac:dyDescent="0.25">
      <c r="A962" s="41" t="s">
        <v>2439</v>
      </c>
      <c r="B962">
        <v>2</v>
      </c>
      <c r="C962" t="s">
        <v>716</v>
      </c>
      <c r="D962" t="s">
        <v>1864</v>
      </c>
      <c r="E962">
        <v>1079</v>
      </c>
    </row>
    <row r="963" spans="1:5" x14ac:dyDescent="0.25">
      <c r="A963" s="41" t="s">
        <v>2440</v>
      </c>
      <c r="B963">
        <v>2</v>
      </c>
      <c r="C963" t="s">
        <v>716</v>
      </c>
      <c r="D963" t="s">
        <v>1864</v>
      </c>
      <c r="E963">
        <v>1078</v>
      </c>
    </row>
    <row r="964" spans="1:5" x14ac:dyDescent="0.25">
      <c r="A964" s="41" t="s">
        <v>2441</v>
      </c>
      <c r="B964">
        <v>2</v>
      </c>
      <c r="C964" t="s">
        <v>716</v>
      </c>
      <c r="D964" t="s">
        <v>1864</v>
      </c>
      <c r="E964">
        <v>1077</v>
      </c>
    </row>
    <row r="965" spans="1:5" x14ac:dyDescent="0.25">
      <c r="A965" s="41" t="s">
        <v>2442</v>
      </c>
      <c r="B965">
        <v>2</v>
      </c>
      <c r="C965" t="s">
        <v>716</v>
      </c>
      <c r="D965" t="s">
        <v>1864</v>
      </c>
      <c r="E965">
        <v>1076</v>
      </c>
    </row>
    <row r="966" spans="1:5" x14ac:dyDescent="0.25">
      <c r="A966" s="41" t="s">
        <v>2443</v>
      </c>
      <c r="B966">
        <v>2</v>
      </c>
      <c r="C966" t="s">
        <v>716</v>
      </c>
      <c r="D966" t="s">
        <v>1864</v>
      </c>
      <c r="E966">
        <v>1075</v>
      </c>
    </row>
    <row r="967" spans="1:5" x14ac:dyDescent="0.25">
      <c r="A967" s="41" t="s">
        <v>2444</v>
      </c>
      <c r="B967">
        <v>2</v>
      </c>
      <c r="C967" t="s">
        <v>716</v>
      </c>
      <c r="D967" t="s">
        <v>1864</v>
      </c>
      <c r="E967">
        <v>1074</v>
      </c>
    </row>
    <row r="968" spans="1:5" x14ac:dyDescent="0.25">
      <c r="A968" s="41" t="s">
        <v>2445</v>
      </c>
      <c r="B968">
        <v>2</v>
      </c>
      <c r="C968" t="s">
        <v>716</v>
      </c>
      <c r="D968" t="s">
        <v>1864</v>
      </c>
      <c r="E968">
        <v>1073</v>
      </c>
    </row>
    <row r="969" spans="1:5" x14ac:dyDescent="0.25">
      <c r="A969" s="41" t="s">
        <v>2446</v>
      </c>
      <c r="B969">
        <v>2</v>
      </c>
      <c r="C969" t="s">
        <v>716</v>
      </c>
      <c r="D969" t="s">
        <v>1864</v>
      </c>
      <c r="E969">
        <v>1072</v>
      </c>
    </row>
    <row r="970" spans="1:5" x14ac:dyDescent="0.25">
      <c r="A970" s="41" t="s">
        <v>2537</v>
      </c>
      <c r="B970">
        <v>2</v>
      </c>
      <c r="C970" t="s">
        <v>716</v>
      </c>
      <c r="D970" t="s">
        <v>1864</v>
      </c>
      <c r="E970">
        <v>1071</v>
      </c>
    </row>
    <row r="971" spans="1:5" ht="30" x14ac:dyDescent="0.25">
      <c r="A971" s="41" t="s">
        <v>2538</v>
      </c>
      <c r="B971">
        <v>2</v>
      </c>
      <c r="C971" t="s">
        <v>716</v>
      </c>
      <c r="D971" t="s">
        <v>1864</v>
      </c>
      <c r="E971">
        <v>1070</v>
      </c>
    </row>
    <row r="972" spans="1:5" ht="30" x14ac:dyDescent="0.25">
      <c r="A972" s="41" t="s">
        <v>2539</v>
      </c>
      <c r="B972">
        <v>2</v>
      </c>
      <c r="C972" t="s">
        <v>716</v>
      </c>
      <c r="D972" t="s">
        <v>1864</v>
      </c>
      <c r="E972">
        <v>1069</v>
      </c>
    </row>
    <row r="973" spans="1:5" x14ac:dyDescent="0.25">
      <c r="A973" s="41" t="s">
        <v>1874</v>
      </c>
      <c r="B973">
        <v>3</v>
      </c>
      <c r="C973" t="s">
        <v>716</v>
      </c>
      <c r="D973" t="s">
        <v>1875</v>
      </c>
      <c r="E973">
        <v>1087</v>
      </c>
    </row>
    <row r="974" spans="1:5" x14ac:dyDescent="0.25">
      <c r="A974" s="41" t="s">
        <v>2447</v>
      </c>
      <c r="B974">
        <v>2</v>
      </c>
      <c r="C974" t="s">
        <v>716</v>
      </c>
      <c r="D974" t="s">
        <v>1873</v>
      </c>
      <c r="E974">
        <v>1086</v>
      </c>
    </row>
    <row r="975" spans="1:5" x14ac:dyDescent="0.25">
      <c r="A975" s="41" t="s">
        <v>1378</v>
      </c>
      <c r="B975">
        <v>4</v>
      </c>
      <c r="C975" t="s">
        <v>713</v>
      </c>
      <c r="D975" t="s">
        <v>1379</v>
      </c>
      <c r="E975">
        <v>601</v>
      </c>
    </row>
    <row r="976" spans="1:5" x14ac:dyDescent="0.25">
      <c r="A976" s="41" t="s">
        <v>2448</v>
      </c>
      <c r="B976">
        <v>2</v>
      </c>
      <c r="C976" t="s">
        <v>713</v>
      </c>
      <c r="D976" t="s">
        <v>1227</v>
      </c>
      <c r="E976">
        <v>467</v>
      </c>
    </row>
    <row r="977" spans="1:5" x14ac:dyDescent="0.25">
      <c r="A977" s="41" t="s">
        <v>1682</v>
      </c>
      <c r="B977">
        <v>2</v>
      </c>
      <c r="C977" t="s">
        <v>713</v>
      </c>
      <c r="D977" t="s">
        <v>1674</v>
      </c>
      <c r="E977">
        <v>867</v>
      </c>
    </row>
    <row r="978" spans="1:5" x14ac:dyDescent="0.25">
      <c r="A978" s="41" t="s">
        <v>1876</v>
      </c>
      <c r="B978">
        <v>2</v>
      </c>
      <c r="C978" t="s">
        <v>716</v>
      </c>
      <c r="D978" t="s">
        <v>1877</v>
      </c>
      <c r="E978">
        <v>1088</v>
      </c>
    </row>
    <row r="979" spans="1:5" x14ac:dyDescent="0.25">
      <c r="A979" s="41" t="s">
        <v>1886</v>
      </c>
      <c r="B979">
        <v>2</v>
      </c>
      <c r="C979" t="s">
        <v>716</v>
      </c>
      <c r="D979" t="s">
        <v>1880</v>
      </c>
      <c r="E979">
        <v>1096</v>
      </c>
    </row>
    <row r="980" spans="1:5" x14ac:dyDescent="0.25">
      <c r="A980" s="41" t="s">
        <v>1885</v>
      </c>
      <c r="B980">
        <v>2</v>
      </c>
      <c r="C980" t="s">
        <v>716</v>
      </c>
      <c r="D980" t="s">
        <v>1880</v>
      </c>
      <c r="E980">
        <v>1095</v>
      </c>
    </row>
    <row r="981" spans="1:5" x14ac:dyDescent="0.25">
      <c r="A981" s="41" t="s">
        <v>1884</v>
      </c>
      <c r="B981">
        <v>2</v>
      </c>
      <c r="C981" t="s">
        <v>716</v>
      </c>
      <c r="D981" t="s">
        <v>1880</v>
      </c>
      <c r="E981">
        <v>1094</v>
      </c>
    </row>
    <row r="982" spans="1:5" x14ac:dyDescent="0.25">
      <c r="A982" s="41" t="s">
        <v>1883</v>
      </c>
      <c r="B982">
        <v>2</v>
      </c>
      <c r="C982" t="s">
        <v>716</v>
      </c>
      <c r="D982" t="s">
        <v>1880</v>
      </c>
      <c r="E982">
        <v>1093</v>
      </c>
    </row>
    <row r="983" spans="1:5" x14ac:dyDescent="0.25">
      <c r="A983" s="41" t="s">
        <v>1882</v>
      </c>
      <c r="B983">
        <v>2</v>
      </c>
      <c r="C983" t="s">
        <v>716</v>
      </c>
      <c r="D983" t="s">
        <v>1880</v>
      </c>
      <c r="E983">
        <v>1092</v>
      </c>
    </row>
    <row r="984" spans="1:5" x14ac:dyDescent="0.25">
      <c r="A984" s="41" t="s">
        <v>1881</v>
      </c>
      <c r="B984">
        <v>2</v>
      </c>
      <c r="C984" t="s">
        <v>716</v>
      </c>
      <c r="D984" t="s">
        <v>1880</v>
      </c>
      <c r="E984">
        <v>1091</v>
      </c>
    </row>
    <row r="985" spans="1:5" x14ac:dyDescent="0.25">
      <c r="A985" s="41" t="s">
        <v>2449</v>
      </c>
      <c r="B985">
        <v>2</v>
      </c>
      <c r="C985" t="s">
        <v>716</v>
      </c>
      <c r="D985" t="s">
        <v>1880</v>
      </c>
      <c r="E985">
        <v>1090</v>
      </c>
    </row>
    <row r="986" spans="1:5" x14ac:dyDescent="0.25">
      <c r="A986" s="41" t="s">
        <v>2450</v>
      </c>
      <c r="B986">
        <v>4</v>
      </c>
      <c r="C986" t="s">
        <v>716</v>
      </c>
      <c r="D986" t="s">
        <v>1888</v>
      </c>
      <c r="E986">
        <v>1099</v>
      </c>
    </row>
    <row r="987" spans="1:5" x14ac:dyDescent="0.25">
      <c r="A987" s="41" t="s">
        <v>2451</v>
      </c>
      <c r="B987">
        <v>2</v>
      </c>
      <c r="C987" t="s">
        <v>716</v>
      </c>
      <c r="D987" t="s">
        <v>1887</v>
      </c>
      <c r="E987">
        <v>1098</v>
      </c>
    </row>
    <row r="988" spans="1:5" x14ac:dyDescent="0.25">
      <c r="A988" s="41" t="s">
        <v>2452</v>
      </c>
      <c r="B988">
        <v>2</v>
      </c>
      <c r="C988" t="s">
        <v>716</v>
      </c>
      <c r="D988" t="s">
        <v>1887</v>
      </c>
      <c r="E988">
        <v>1097</v>
      </c>
    </row>
    <row r="989" spans="1:5" x14ac:dyDescent="0.25">
      <c r="A989" s="41" t="s">
        <v>1895</v>
      </c>
      <c r="B989">
        <v>3</v>
      </c>
      <c r="C989" t="s">
        <v>716</v>
      </c>
      <c r="D989" t="s">
        <v>1896</v>
      </c>
      <c r="E989">
        <v>1122</v>
      </c>
    </row>
    <row r="990" spans="1:5" x14ac:dyDescent="0.25">
      <c r="A990" s="41" t="s">
        <v>1282</v>
      </c>
      <c r="B990">
        <v>2</v>
      </c>
      <c r="C990" t="s">
        <v>713</v>
      </c>
      <c r="D990" t="s">
        <v>1283</v>
      </c>
      <c r="E990">
        <v>510</v>
      </c>
    </row>
    <row r="991" spans="1:5" x14ac:dyDescent="0.25">
      <c r="A991" s="41" t="s">
        <v>1780</v>
      </c>
      <c r="B991">
        <v>2</v>
      </c>
      <c r="C991" t="s">
        <v>713</v>
      </c>
      <c r="D991" t="s">
        <v>1781</v>
      </c>
      <c r="E991">
        <v>988</v>
      </c>
    </row>
    <row r="992" spans="1:5" x14ac:dyDescent="0.25">
      <c r="A992" s="41" t="s">
        <v>1255</v>
      </c>
      <c r="B992">
        <v>2</v>
      </c>
      <c r="C992" t="s">
        <v>713</v>
      </c>
      <c r="D992" t="s">
        <v>1256</v>
      </c>
      <c r="E992">
        <v>494</v>
      </c>
    </row>
    <row r="993" spans="1:5" x14ac:dyDescent="0.25">
      <c r="A993" s="41" t="s">
        <v>1900</v>
      </c>
      <c r="B993">
        <v>2</v>
      </c>
      <c r="C993" t="s">
        <v>716</v>
      </c>
      <c r="D993" t="s">
        <v>1901</v>
      </c>
      <c r="E993">
        <v>1125</v>
      </c>
    </row>
    <row r="994" spans="1:5" x14ac:dyDescent="0.25">
      <c r="A994" s="41" t="s">
        <v>1905</v>
      </c>
      <c r="B994">
        <v>5</v>
      </c>
      <c r="C994" t="s">
        <v>716</v>
      </c>
      <c r="D994" t="s">
        <v>1906</v>
      </c>
      <c r="E994">
        <v>1133</v>
      </c>
    </row>
    <row r="995" spans="1:5" x14ac:dyDescent="0.25">
      <c r="A995" s="41" t="s">
        <v>2453</v>
      </c>
      <c r="B995">
        <v>2</v>
      </c>
      <c r="C995" t="s">
        <v>716</v>
      </c>
      <c r="D995" t="s">
        <v>1902</v>
      </c>
      <c r="E995">
        <v>1132</v>
      </c>
    </row>
    <row r="996" spans="1:5" x14ac:dyDescent="0.25">
      <c r="A996" s="41" t="s">
        <v>2454</v>
      </c>
      <c r="B996">
        <v>2</v>
      </c>
      <c r="C996" t="s">
        <v>716</v>
      </c>
      <c r="D996" t="s">
        <v>1902</v>
      </c>
      <c r="E996">
        <v>1131</v>
      </c>
    </row>
    <row r="997" spans="1:5" x14ac:dyDescent="0.25">
      <c r="A997" s="41" t="s">
        <v>2455</v>
      </c>
      <c r="B997">
        <v>2</v>
      </c>
      <c r="C997" t="s">
        <v>716</v>
      </c>
      <c r="D997" t="s">
        <v>1902</v>
      </c>
      <c r="E997">
        <v>1130</v>
      </c>
    </row>
    <row r="998" spans="1:5" x14ac:dyDescent="0.25">
      <c r="A998" s="41" t="s">
        <v>241</v>
      </c>
      <c r="B998">
        <v>2</v>
      </c>
      <c r="C998" t="s">
        <v>716</v>
      </c>
      <c r="D998" t="s">
        <v>1909</v>
      </c>
      <c r="E998">
        <v>1135</v>
      </c>
    </row>
    <row r="999" spans="1:5" x14ac:dyDescent="0.25">
      <c r="A999" s="41" t="s">
        <v>1910</v>
      </c>
      <c r="B999">
        <v>3</v>
      </c>
      <c r="C999" t="s">
        <v>716</v>
      </c>
      <c r="D999" t="s">
        <v>1911</v>
      </c>
      <c r="E999">
        <v>1136</v>
      </c>
    </row>
    <row r="1000" spans="1:5" x14ac:dyDescent="0.25">
      <c r="A1000" s="41" t="s">
        <v>1924</v>
      </c>
      <c r="B1000">
        <v>2</v>
      </c>
      <c r="C1000" t="s">
        <v>716</v>
      </c>
      <c r="D1000" t="s">
        <v>1923</v>
      </c>
      <c r="E1000">
        <v>1146</v>
      </c>
    </row>
    <row r="1001" spans="1:5" x14ac:dyDescent="0.25">
      <c r="A1001" s="41" t="s">
        <v>2456</v>
      </c>
      <c r="B1001">
        <v>2</v>
      </c>
      <c r="C1001" t="s">
        <v>716</v>
      </c>
      <c r="D1001" t="s">
        <v>1923</v>
      </c>
      <c r="E1001">
        <v>1145</v>
      </c>
    </row>
    <row r="1002" spans="1:5" x14ac:dyDescent="0.25">
      <c r="A1002" s="41" t="s">
        <v>2540</v>
      </c>
      <c r="B1002">
        <v>2</v>
      </c>
      <c r="C1002" t="s">
        <v>713</v>
      </c>
      <c r="D1002" t="s">
        <v>1864</v>
      </c>
      <c r="E1002">
        <v>1066</v>
      </c>
    </row>
    <row r="1003" spans="1:5" x14ac:dyDescent="0.25">
      <c r="A1003" s="41" t="s">
        <v>1928</v>
      </c>
      <c r="B1003">
        <v>3</v>
      </c>
      <c r="C1003" t="s">
        <v>716</v>
      </c>
      <c r="D1003" t="s">
        <v>1929</v>
      </c>
      <c r="E1003">
        <v>1149</v>
      </c>
    </row>
    <row r="1004" spans="1:5" x14ac:dyDescent="0.25">
      <c r="A1004" s="41" t="s">
        <v>1050</v>
      </c>
      <c r="B1004">
        <v>2</v>
      </c>
      <c r="C1004" t="s">
        <v>713</v>
      </c>
      <c r="D1004" t="s">
        <v>1045</v>
      </c>
      <c r="E1004">
        <v>304</v>
      </c>
    </row>
    <row r="1005" spans="1:5" x14ac:dyDescent="0.25">
      <c r="A1005" s="41" t="s">
        <v>1137</v>
      </c>
      <c r="B1005">
        <v>5</v>
      </c>
      <c r="C1005" t="s">
        <v>713</v>
      </c>
      <c r="D1005" t="s">
        <v>1138</v>
      </c>
      <c r="E1005">
        <v>375</v>
      </c>
    </row>
    <row r="1006" spans="1:5" x14ac:dyDescent="0.25">
      <c r="A1006" s="41" t="s">
        <v>1936</v>
      </c>
      <c r="B1006">
        <v>2</v>
      </c>
      <c r="C1006" t="s">
        <v>716</v>
      </c>
      <c r="D1006" t="s">
        <v>1933</v>
      </c>
      <c r="E1006">
        <v>1154</v>
      </c>
    </row>
    <row r="1007" spans="1:5" x14ac:dyDescent="0.25">
      <c r="A1007" s="41" t="s">
        <v>1935</v>
      </c>
      <c r="B1007">
        <v>2</v>
      </c>
      <c r="C1007" t="s">
        <v>716</v>
      </c>
      <c r="D1007" t="s">
        <v>1933</v>
      </c>
      <c r="E1007">
        <v>1153</v>
      </c>
    </row>
    <row r="1008" spans="1:5" x14ac:dyDescent="0.25">
      <c r="A1008" s="41" t="s">
        <v>1920</v>
      </c>
      <c r="B1008">
        <v>2</v>
      </c>
      <c r="C1008" t="s">
        <v>713</v>
      </c>
      <c r="D1008" t="s">
        <v>1916</v>
      </c>
      <c r="E1008">
        <v>1143</v>
      </c>
    </row>
    <row r="1009" spans="1:5" x14ac:dyDescent="0.25">
      <c r="A1009" s="41" t="s">
        <v>715</v>
      </c>
      <c r="B1009">
        <v>2</v>
      </c>
      <c r="C1009" t="s">
        <v>716</v>
      </c>
      <c r="D1009" t="s">
        <v>714</v>
      </c>
      <c r="E1009">
        <v>2</v>
      </c>
    </row>
    <row r="1010" spans="1:5" x14ac:dyDescent="0.25">
      <c r="A1010" s="41" t="s">
        <v>1514</v>
      </c>
      <c r="B1010">
        <v>3</v>
      </c>
      <c r="C1010" t="s">
        <v>713</v>
      </c>
      <c r="D1010" t="s">
        <v>1515</v>
      </c>
      <c r="E1010">
        <v>723</v>
      </c>
    </row>
    <row r="1011" spans="1:5" ht="30" x14ac:dyDescent="0.25">
      <c r="A1011" s="41" t="s">
        <v>2457</v>
      </c>
      <c r="B1011">
        <v>2</v>
      </c>
      <c r="C1011" t="s">
        <v>713</v>
      </c>
      <c r="D1011" t="s">
        <v>2092</v>
      </c>
      <c r="E1011">
        <v>1293</v>
      </c>
    </row>
    <row r="1012" spans="1:5" x14ac:dyDescent="0.25">
      <c r="A1012" s="41" t="s">
        <v>2114</v>
      </c>
      <c r="B1012">
        <v>4</v>
      </c>
      <c r="C1012" t="s">
        <v>713</v>
      </c>
      <c r="D1012" t="s">
        <v>2115</v>
      </c>
      <c r="E1012">
        <v>1337</v>
      </c>
    </row>
    <row r="1013" spans="1:5" x14ac:dyDescent="0.25">
      <c r="A1013" s="41" t="s">
        <v>1637</v>
      </c>
      <c r="B1013">
        <v>2</v>
      </c>
      <c r="C1013" t="s">
        <v>713</v>
      </c>
      <c r="D1013" t="s">
        <v>1638</v>
      </c>
      <c r="E1013">
        <v>827</v>
      </c>
    </row>
    <row r="1014" spans="1:5" x14ac:dyDescent="0.25">
      <c r="A1014" s="41" t="s">
        <v>1937</v>
      </c>
      <c r="B1014">
        <v>3</v>
      </c>
      <c r="C1014" t="s">
        <v>716</v>
      </c>
      <c r="D1014" t="s">
        <v>1938</v>
      </c>
      <c r="E1014">
        <v>1155</v>
      </c>
    </row>
    <row r="1015" spans="1:5" x14ac:dyDescent="0.25">
      <c r="A1015" s="41" t="s">
        <v>1708</v>
      </c>
      <c r="B1015">
        <v>2</v>
      </c>
      <c r="C1015" t="s">
        <v>713</v>
      </c>
      <c r="D1015" t="s">
        <v>1709</v>
      </c>
      <c r="E1015">
        <v>901</v>
      </c>
    </row>
    <row r="1016" spans="1:5" x14ac:dyDescent="0.25">
      <c r="A1016" s="41" t="s">
        <v>2458</v>
      </c>
      <c r="B1016">
        <v>2</v>
      </c>
      <c r="C1016" t="s">
        <v>713</v>
      </c>
      <c r="D1016" t="s">
        <v>1521</v>
      </c>
      <c r="E1016">
        <v>728</v>
      </c>
    </row>
    <row r="1017" spans="1:5" x14ac:dyDescent="0.25">
      <c r="A1017" s="41" t="s">
        <v>1653</v>
      </c>
      <c r="B1017">
        <v>5</v>
      </c>
      <c r="C1017" t="s">
        <v>713</v>
      </c>
      <c r="D1017" t="s">
        <v>1654</v>
      </c>
      <c r="E1017">
        <v>839</v>
      </c>
    </row>
    <row r="1018" spans="1:5" x14ac:dyDescent="0.25">
      <c r="A1018" s="41" t="s">
        <v>1330</v>
      </c>
      <c r="B1018">
        <v>4</v>
      </c>
      <c r="C1018" t="s">
        <v>713</v>
      </c>
      <c r="D1018" t="s">
        <v>1324</v>
      </c>
      <c r="E1018">
        <v>551</v>
      </c>
    </row>
    <row r="1019" spans="1:5" x14ac:dyDescent="0.25">
      <c r="A1019" s="41" t="s">
        <v>2459</v>
      </c>
      <c r="B1019">
        <v>3</v>
      </c>
      <c r="C1019" t="s">
        <v>716</v>
      </c>
      <c r="D1019" t="s">
        <v>1940</v>
      </c>
      <c r="E1019">
        <v>1157</v>
      </c>
    </row>
    <row r="1020" spans="1:5" x14ac:dyDescent="0.25">
      <c r="A1020" s="41" t="s">
        <v>2460</v>
      </c>
      <c r="B1020">
        <v>2</v>
      </c>
      <c r="C1020" t="s">
        <v>716</v>
      </c>
      <c r="D1020" t="s">
        <v>1941</v>
      </c>
      <c r="E1020">
        <v>1159</v>
      </c>
    </row>
    <row r="1021" spans="1:5" x14ac:dyDescent="0.25">
      <c r="A1021" s="41" t="s">
        <v>2461</v>
      </c>
      <c r="B1021">
        <v>2</v>
      </c>
      <c r="C1021" t="s">
        <v>716</v>
      </c>
      <c r="D1021" t="s">
        <v>1941</v>
      </c>
      <c r="E1021">
        <v>1158</v>
      </c>
    </row>
    <row r="1022" spans="1:5" x14ac:dyDescent="0.25">
      <c r="A1022" s="41" t="s">
        <v>2462</v>
      </c>
      <c r="B1022">
        <v>3</v>
      </c>
      <c r="C1022" t="s">
        <v>713</v>
      </c>
      <c r="D1022" t="s">
        <v>836</v>
      </c>
      <c r="E1022">
        <v>105</v>
      </c>
    </row>
    <row r="1023" spans="1:5" x14ac:dyDescent="0.25">
      <c r="A1023" s="41" t="s">
        <v>1111</v>
      </c>
      <c r="B1023">
        <v>6</v>
      </c>
      <c r="C1023" t="s">
        <v>713</v>
      </c>
      <c r="D1023" t="s">
        <v>1112</v>
      </c>
      <c r="E1023">
        <v>348</v>
      </c>
    </row>
    <row r="1024" spans="1:5" x14ac:dyDescent="0.25">
      <c r="A1024" s="41" t="s">
        <v>2463</v>
      </c>
      <c r="B1024">
        <v>3</v>
      </c>
      <c r="C1024" t="s">
        <v>713</v>
      </c>
      <c r="D1024" t="s">
        <v>1360</v>
      </c>
      <c r="E1024">
        <v>585</v>
      </c>
    </row>
    <row r="1025" spans="1:5" x14ac:dyDescent="0.25">
      <c r="A1025" s="41" t="s">
        <v>2464</v>
      </c>
      <c r="B1025">
        <v>2</v>
      </c>
      <c r="C1025" t="s">
        <v>713</v>
      </c>
      <c r="D1025" t="s">
        <v>868</v>
      </c>
      <c r="E1025">
        <v>139</v>
      </c>
    </row>
    <row r="1026" spans="1:5" x14ac:dyDescent="0.25">
      <c r="A1026" s="41" t="s">
        <v>2465</v>
      </c>
      <c r="B1026">
        <v>4</v>
      </c>
      <c r="C1026" t="s">
        <v>713</v>
      </c>
      <c r="D1026" t="s">
        <v>2014</v>
      </c>
      <c r="E1026">
        <v>1214</v>
      </c>
    </row>
    <row r="1027" spans="1:5" x14ac:dyDescent="0.25">
      <c r="A1027" s="41" t="s">
        <v>1912</v>
      </c>
      <c r="B1027">
        <v>4</v>
      </c>
      <c r="C1027" t="s">
        <v>713</v>
      </c>
      <c r="D1027" t="s">
        <v>1913</v>
      </c>
      <c r="E1027">
        <v>1137</v>
      </c>
    </row>
    <row r="1028" spans="1:5" x14ac:dyDescent="0.25">
      <c r="A1028" s="41" t="s">
        <v>2466</v>
      </c>
      <c r="B1028">
        <v>2</v>
      </c>
      <c r="C1028" t="s">
        <v>713</v>
      </c>
      <c r="D1028" t="s">
        <v>1227</v>
      </c>
      <c r="E1028">
        <v>466</v>
      </c>
    </row>
    <row r="1029" spans="1:5" x14ac:dyDescent="0.25">
      <c r="A1029" s="41" t="s">
        <v>1950</v>
      </c>
      <c r="B1029">
        <v>2</v>
      </c>
      <c r="C1029" t="s">
        <v>716</v>
      </c>
      <c r="D1029" t="s">
        <v>1949</v>
      </c>
      <c r="E1029">
        <v>1164</v>
      </c>
    </row>
    <row r="1030" spans="1:5" x14ac:dyDescent="0.25">
      <c r="A1030" s="41" t="s">
        <v>1496</v>
      </c>
      <c r="B1030">
        <v>4</v>
      </c>
      <c r="C1030" t="s">
        <v>713</v>
      </c>
      <c r="D1030" t="s">
        <v>1306</v>
      </c>
      <c r="E1030">
        <v>710</v>
      </c>
    </row>
    <row r="1031" spans="1:5" x14ac:dyDescent="0.25">
      <c r="A1031" s="41" t="s">
        <v>1102</v>
      </c>
      <c r="B1031">
        <v>2</v>
      </c>
      <c r="C1031" t="s">
        <v>713</v>
      </c>
      <c r="D1031" t="s">
        <v>1101</v>
      </c>
      <c r="E1031">
        <v>342</v>
      </c>
    </row>
    <row r="1032" spans="1:5" x14ac:dyDescent="0.25">
      <c r="A1032" s="41" t="s">
        <v>1811</v>
      </c>
      <c r="B1032">
        <v>2</v>
      </c>
      <c r="C1032" t="s">
        <v>713</v>
      </c>
      <c r="D1032" t="s">
        <v>1805</v>
      </c>
      <c r="E1032">
        <v>1008</v>
      </c>
    </row>
    <row r="1033" spans="1:5" x14ac:dyDescent="0.25">
      <c r="A1033" s="41" t="s">
        <v>1955</v>
      </c>
      <c r="B1033">
        <v>2</v>
      </c>
      <c r="C1033" t="s">
        <v>716</v>
      </c>
      <c r="D1033" t="s">
        <v>1952</v>
      </c>
      <c r="E1033">
        <v>1168</v>
      </c>
    </row>
    <row r="1034" spans="1:5" x14ac:dyDescent="0.25">
      <c r="A1034" s="41" t="s">
        <v>1954</v>
      </c>
      <c r="B1034">
        <v>2</v>
      </c>
      <c r="C1034" t="s">
        <v>716</v>
      </c>
      <c r="D1034" t="s">
        <v>1952</v>
      </c>
      <c r="E1034">
        <v>1167</v>
      </c>
    </row>
    <row r="1035" spans="1:5" x14ac:dyDescent="0.25">
      <c r="A1035" s="41" t="s">
        <v>1953</v>
      </c>
      <c r="B1035">
        <v>2</v>
      </c>
      <c r="C1035" t="s">
        <v>716</v>
      </c>
      <c r="D1035" t="s">
        <v>1952</v>
      </c>
      <c r="E1035">
        <v>1166</v>
      </c>
    </row>
    <row r="1036" spans="1:5" x14ac:dyDescent="0.25">
      <c r="A1036" s="41" t="s">
        <v>1951</v>
      </c>
      <c r="B1036">
        <v>2</v>
      </c>
      <c r="C1036" t="s">
        <v>716</v>
      </c>
      <c r="D1036" t="s">
        <v>1952</v>
      </c>
      <c r="E1036">
        <v>1165</v>
      </c>
    </row>
    <row r="1037" spans="1:5" x14ac:dyDescent="0.25">
      <c r="A1037" s="41" t="s">
        <v>1498</v>
      </c>
      <c r="B1037">
        <v>4</v>
      </c>
      <c r="C1037" t="s">
        <v>713</v>
      </c>
      <c r="D1037" t="s">
        <v>1306</v>
      </c>
      <c r="E1037">
        <v>712</v>
      </c>
    </row>
    <row r="1038" spans="1:5" x14ac:dyDescent="0.25">
      <c r="A1038" s="41" t="s">
        <v>1418</v>
      </c>
      <c r="B1038">
        <v>2</v>
      </c>
      <c r="C1038" t="s">
        <v>713</v>
      </c>
      <c r="D1038" t="s">
        <v>1419</v>
      </c>
      <c r="E1038">
        <v>637</v>
      </c>
    </row>
    <row r="1039" spans="1:5" x14ac:dyDescent="0.25">
      <c r="A1039" s="41" t="s">
        <v>2467</v>
      </c>
      <c r="B1039">
        <v>2</v>
      </c>
      <c r="C1039" t="s">
        <v>713</v>
      </c>
      <c r="D1039" t="s">
        <v>2092</v>
      </c>
      <c r="E1039">
        <v>1303</v>
      </c>
    </row>
    <row r="1040" spans="1:5" x14ac:dyDescent="0.25">
      <c r="A1040" s="41" t="s">
        <v>1242</v>
      </c>
      <c r="B1040">
        <v>2</v>
      </c>
      <c r="C1040" t="s">
        <v>713</v>
      </c>
      <c r="D1040" t="s">
        <v>1239</v>
      </c>
      <c r="E1040">
        <v>483</v>
      </c>
    </row>
    <row r="1041" spans="1:5" x14ac:dyDescent="0.25">
      <c r="A1041" s="41" t="s">
        <v>1145</v>
      </c>
      <c r="B1041">
        <v>2</v>
      </c>
      <c r="C1041" t="s">
        <v>713</v>
      </c>
      <c r="D1041" t="s">
        <v>1146</v>
      </c>
      <c r="E1041">
        <v>379</v>
      </c>
    </row>
    <row r="1042" spans="1:5" x14ac:dyDescent="0.25">
      <c r="A1042" s="41" t="s">
        <v>1596</v>
      </c>
      <c r="B1042">
        <v>2</v>
      </c>
      <c r="C1042" t="s">
        <v>713</v>
      </c>
      <c r="D1042" t="s">
        <v>1597</v>
      </c>
      <c r="E1042">
        <v>800</v>
      </c>
    </row>
    <row r="1043" spans="1:5" x14ac:dyDescent="0.25">
      <c r="A1043" s="41" t="s">
        <v>1959</v>
      </c>
      <c r="B1043">
        <v>2</v>
      </c>
      <c r="C1043" t="s">
        <v>716</v>
      </c>
      <c r="D1043" t="s">
        <v>1960</v>
      </c>
      <c r="E1043">
        <v>1171</v>
      </c>
    </row>
    <row r="1044" spans="1:5" x14ac:dyDescent="0.25">
      <c r="A1044" s="41" t="s">
        <v>1485</v>
      </c>
      <c r="B1044">
        <v>2</v>
      </c>
      <c r="C1044" t="s">
        <v>713</v>
      </c>
      <c r="D1044" t="s">
        <v>1486</v>
      </c>
      <c r="E1044">
        <v>701</v>
      </c>
    </row>
    <row r="1045" spans="1:5" x14ac:dyDescent="0.25">
      <c r="A1045" s="41" t="s">
        <v>1554</v>
      </c>
      <c r="B1045">
        <v>4</v>
      </c>
      <c r="C1045" t="s">
        <v>713</v>
      </c>
      <c r="D1045" t="s">
        <v>1555</v>
      </c>
      <c r="E1045">
        <v>756</v>
      </c>
    </row>
    <row r="1046" spans="1:5" x14ac:dyDescent="0.25">
      <c r="A1046" s="41" t="s">
        <v>2468</v>
      </c>
      <c r="B1046">
        <v>6</v>
      </c>
      <c r="C1046" t="s">
        <v>716</v>
      </c>
      <c r="D1046" t="s">
        <v>1964</v>
      </c>
      <c r="E1046">
        <v>1175</v>
      </c>
    </row>
    <row r="1047" spans="1:5" x14ac:dyDescent="0.25">
      <c r="A1047" s="41" t="s">
        <v>2469</v>
      </c>
      <c r="B1047">
        <v>2</v>
      </c>
      <c r="C1047" t="s">
        <v>716</v>
      </c>
      <c r="D1047" t="s">
        <v>1963</v>
      </c>
      <c r="E1047">
        <v>1174</v>
      </c>
    </row>
    <row r="1048" spans="1:5" x14ac:dyDescent="0.25">
      <c r="A1048" s="41" t="s">
        <v>2470</v>
      </c>
      <c r="B1048">
        <v>2</v>
      </c>
      <c r="C1048" t="s">
        <v>716</v>
      </c>
      <c r="D1048" t="s">
        <v>1963</v>
      </c>
      <c r="E1048">
        <v>1173</v>
      </c>
    </row>
    <row r="1049" spans="1:5" x14ac:dyDescent="0.25">
      <c r="A1049" s="41" t="s">
        <v>1658</v>
      </c>
      <c r="B1049">
        <v>2</v>
      </c>
      <c r="C1049" t="s">
        <v>713</v>
      </c>
      <c r="D1049" t="s">
        <v>1659</v>
      </c>
      <c r="E1049">
        <v>842</v>
      </c>
    </row>
    <row r="1050" spans="1:5" x14ac:dyDescent="0.25">
      <c r="A1050" s="41" t="s">
        <v>1977</v>
      </c>
      <c r="B1050">
        <v>2</v>
      </c>
      <c r="C1050" t="s">
        <v>716</v>
      </c>
      <c r="D1050" t="s">
        <v>1966</v>
      </c>
      <c r="E1050">
        <v>1187</v>
      </c>
    </row>
    <row r="1051" spans="1:5" x14ac:dyDescent="0.25">
      <c r="A1051" s="41" t="s">
        <v>1976</v>
      </c>
      <c r="B1051">
        <v>2</v>
      </c>
      <c r="C1051" t="s">
        <v>716</v>
      </c>
      <c r="D1051" t="s">
        <v>1966</v>
      </c>
      <c r="E1051">
        <v>1186</v>
      </c>
    </row>
    <row r="1052" spans="1:5" x14ac:dyDescent="0.25">
      <c r="A1052" s="41" t="s">
        <v>1975</v>
      </c>
      <c r="B1052">
        <v>2</v>
      </c>
      <c r="C1052" t="s">
        <v>716</v>
      </c>
      <c r="D1052" t="s">
        <v>1966</v>
      </c>
      <c r="E1052">
        <v>1185</v>
      </c>
    </row>
    <row r="1053" spans="1:5" x14ac:dyDescent="0.25">
      <c r="A1053" s="41" t="s">
        <v>1974</v>
      </c>
      <c r="B1053">
        <v>2</v>
      </c>
      <c r="C1053" t="s">
        <v>716</v>
      </c>
      <c r="D1053" t="s">
        <v>1966</v>
      </c>
      <c r="E1053">
        <v>1184</v>
      </c>
    </row>
    <row r="1054" spans="1:5" x14ac:dyDescent="0.25">
      <c r="A1054" s="41" t="s">
        <v>1973</v>
      </c>
      <c r="B1054">
        <v>2</v>
      </c>
      <c r="C1054" t="s">
        <v>716</v>
      </c>
      <c r="D1054" t="s">
        <v>1966</v>
      </c>
      <c r="E1054">
        <v>1183</v>
      </c>
    </row>
    <row r="1055" spans="1:5" x14ac:dyDescent="0.25">
      <c r="A1055" s="41" t="s">
        <v>1972</v>
      </c>
      <c r="B1055">
        <v>2</v>
      </c>
      <c r="C1055" t="s">
        <v>716</v>
      </c>
      <c r="D1055" t="s">
        <v>1966</v>
      </c>
      <c r="E1055">
        <v>1182</v>
      </c>
    </row>
    <row r="1056" spans="1:5" x14ac:dyDescent="0.25">
      <c r="A1056" s="41" t="s">
        <v>1978</v>
      </c>
      <c r="B1056">
        <v>5</v>
      </c>
      <c r="C1056" t="s">
        <v>716</v>
      </c>
      <c r="D1056" t="s">
        <v>1979</v>
      </c>
      <c r="E1056">
        <v>1188</v>
      </c>
    </row>
    <row r="1057" spans="1:5" x14ac:dyDescent="0.25">
      <c r="A1057" s="41" t="s">
        <v>1980</v>
      </c>
      <c r="B1057">
        <v>4</v>
      </c>
      <c r="C1057" t="s">
        <v>716</v>
      </c>
      <c r="D1057" t="s">
        <v>1981</v>
      </c>
      <c r="E1057">
        <v>1189</v>
      </c>
    </row>
    <row r="1058" spans="1:5" x14ac:dyDescent="0.25">
      <c r="A1058" s="41" t="s">
        <v>1984</v>
      </c>
      <c r="B1058">
        <v>3</v>
      </c>
      <c r="C1058" t="s">
        <v>716</v>
      </c>
      <c r="D1058" t="s">
        <v>1985</v>
      </c>
      <c r="E1058">
        <v>1191</v>
      </c>
    </row>
    <row r="1059" spans="1:5" x14ac:dyDescent="0.25">
      <c r="A1059" s="41" t="s">
        <v>1495</v>
      </c>
      <c r="B1059">
        <v>4</v>
      </c>
      <c r="C1059" t="s">
        <v>713</v>
      </c>
      <c r="D1059" t="s">
        <v>1306</v>
      </c>
      <c r="E1059">
        <v>709</v>
      </c>
    </row>
    <row r="1060" spans="1:5" x14ac:dyDescent="0.25">
      <c r="A1060" s="41" t="s">
        <v>785</v>
      </c>
      <c r="B1060">
        <v>6</v>
      </c>
      <c r="C1060" t="s">
        <v>713</v>
      </c>
      <c r="D1060" t="s">
        <v>786</v>
      </c>
      <c r="E1060">
        <v>66</v>
      </c>
    </row>
    <row r="1061" spans="1:5" x14ac:dyDescent="0.25">
      <c r="A1061" s="41" t="s">
        <v>1986</v>
      </c>
      <c r="B1061">
        <v>2</v>
      </c>
      <c r="C1061" t="s">
        <v>716</v>
      </c>
      <c r="D1061" t="s">
        <v>1987</v>
      </c>
      <c r="E1061">
        <v>1192</v>
      </c>
    </row>
    <row r="1062" spans="1:5" x14ac:dyDescent="0.25">
      <c r="A1062" s="41" t="s">
        <v>1994</v>
      </c>
      <c r="B1062">
        <v>8</v>
      </c>
      <c r="C1062" t="s">
        <v>716</v>
      </c>
      <c r="D1062" t="s">
        <v>1995</v>
      </c>
      <c r="E1062">
        <v>1196</v>
      </c>
    </row>
    <row r="1063" spans="1:5" x14ac:dyDescent="0.25">
      <c r="A1063" s="41" t="s">
        <v>1990</v>
      </c>
      <c r="B1063">
        <v>5</v>
      </c>
      <c r="C1063" t="s">
        <v>716</v>
      </c>
      <c r="D1063" t="s">
        <v>1991</v>
      </c>
      <c r="E1063">
        <v>1194</v>
      </c>
    </row>
    <row r="1064" spans="1:5" x14ac:dyDescent="0.25">
      <c r="A1064" s="41" t="s">
        <v>1992</v>
      </c>
      <c r="B1064">
        <v>2</v>
      </c>
      <c r="C1064" t="s">
        <v>716</v>
      </c>
      <c r="D1064" t="s">
        <v>1993</v>
      </c>
      <c r="E1064">
        <v>1195</v>
      </c>
    </row>
    <row r="1065" spans="1:5" x14ac:dyDescent="0.25">
      <c r="A1065" s="41" t="s">
        <v>1998</v>
      </c>
      <c r="B1065">
        <v>2</v>
      </c>
      <c r="C1065" t="s">
        <v>716</v>
      </c>
      <c r="D1065" t="s">
        <v>1999</v>
      </c>
      <c r="E1065">
        <v>1198</v>
      </c>
    </row>
    <row r="1066" spans="1:5" x14ac:dyDescent="0.25">
      <c r="A1066" s="41" t="s">
        <v>1476</v>
      </c>
      <c r="B1066">
        <v>3</v>
      </c>
      <c r="C1066" t="s">
        <v>713</v>
      </c>
      <c r="D1066" t="s">
        <v>1477</v>
      </c>
      <c r="E1066">
        <v>696</v>
      </c>
    </row>
    <row r="1067" spans="1:5" x14ac:dyDescent="0.25">
      <c r="A1067" s="41" t="s">
        <v>2000</v>
      </c>
      <c r="B1067">
        <v>2</v>
      </c>
      <c r="C1067" t="s">
        <v>716</v>
      </c>
      <c r="D1067" t="s">
        <v>2001</v>
      </c>
      <c r="E1067">
        <v>1199</v>
      </c>
    </row>
    <row r="1068" spans="1:5" x14ac:dyDescent="0.25">
      <c r="A1068" s="41" t="s">
        <v>2541</v>
      </c>
      <c r="B1068">
        <v>2</v>
      </c>
      <c r="C1068" t="s">
        <v>713</v>
      </c>
      <c r="D1068" t="s">
        <v>1864</v>
      </c>
      <c r="E1068">
        <v>1062</v>
      </c>
    </row>
    <row r="1069" spans="1:5" x14ac:dyDescent="0.25">
      <c r="A1069" s="41" t="s">
        <v>2471</v>
      </c>
      <c r="B1069">
        <v>3</v>
      </c>
      <c r="C1069" t="s">
        <v>716</v>
      </c>
      <c r="D1069" t="s">
        <v>2002</v>
      </c>
      <c r="E1069">
        <v>1200</v>
      </c>
    </row>
    <row r="1070" spans="1:5" x14ac:dyDescent="0.25">
      <c r="A1070" s="41" t="s">
        <v>2008</v>
      </c>
      <c r="B1070">
        <v>3</v>
      </c>
      <c r="C1070" t="s">
        <v>713</v>
      </c>
      <c r="D1070" t="s">
        <v>2009</v>
      </c>
      <c r="E1070">
        <v>1204</v>
      </c>
    </row>
    <row r="1071" spans="1:5" x14ac:dyDescent="0.25">
      <c r="A1071" s="41" t="s">
        <v>883</v>
      </c>
      <c r="B1071">
        <v>11</v>
      </c>
      <c r="C1071" t="s">
        <v>713</v>
      </c>
      <c r="D1071" t="s">
        <v>884</v>
      </c>
      <c r="E1071">
        <v>152</v>
      </c>
    </row>
    <row r="1072" spans="1:5" x14ac:dyDescent="0.25">
      <c r="A1072" s="41" t="s">
        <v>1958</v>
      </c>
      <c r="B1072">
        <v>2</v>
      </c>
      <c r="C1072" t="s">
        <v>713</v>
      </c>
      <c r="D1072" t="s">
        <v>1957</v>
      </c>
      <c r="E1072">
        <v>1170</v>
      </c>
    </row>
    <row r="1073" spans="1:5" x14ac:dyDescent="0.25">
      <c r="A1073" s="41" t="s">
        <v>2472</v>
      </c>
      <c r="B1073">
        <v>2</v>
      </c>
      <c r="C1073" t="s">
        <v>713</v>
      </c>
      <c r="D1073" t="s">
        <v>2092</v>
      </c>
      <c r="E1073">
        <v>1295</v>
      </c>
    </row>
    <row r="1074" spans="1:5" x14ac:dyDescent="0.25">
      <c r="A1074" s="41" t="s">
        <v>2144</v>
      </c>
      <c r="B1074">
        <v>6</v>
      </c>
      <c r="C1074" t="s">
        <v>713</v>
      </c>
      <c r="D1074" t="s">
        <v>2145</v>
      </c>
      <c r="E1074">
        <v>1357</v>
      </c>
    </row>
    <row r="1075" spans="1:5" x14ac:dyDescent="0.25">
      <c r="A1075" s="41" t="s">
        <v>1373</v>
      </c>
      <c r="B1075">
        <v>2</v>
      </c>
      <c r="C1075" t="s">
        <v>713</v>
      </c>
      <c r="D1075" t="s">
        <v>1368</v>
      </c>
      <c r="E1075">
        <v>598</v>
      </c>
    </row>
    <row r="1076" spans="1:5" x14ac:dyDescent="0.25">
      <c r="A1076" s="41" t="s">
        <v>1721</v>
      </c>
      <c r="B1076">
        <v>2</v>
      </c>
      <c r="C1076" t="s">
        <v>713</v>
      </c>
      <c r="D1076" t="s">
        <v>1716</v>
      </c>
      <c r="E1076">
        <v>916</v>
      </c>
    </row>
    <row r="1077" spans="1:5" x14ac:dyDescent="0.25">
      <c r="A1077" s="41" t="s">
        <v>2473</v>
      </c>
      <c r="B1077">
        <v>2</v>
      </c>
      <c r="C1077" t="s">
        <v>713</v>
      </c>
      <c r="D1077" t="s">
        <v>2092</v>
      </c>
      <c r="E1077">
        <v>1297</v>
      </c>
    </row>
    <row r="1078" spans="1:5" x14ac:dyDescent="0.25">
      <c r="A1078" s="41" t="s">
        <v>1540</v>
      </c>
      <c r="B1078">
        <v>2</v>
      </c>
      <c r="C1078" t="s">
        <v>713</v>
      </c>
      <c r="D1078" t="s">
        <v>1538</v>
      </c>
      <c r="E1078">
        <v>747</v>
      </c>
    </row>
    <row r="1079" spans="1:5" x14ac:dyDescent="0.25">
      <c r="A1079" s="41" t="s">
        <v>562</v>
      </c>
      <c r="B1079">
        <v>3</v>
      </c>
      <c r="C1079" t="s">
        <v>716</v>
      </c>
      <c r="D1079" t="s">
        <v>2005</v>
      </c>
      <c r="E1079">
        <v>1202</v>
      </c>
    </row>
    <row r="1080" spans="1:5" x14ac:dyDescent="0.25">
      <c r="A1080" s="41" t="s">
        <v>279</v>
      </c>
      <c r="B1080">
        <v>6</v>
      </c>
      <c r="C1080" t="s">
        <v>713</v>
      </c>
      <c r="D1080" t="s">
        <v>798</v>
      </c>
      <c r="E1080">
        <v>78</v>
      </c>
    </row>
    <row r="1081" spans="1:5" x14ac:dyDescent="0.25">
      <c r="A1081" s="41" t="s">
        <v>1133</v>
      </c>
      <c r="B1081">
        <v>2</v>
      </c>
      <c r="C1081" t="s">
        <v>713</v>
      </c>
      <c r="D1081" t="s">
        <v>1134</v>
      </c>
      <c r="E1081">
        <v>373</v>
      </c>
    </row>
    <row r="1082" spans="1:5" x14ac:dyDescent="0.25">
      <c r="A1082" s="41" t="s">
        <v>1760</v>
      </c>
      <c r="B1082">
        <v>2</v>
      </c>
      <c r="C1082" t="s">
        <v>713</v>
      </c>
      <c r="D1082" t="s">
        <v>1759</v>
      </c>
      <c r="E1082">
        <v>958</v>
      </c>
    </row>
    <row r="1083" spans="1:5" x14ac:dyDescent="0.25">
      <c r="A1083" s="41" t="s">
        <v>1921</v>
      </c>
      <c r="B1083">
        <v>6</v>
      </c>
      <c r="C1083" t="s">
        <v>713</v>
      </c>
      <c r="D1083" t="s">
        <v>1922</v>
      </c>
      <c r="E1083">
        <v>1144</v>
      </c>
    </row>
    <row r="1084" spans="1:5" ht="30" x14ac:dyDescent="0.25">
      <c r="A1084" s="41" t="s">
        <v>2474</v>
      </c>
      <c r="B1084">
        <v>2</v>
      </c>
      <c r="C1084" t="s">
        <v>713</v>
      </c>
      <c r="D1084" t="s">
        <v>2092</v>
      </c>
      <c r="E1084">
        <v>1291</v>
      </c>
    </row>
    <row r="1085" spans="1:5" x14ac:dyDescent="0.25">
      <c r="A1085" s="41" t="s">
        <v>1944</v>
      </c>
      <c r="B1085">
        <v>4</v>
      </c>
      <c r="C1085" t="s">
        <v>713</v>
      </c>
      <c r="D1085" t="s">
        <v>1945</v>
      </c>
      <c r="E1085">
        <v>1161</v>
      </c>
    </row>
    <row r="1086" spans="1:5" x14ac:dyDescent="0.25">
      <c r="A1086" s="41" t="s">
        <v>1163</v>
      </c>
      <c r="B1086">
        <v>10</v>
      </c>
      <c r="C1086" t="s">
        <v>713</v>
      </c>
      <c r="D1086" t="s">
        <v>1164</v>
      </c>
      <c r="E1086">
        <v>420</v>
      </c>
    </row>
    <row r="1087" spans="1:5" x14ac:dyDescent="0.25">
      <c r="A1087" s="41" t="s">
        <v>2475</v>
      </c>
      <c r="B1087">
        <v>3</v>
      </c>
      <c r="C1087" t="s">
        <v>713</v>
      </c>
      <c r="D1087" t="s">
        <v>981</v>
      </c>
      <c r="E1087">
        <v>238</v>
      </c>
    </row>
    <row r="1088" spans="1:5" x14ac:dyDescent="0.25">
      <c r="A1088" s="41" t="s">
        <v>2010</v>
      </c>
      <c r="B1088">
        <v>2</v>
      </c>
      <c r="C1088" t="s">
        <v>713</v>
      </c>
      <c r="D1088" t="s">
        <v>2011</v>
      </c>
      <c r="E1088">
        <v>1205</v>
      </c>
    </row>
    <row r="1089" spans="1:5" x14ac:dyDescent="0.25">
      <c r="A1089" s="41" t="s">
        <v>2476</v>
      </c>
      <c r="B1089">
        <v>4</v>
      </c>
      <c r="C1089" t="s">
        <v>713</v>
      </c>
      <c r="D1089" t="s">
        <v>931</v>
      </c>
      <c r="E1089">
        <v>189</v>
      </c>
    </row>
    <row r="1090" spans="1:5" x14ac:dyDescent="0.25">
      <c r="A1090" s="41" t="s">
        <v>1165</v>
      </c>
      <c r="B1090">
        <v>4</v>
      </c>
      <c r="C1090" t="s">
        <v>713</v>
      </c>
      <c r="D1090" t="s">
        <v>1166</v>
      </c>
      <c r="E1090">
        <v>421</v>
      </c>
    </row>
    <row r="1091" spans="1:5" x14ac:dyDescent="0.25">
      <c r="A1091" s="41" t="s">
        <v>1301</v>
      </c>
      <c r="B1091">
        <v>2</v>
      </c>
      <c r="C1091" t="s">
        <v>713</v>
      </c>
      <c r="D1091" t="s">
        <v>1302</v>
      </c>
      <c r="E1091">
        <v>526</v>
      </c>
    </row>
    <row r="1092" spans="1:5" x14ac:dyDescent="0.25">
      <c r="A1092" s="41" t="s">
        <v>1723</v>
      </c>
      <c r="B1092">
        <v>2</v>
      </c>
      <c r="C1092" t="s">
        <v>713</v>
      </c>
      <c r="D1092" t="s">
        <v>1716</v>
      </c>
      <c r="E1092">
        <v>918</v>
      </c>
    </row>
    <row r="1093" spans="1:5" x14ac:dyDescent="0.25">
      <c r="A1093" s="41" t="s">
        <v>1871</v>
      </c>
      <c r="B1093">
        <v>3</v>
      </c>
      <c r="C1093" t="s">
        <v>713</v>
      </c>
      <c r="D1093" t="s">
        <v>1872</v>
      </c>
      <c r="E1093">
        <v>1085</v>
      </c>
    </row>
    <row r="1094" spans="1:5" x14ac:dyDescent="0.25">
      <c r="A1094" s="41" t="s">
        <v>2477</v>
      </c>
      <c r="B1094">
        <v>3</v>
      </c>
      <c r="C1094" t="s">
        <v>713</v>
      </c>
      <c r="D1094" t="s">
        <v>717</v>
      </c>
      <c r="E1094">
        <v>8</v>
      </c>
    </row>
    <row r="1095" spans="1:5" x14ac:dyDescent="0.25">
      <c r="A1095" s="41" t="s">
        <v>1169</v>
      </c>
      <c r="B1095">
        <v>2</v>
      </c>
      <c r="C1095" t="s">
        <v>713</v>
      </c>
      <c r="D1095" t="s">
        <v>1170</v>
      </c>
      <c r="E1095">
        <v>423</v>
      </c>
    </row>
    <row r="1096" spans="1:5" x14ac:dyDescent="0.25">
      <c r="A1096" s="41" t="s">
        <v>2085</v>
      </c>
      <c r="B1096">
        <v>2</v>
      </c>
      <c r="C1096" t="s">
        <v>713</v>
      </c>
      <c r="D1096" t="s">
        <v>2086</v>
      </c>
      <c r="E1096">
        <v>1286</v>
      </c>
    </row>
    <row r="1097" spans="1:5" x14ac:dyDescent="0.25">
      <c r="A1097" s="41" t="s">
        <v>1297</v>
      </c>
      <c r="B1097">
        <v>2</v>
      </c>
      <c r="C1097" t="s">
        <v>713</v>
      </c>
      <c r="D1097" t="s">
        <v>1298</v>
      </c>
      <c r="E1097">
        <v>523</v>
      </c>
    </row>
    <row r="1098" spans="1:5" x14ac:dyDescent="0.25">
      <c r="A1098" s="41" t="s">
        <v>2478</v>
      </c>
      <c r="B1098">
        <v>2</v>
      </c>
      <c r="C1098" t="s">
        <v>713</v>
      </c>
      <c r="D1098" t="s">
        <v>2092</v>
      </c>
      <c r="E1098">
        <v>1302</v>
      </c>
    </row>
    <row r="1099" spans="1:5" x14ac:dyDescent="0.25">
      <c r="A1099" s="41" t="s">
        <v>2197</v>
      </c>
      <c r="B1099">
        <v>4</v>
      </c>
      <c r="C1099" t="s">
        <v>713</v>
      </c>
      <c r="D1099" t="s">
        <v>1085</v>
      </c>
      <c r="E1099">
        <v>332</v>
      </c>
    </row>
    <row r="1100" spans="1:5" x14ac:dyDescent="0.25">
      <c r="A1100" s="41" t="s">
        <v>2194</v>
      </c>
      <c r="B1100">
        <v>2</v>
      </c>
      <c r="C1100" t="s">
        <v>713</v>
      </c>
      <c r="D1100" t="s">
        <v>1636</v>
      </c>
      <c r="E1100">
        <v>826</v>
      </c>
    </row>
    <row r="1101" spans="1:5" x14ac:dyDescent="0.25">
      <c r="A1101" s="41" t="s">
        <v>2191</v>
      </c>
      <c r="B1101">
        <v>8</v>
      </c>
      <c r="C1101" t="s">
        <v>713</v>
      </c>
      <c r="D1101" t="s">
        <v>860</v>
      </c>
      <c r="E1101">
        <v>126</v>
      </c>
    </row>
    <row r="1102" spans="1:5" x14ac:dyDescent="0.25">
      <c r="A1102" s="41" t="s">
        <v>2191</v>
      </c>
      <c r="B1102">
        <v>5</v>
      </c>
      <c r="C1102" t="s">
        <v>713</v>
      </c>
      <c r="D1102" t="s">
        <v>1044</v>
      </c>
      <c r="E1102">
        <v>297</v>
      </c>
    </row>
    <row r="1103" spans="1:5" x14ac:dyDescent="0.25">
      <c r="A1103" s="41" t="s">
        <v>2196</v>
      </c>
      <c r="B1103">
        <v>17</v>
      </c>
      <c r="C1103" t="s">
        <v>713</v>
      </c>
      <c r="D1103" t="s">
        <v>928</v>
      </c>
      <c r="E1103">
        <v>181</v>
      </c>
    </row>
    <row r="1104" spans="1:5" x14ac:dyDescent="0.25">
      <c r="A1104" s="41" t="s">
        <v>2196</v>
      </c>
      <c r="B1104">
        <v>10</v>
      </c>
      <c r="C1104" t="s">
        <v>713</v>
      </c>
      <c r="D1104" t="s">
        <v>1276</v>
      </c>
      <c r="E1104">
        <v>505</v>
      </c>
    </row>
    <row r="1105" spans="1:5" x14ac:dyDescent="0.25">
      <c r="A1105" s="41" t="s">
        <v>2203</v>
      </c>
      <c r="B1105">
        <v>2</v>
      </c>
      <c r="C1105" t="s">
        <v>713</v>
      </c>
      <c r="D1105" t="s">
        <v>1232</v>
      </c>
      <c r="E1105">
        <v>473</v>
      </c>
    </row>
    <row r="1106" spans="1:5" x14ac:dyDescent="0.25">
      <c r="A1106" s="41" t="s">
        <v>2479</v>
      </c>
      <c r="B1106">
        <v>2</v>
      </c>
      <c r="C1106" t="s">
        <v>713</v>
      </c>
      <c r="D1106" t="s">
        <v>868</v>
      </c>
      <c r="E1106">
        <v>135</v>
      </c>
    </row>
    <row r="1107" spans="1:5" x14ac:dyDescent="0.25">
      <c r="A1107" s="41" t="s">
        <v>2480</v>
      </c>
      <c r="B1107">
        <v>4</v>
      </c>
      <c r="C1107" t="s">
        <v>716</v>
      </c>
      <c r="D1107" t="s">
        <v>2014</v>
      </c>
      <c r="E1107">
        <v>1227</v>
      </c>
    </row>
    <row r="1108" spans="1:5" x14ac:dyDescent="0.25">
      <c r="A1108" s="41" t="s">
        <v>2481</v>
      </c>
      <c r="B1108">
        <v>4</v>
      </c>
      <c r="C1108" t="s">
        <v>716</v>
      </c>
      <c r="D1108" t="s">
        <v>2014</v>
      </c>
      <c r="E1108">
        <v>1226</v>
      </c>
    </row>
    <row r="1109" spans="1:5" x14ac:dyDescent="0.25">
      <c r="A1109" s="41" t="s">
        <v>2482</v>
      </c>
      <c r="B1109">
        <v>4</v>
      </c>
      <c r="C1109" t="s">
        <v>716</v>
      </c>
      <c r="D1109" t="s">
        <v>2014</v>
      </c>
      <c r="E1109">
        <v>1225</v>
      </c>
    </row>
    <row r="1110" spans="1:5" x14ac:dyDescent="0.25">
      <c r="A1110" s="41" t="s">
        <v>2483</v>
      </c>
      <c r="B1110">
        <v>4</v>
      </c>
      <c r="C1110" t="s">
        <v>716</v>
      </c>
      <c r="D1110" t="s">
        <v>2014</v>
      </c>
      <c r="E1110">
        <v>1224</v>
      </c>
    </row>
    <row r="1111" spans="1:5" x14ac:dyDescent="0.25">
      <c r="A1111" s="41" t="s">
        <v>2484</v>
      </c>
      <c r="B1111">
        <v>4</v>
      </c>
      <c r="C1111" t="s">
        <v>716</v>
      </c>
      <c r="D1111" t="s">
        <v>2014</v>
      </c>
      <c r="E1111">
        <v>1223</v>
      </c>
    </row>
    <row r="1112" spans="1:5" x14ac:dyDescent="0.25">
      <c r="A1112" s="41" t="s">
        <v>2485</v>
      </c>
      <c r="B1112">
        <v>4</v>
      </c>
      <c r="C1112" t="s">
        <v>716</v>
      </c>
      <c r="D1112" t="s">
        <v>2014</v>
      </c>
      <c r="E1112">
        <v>1222</v>
      </c>
    </row>
    <row r="1113" spans="1:5" x14ac:dyDescent="0.25">
      <c r="A1113" s="41" t="s">
        <v>2486</v>
      </c>
      <c r="B1113">
        <v>4</v>
      </c>
      <c r="C1113" t="s">
        <v>716</v>
      </c>
      <c r="D1113" t="s">
        <v>2014</v>
      </c>
      <c r="E1113">
        <v>1221</v>
      </c>
    </row>
    <row r="1114" spans="1:5" x14ac:dyDescent="0.25">
      <c r="A1114" s="41" t="s">
        <v>2487</v>
      </c>
      <c r="B1114">
        <v>4</v>
      </c>
      <c r="C1114" t="s">
        <v>716</v>
      </c>
      <c r="D1114" t="s">
        <v>2014</v>
      </c>
      <c r="E1114">
        <v>1220</v>
      </c>
    </row>
    <row r="1115" spans="1:5" x14ac:dyDescent="0.25">
      <c r="A1115" s="41" t="s">
        <v>2488</v>
      </c>
      <c r="B1115">
        <v>4</v>
      </c>
      <c r="C1115" t="s">
        <v>716</v>
      </c>
      <c r="D1115" t="s">
        <v>2014</v>
      </c>
      <c r="E1115">
        <v>1219</v>
      </c>
    </row>
    <row r="1116" spans="1:5" x14ac:dyDescent="0.25">
      <c r="A1116" s="41" t="s">
        <v>2489</v>
      </c>
      <c r="B1116">
        <v>4</v>
      </c>
      <c r="C1116" t="s">
        <v>716</v>
      </c>
      <c r="D1116" t="s">
        <v>2014</v>
      </c>
      <c r="E1116">
        <v>1218</v>
      </c>
    </row>
    <row r="1117" spans="1:5" x14ac:dyDescent="0.25">
      <c r="A1117" s="41" t="s">
        <v>2028</v>
      </c>
      <c r="B1117">
        <v>4</v>
      </c>
      <c r="C1117" t="s">
        <v>716</v>
      </c>
      <c r="D1117" t="s">
        <v>2029</v>
      </c>
      <c r="E1117">
        <v>1233</v>
      </c>
    </row>
    <row r="1118" spans="1:5" x14ac:dyDescent="0.25">
      <c r="A1118" s="41" t="s">
        <v>2026</v>
      </c>
      <c r="B1118">
        <v>2</v>
      </c>
      <c r="C1118" t="s">
        <v>716</v>
      </c>
      <c r="D1118" t="s">
        <v>2027</v>
      </c>
      <c r="E1118">
        <v>1232</v>
      </c>
    </row>
    <row r="1119" spans="1:5" x14ac:dyDescent="0.25">
      <c r="A1119" s="41" t="s">
        <v>2036</v>
      </c>
      <c r="B1119">
        <v>2</v>
      </c>
      <c r="C1119" t="s">
        <v>716</v>
      </c>
      <c r="D1119" t="s">
        <v>2031</v>
      </c>
      <c r="E1119">
        <v>1245</v>
      </c>
    </row>
    <row r="1120" spans="1:5" x14ac:dyDescent="0.25">
      <c r="A1120" s="41" t="s">
        <v>2035</v>
      </c>
      <c r="B1120">
        <v>2</v>
      </c>
      <c r="C1120" t="s">
        <v>716</v>
      </c>
      <c r="D1120" t="s">
        <v>2031</v>
      </c>
      <c r="E1120">
        <v>1244</v>
      </c>
    </row>
    <row r="1121" spans="1:5" x14ac:dyDescent="0.25">
      <c r="A1121" s="41" t="s">
        <v>2034</v>
      </c>
      <c r="B1121">
        <v>2</v>
      </c>
      <c r="C1121" t="s">
        <v>716</v>
      </c>
      <c r="D1121" t="s">
        <v>2031</v>
      </c>
      <c r="E1121">
        <v>1243</v>
      </c>
    </row>
    <row r="1122" spans="1:5" x14ac:dyDescent="0.25">
      <c r="A1122" s="41" t="s">
        <v>2033</v>
      </c>
      <c r="B1122">
        <v>2</v>
      </c>
      <c r="C1122" t="s">
        <v>716</v>
      </c>
      <c r="D1122" t="s">
        <v>2031</v>
      </c>
      <c r="E1122">
        <v>1242</v>
      </c>
    </row>
    <row r="1123" spans="1:5" x14ac:dyDescent="0.25">
      <c r="A1123" s="41" t="s">
        <v>2032</v>
      </c>
      <c r="B1123">
        <v>2</v>
      </c>
      <c r="C1123" t="s">
        <v>716</v>
      </c>
      <c r="D1123" t="s">
        <v>2031</v>
      </c>
      <c r="E1123">
        <v>1241</v>
      </c>
    </row>
    <row r="1124" spans="1:5" x14ac:dyDescent="0.25">
      <c r="A1124" s="41" t="s">
        <v>2490</v>
      </c>
      <c r="B1124">
        <v>2</v>
      </c>
      <c r="C1124" t="s">
        <v>716</v>
      </c>
      <c r="D1124" t="s">
        <v>2031</v>
      </c>
      <c r="E1124">
        <v>1240</v>
      </c>
    </row>
    <row r="1125" spans="1:5" x14ac:dyDescent="0.25">
      <c r="A1125" s="41" t="s">
        <v>1135</v>
      </c>
      <c r="B1125">
        <v>3</v>
      </c>
      <c r="C1125" t="s">
        <v>713</v>
      </c>
      <c r="D1125" t="s">
        <v>1136</v>
      </c>
      <c r="E1125">
        <v>374</v>
      </c>
    </row>
    <row r="1126" spans="1:5" x14ac:dyDescent="0.25">
      <c r="A1126" s="41" t="s">
        <v>2542</v>
      </c>
      <c r="B1126">
        <v>2</v>
      </c>
      <c r="C1126" t="s">
        <v>713</v>
      </c>
      <c r="D1126" t="s">
        <v>2151</v>
      </c>
      <c r="E1126">
        <v>1364</v>
      </c>
    </row>
    <row r="1127" spans="1:5" x14ac:dyDescent="0.25">
      <c r="A1127" s="41" t="s">
        <v>2543</v>
      </c>
      <c r="B1127">
        <v>4</v>
      </c>
      <c r="C1127" t="s">
        <v>713</v>
      </c>
      <c r="D1127" t="s">
        <v>752</v>
      </c>
      <c r="E1127">
        <v>45</v>
      </c>
    </row>
    <row r="1128" spans="1:5" x14ac:dyDescent="0.25">
      <c r="A1128" s="41" t="s">
        <v>2044</v>
      </c>
      <c r="B1128">
        <v>3</v>
      </c>
      <c r="C1128" t="s">
        <v>716</v>
      </c>
      <c r="D1128" t="s">
        <v>2045</v>
      </c>
      <c r="E1128">
        <v>1252</v>
      </c>
    </row>
    <row r="1129" spans="1:5" x14ac:dyDescent="0.25">
      <c r="A1129" s="41" t="s">
        <v>2043</v>
      </c>
      <c r="B1129">
        <v>2</v>
      </c>
      <c r="C1129" t="s">
        <v>716</v>
      </c>
      <c r="D1129" t="s">
        <v>2040</v>
      </c>
      <c r="E1129">
        <v>1251</v>
      </c>
    </row>
    <row r="1130" spans="1:5" x14ac:dyDescent="0.25">
      <c r="A1130" s="41" t="s">
        <v>2042</v>
      </c>
      <c r="B1130">
        <v>2</v>
      </c>
      <c r="C1130" t="s">
        <v>716</v>
      </c>
      <c r="D1130" t="s">
        <v>2040</v>
      </c>
      <c r="E1130">
        <v>1250</v>
      </c>
    </row>
    <row r="1131" spans="1:5" x14ac:dyDescent="0.25">
      <c r="A1131" s="41" t="s">
        <v>2048</v>
      </c>
      <c r="B1131">
        <v>2</v>
      </c>
      <c r="C1131" t="s">
        <v>716</v>
      </c>
      <c r="D1131" t="s">
        <v>2046</v>
      </c>
      <c r="E1131">
        <v>1257</v>
      </c>
    </row>
    <row r="1132" spans="1:5" x14ac:dyDescent="0.25">
      <c r="A1132" s="41" t="s">
        <v>2047</v>
      </c>
      <c r="B1132">
        <v>2</v>
      </c>
      <c r="C1132" t="s">
        <v>716</v>
      </c>
      <c r="D1132" t="s">
        <v>2046</v>
      </c>
      <c r="E1132">
        <v>1256</v>
      </c>
    </row>
    <row r="1133" spans="1:5" x14ac:dyDescent="0.25">
      <c r="A1133" s="41" t="s">
        <v>2491</v>
      </c>
      <c r="B1133">
        <v>2</v>
      </c>
      <c r="C1133" t="s">
        <v>716</v>
      </c>
      <c r="D1133" t="s">
        <v>2046</v>
      </c>
      <c r="E1133">
        <v>1255</v>
      </c>
    </row>
    <row r="1134" spans="1:5" x14ac:dyDescent="0.25">
      <c r="A1134" s="41" t="s">
        <v>2492</v>
      </c>
      <c r="B1134">
        <v>2</v>
      </c>
      <c r="C1134" t="s">
        <v>716</v>
      </c>
      <c r="D1134" t="s">
        <v>2046</v>
      </c>
      <c r="E1134">
        <v>1254</v>
      </c>
    </row>
    <row r="1135" spans="1:5" x14ac:dyDescent="0.25">
      <c r="A1135" s="41" t="s">
        <v>2493</v>
      </c>
      <c r="B1135">
        <v>2</v>
      </c>
      <c r="C1135" t="s">
        <v>716</v>
      </c>
      <c r="D1135" t="s">
        <v>2046</v>
      </c>
      <c r="E1135">
        <v>1253</v>
      </c>
    </row>
    <row r="1136" spans="1:5" x14ac:dyDescent="0.25">
      <c r="A1136" s="41" t="s">
        <v>2052</v>
      </c>
      <c r="B1136">
        <v>6</v>
      </c>
      <c r="C1136" t="s">
        <v>716</v>
      </c>
      <c r="D1136" t="s">
        <v>2053</v>
      </c>
      <c r="E1136">
        <v>1260</v>
      </c>
    </row>
    <row r="1137" spans="1:5" x14ac:dyDescent="0.25">
      <c r="A1137" s="41" t="s">
        <v>2070</v>
      </c>
      <c r="B1137">
        <v>3</v>
      </c>
      <c r="C1137" t="s">
        <v>716</v>
      </c>
      <c r="D1137" t="s">
        <v>2071</v>
      </c>
      <c r="E1137">
        <v>1275</v>
      </c>
    </row>
    <row r="1138" spans="1:5" x14ac:dyDescent="0.25">
      <c r="A1138" s="41" t="s">
        <v>2069</v>
      </c>
      <c r="B1138">
        <v>2</v>
      </c>
      <c r="C1138" t="s">
        <v>716</v>
      </c>
      <c r="D1138" t="s">
        <v>2057</v>
      </c>
      <c r="E1138">
        <v>1274</v>
      </c>
    </row>
    <row r="1139" spans="1:5" x14ac:dyDescent="0.25">
      <c r="A1139" s="41" t="s">
        <v>2068</v>
      </c>
      <c r="B1139">
        <v>2</v>
      </c>
      <c r="C1139" t="s">
        <v>716</v>
      </c>
      <c r="D1139" t="s">
        <v>2057</v>
      </c>
      <c r="E1139">
        <v>1273</v>
      </c>
    </row>
    <row r="1140" spans="1:5" x14ac:dyDescent="0.25">
      <c r="A1140" s="41" t="s">
        <v>2067</v>
      </c>
      <c r="B1140">
        <v>2</v>
      </c>
      <c r="C1140" t="s">
        <v>716</v>
      </c>
      <c r="D1140" t="s">
        <v>2057</v>
      </c>
      <c r="E1140">
        <v>1272</v>
      </c>
    </row>
    <row r="1141" spans="1:5" x14ac:dyDescent="0.25">
      <c r="A1141" s="41" t="s">
        <v>2066</v>
      </c>
      <c r="B1141">
        <v>2</v>
      </c>
      <c r="C1141" t="s">
        <v>716</v>
      </c>
      <c r="D1141" t="s">
        <v>2057</v>
      </c>
      <c r="E1141">
        <v>1271</v>
      </c>
    </row>
    <row r="1142" spans="1:5" x14ac:dyDescent="0.25">
      <c r="A1142" s="41" t="s">
        <v>2065</v>
      </c>
      <c r="B1142">
        <v>2</v>
      </c>
      <c r="C1142" t="s">
        <v>716</v>
      </c>
      <c r="D1142" t="s">
        <v>2057</v>
      </c>
      <c r="E1142">
        <v>1270</v>
      </c>
    </row>
    <row r="1143" spans="1:5" x14ac:dyDescent="0.25">
      <c r="A1143" s="41" t="s">
        <v>2064</v>
      </c>
      <c r="B1143">
        <v>2</v>
      </c>
      <c r="C1143" t="s">
        <v>716</v>
      </c>
      <c r="D1143" t="s">
        <v>2057</v>
      </c>
      <c r="E1143">
        <v>1269</v>
      </c>
    </row>
    <row r="1144" spans="1:5" x14ac:dyDescent="0.25">
      <c r="A1144" s="41" t="s">
        <v>2063</v>
      </c>
      <c r="B1144">
        <v>2</v>
      </c>
      <c r="C1144" t="s">
        <v>716</v>
      </c>
      <c r="D1144" t="s">
        <v>2057</v>
      </c>
      <c r="E1144">
        <v>1268</v>
      </c>
    </row>
    <row r="1145" spans="1:5" x14ac:dyDescent="0.25">
      <c r="A1145" s="41" t="s">
        <v>2062</v>
      </c>
      <c r="B1145">
        <v>2</v>
      </c>
      <c r="C1145" t="s">
        <v>716</v>
      </c>
      <c r="D1145" t="s">
        <v>2057</v>
      </c>
      <c r="E1145">
        <v>1267</v>
      </c>
    </row>
    <row r="1146" spans="1:5" x14ac:dyDescent="0.25">
      <c r="A1146" s="41" t="s">
        <v>2061</v>
      </c>
      <c r="B1146">
        <v>2</v>
      </c>
      <c r="C1146" t="s">
        <v>716</v>
      </c>
      <c r="D1146" t="s">
        <v>2057</v>
      </c>
      <c r="E1146">
        <v>1266</v>
      </c>
    </row>
    <row r="1147" spans="1:5" x14ac:dyDescent="0.25">
      <c r="A1147" s="41" t="s">
        <v>2060</v>
      </c>
      <c r="B1147">
        <v>2</v>
      </c>
      <c r="C1147" t="s">
        <v>716</v>
      </c>
      <c r="D1147" t="s">
        <v>2057</v>
      </c>
      <c r="E1147">
        <v>1265</v>
      </c>
    </row>
    <row r="1148" spans="1:5" x14ac:dyDescent="0.25">
      <c r="A1148" s="41" t="s">
        <v>2059</v>
      </c>
      <c r="B1148">
        <v>2</v>
      </c>
      <c r="C1148" t="s">
        <v>716</v>
      </c>
      <c r="D1148" t="s">
        <v>2057</v>
      </c>
      <c r="E1148">
        <v>1264</v>
      </c>
    </row>
    <row r="1149" spans="1:5" x14ac:dyDescent="0.25">
      <c r="A1149" s="41" t="s">
        <v>2058</v>
      </c>
      <c r="B1149">
        <v>2</v>
      </c>
      <c r="C1149" t="s">
        <v>716</v>
      </c>
      <c r="D1149" t="s">
        <v>2057</v>
      </c>
      <c r="E1149">
        <v>1263</v>
      </c>
    </row>
    <row r="1150" spans="1:5" x14ac:dyDescent="0.25">
      <c r="A1150" s="41" t="s">
        <v>2056</v>
      </c>
      <c r="B1150">
        <v>2</v>
      </c>
      <c r="C1150" t="s">
        <v>716</v>
      </c>
      <c r="D1150" t="s">
        <v>2057</v>
      </c>
      <c r="E1150">
        <v>1262</v>
      </c>
    </row>
    <row r="1151" spans="1:5" x14ac:dyDescent="0.25">
      <c r="A1151" s="41" t="s">
        <v>2072</v>
      </c>
      <c r="B1151">
        <v>2</v>
      </c>
      <c r="C1151" t="s">
        <v>716</v>
      </c>
      <c r="D1151" t="s">
        <v>2073</v>
      </c>
      <c r="E1151">
        <v>1276</v>
      </c>
    </row>
    <row r="1152" spans="1:5" x14ac:dyDescent="0.25">
      <c r="A1152" s="41" t="s">
        <v>2081</v>
      </c>
      <c r="B1152">
        <v>2</v>
      </c>
      <c r="C1152" t="s">
        <v>716</v>
      </c>
      <c r="D1152" t="s">
        <v>2075</v>
      </c>
      <c r="E1152">
        <v>1283</v>
      </c>
    </row>
    <row r="1153" spans="1:5" x14ac:dyDescent="0.25">
      <c r="A1153" s="41" t="s">
        <v>2080</v>
      </c>
      <c r="B1153">
        <v>2</v>
      </c>
      <c r="C1153" t="s">
        <v>716</v>
      </c>
      <c r="D1153" t="s">
        <v>2075</v>
      </c>
      <c r="E1153">
        <v>1282</v>
      </c>
    </row>
    <row r="1154" spans="1:5" x14ac:dyDescent="0.25">
      <c r="A1154" s="41" t="s">
        <v>2079</v>
      </c>
      <c r="B1154">
        <v>2</v>
      </c>
      <c r="C1154" t="s">
        <v>716</v>
      </c>
      <c r="D1154" t="s">
        <v>2075</v>
      </c>
      <c r="E1154">
        <v>1281</v>
      </c>
    </row>
    <row r="1155" spans="1:5" x14ac:dyDescent="0.25">
      <c r="A1155" s="41" t="s">
        <v>2078</v>
      </c>
      <c r="B1155">
        <v>2</v>
      </c>
      <c r="C1155" t="s">
        <v>716</v>
      </c>
      <c r="D1155" t="s">
        <v>2075</v>
      </c>
      <c r="E1155">
        <v>1280</v>
      </c>
    </row>
    <row r="1156" spans="1:5" x14ac:dyDescent="0.25">
      <c r="A1156" s="41" t="s">
        <v>2084</v>
      </c>
      <c r="B1156">
        <v>2</v>
      </c>
      <c r="C1156" t="s">
        <v>716</v>
      </c>
      <c r="D1156" t="s">
        <v>2083</v>
      </c>
      <c r="E1156">
        <v>1285</v>
      </c>
    </row>
    <row r="1157" spans="1:5" x14ac:dyDescent="0.25">
      <c r="A1157" s="41" t="s">
        <v>1720</v>
      </c>
      <c r="B1157">
        <v>2</v>
      </c>
      <c r="C1157" t="s">
        <v>713</v>
      </c>
      <c r="D1157" t="s">
        <v>1716</v>
      </c>
      <c r="E1157">
        <v>915</v>
      </c>
    </row>
    <row r="1158" spans="1:5" x14ac:dyDescent="0.25">
      <c r="A1158" s="41" t="s">
        <v>2082</v>
      </c>
      <c r="B1158">
        <v>2</v>
      </c>
      <c r="C1158" t="s">
        <v>716</v>
      </c>
      <c r="D1158" t="s">
        <v>2083</v>
      </c>
      <c r="E1158">
        <v>1284</v>
      </c>
    </row>
    <row r="1159" spans="1:5" x14ac:dyDescent="0.25">
      <c r="A1159" s="41" t="s">
        <v>2087</v>
      </c>
      <c r="B1159">
        <v>4</v>
      </c>
      <c r="C1159" t="s">
        <v>716</v>
      </c>
      <c r="D1159" t="s">
        <v>2088</v>
      </c>
      <c r="E1159">
        <v>1287</v>
      </c>
    </row>
    <row r="1160" spans="1:5" x14ac:dyDescent="0.25">
      <c r="A1160" s="41" t="s">
        <v>2018</v>
      </c>
      <c r="B1160">
        <v>2</v>
      </c>
      <c r="C1160" t="s">
        <v>713</v>
      </c>
      <c r="D1160" t="s">
        <v>2019</v>
      </c>
      <c r="E1160">
        <v>1228</v>
      </c>
    </row>
    <row r="1161" spans="1:5" x14ac:dyDescent="0.25">
      <c r="A1161" s="41" t="s">
        <v>1865</v>
      </c>
      <c r="B1161">
        <v>2</v>
      </c>
      <c r="C1161" t="s">
        <v>713</v>
      </c>
      <c r="D1161" t="s">
        <v>1864</v>
      </c>
      <c r="E1161">
        <v>1067</v>
      </c>
    </row>
    <row r="1162" spans="1:5" x14ac:dyDescent="0.25">
      <c r="A1162" s="41" t="s">
        <v>2494</v>
      </c>
      <c r="B1162">
        <v>3</v>
      </c>
      <c r="C1162" t="s">
        <v>716</v>
      </c>
      <c r="D1162" t="s">
        <v>2091</v>
      </c>
      <c r="E1162">
        <v>1289</v>
      </c>
    </row>
    <row r="1163" spans="1:5" ht="30" x14ac:dyDescent="0.25">
      <c r="A1163" s="41" t="s">
        <v>2495</v>
      </c>
      <c r="B1163">
        <v>2</v>
      </c>
      <c r="C1163" t="s">
        <v>713</v>
      </c>
      <c r="D1163" t="s">
        <v>1891</v>
      </c>
      <c r="E1163">
        <v>1102</v>
      </c>
    </row>
    <row r="1164" spans="1:5" x14ac:dyDescent="0.25">
      <c r="A1164" s="41" t="s">
        <v>2496</v>
      </c>
      <c r="B1164">
        <v>2</v>
      </c>
      <c r="C1164" t="s">
        <v>713</v>
      </c>
      <c r="D1164" t="s">
        <v>1891</v>
      </c>
      <c r="E1164">
        <v>1109</v>
      </c>
    </row>
    <row r="1165" spans="1:5" x14ac:dyDescent="0.25">
      <c r="A1165" s="41" t="s">
        <v>2104</v>
      </c>
      <c r="B1165">
        <v>4</v>
      </c>
      <c r="C1165" t="s">
        <v>716</v>
      </c>
      <c r="D1165" t="s">
        <v>2096</v>
      </c>
      <c r="E1165">
        <v>1331</v>
      </c>
    </row>
    <row r="1166" spans="1:5" x14ac:dyDescent="0.25">
      <c r="A1166" s="41" t="s">
        <v>2103</v>
      </c>
      <c r="B1166">
        <v>4</v>
      </c>
      <c r="C1166" t="s">
        <v>716</v>
      </c>
      <c r="D1166" t="s">
        <v>2096</v>
      </c>
      <c r="E1166">
        <v>1330</v>
      </c>
    </row>
    <row r="1167" spans="1:5" x14ac:dyDescent="0.25">
      <c r="A1167" s="41" t="s">
        <v>2102</v>
      </c>
      <c r="B1167">
        <v>4</v>
      </c>
      <c r="C1167" t="s">
        <v>716</v>
      </c>
      <c r="D1167" t="s">
        <v>2096</v>
      </c>
      <c r="E1167">
        <v>1329</v>
      </c>
    </row>
    <row r="1168" spans="1:5" x14ac:dyDescent="0.25">
      <c r="A1168" s="41" t="s">
        <v>2101</v>
      </c>
      <c r="B1168">
        <v>4</v>
      </c>
      <c r="C1168" t="s">
        <v>716</v>
      </c>
      <c r="D1168" t="s">
        <v>2096</v>
      </c>
      <c r="E1168">
        <v>1328</v>
      </c>
    </row>
    <row r="1169" spans="1:5" x14ac:dyDescent="0.25">
      <c r="A1169" s="41" t="s">
        <v>2100</v>
      </c>
      <c r="B1169">
        <v>4</v>
      </c>
      <c r="C1169" t="s">
        <v>716</v>
      </c>
      <c r="D1169" t="s">
        <v>2096</v>
      </c>
      <c r="E1169">
        <v>1327</v>
      </c>
    </row>
    <row r="1170" spans="1:5" x14ac:dyDescent="0.25">
      <c r="A1170" s="41" t="s">
        <v>2099</v>
      </c>
      <c r="B1170">
        <v>4</v>
      </c>
      <c r="C1170" t="s">
        <v>716</v>
      </c>
      <c r="D1170" t="s">
        <v>2096</v>
      </c>
      <c r="E1170">
        <v>1326</v>
      </c>
    </row>
    <row r="1171" spans="1:5" x14ac:dyDescent="0.25">
      <c r="A1171" s="41" t="s">
        <v>2098</v>
      </c>
      <c r="B1171">
        <v>4</v>
      </c>
      <c r="C1171" t="s">
        <v>716</v>
      </c>
      <c r="D1171" t="s">
        <v>2096</v>
      </c>
      <c r="E1171">
        <v>1325</v>
      </c>
    </row>
    <row r="1172" spans="1:5" x14ac:dyDescent="0.25">
      <c r="A1172" s="41" t="s">
        <v>2097</v>
      </c>
      <c r="B1172">
        <v>4</v>
      </c>
      <c r="C1172" t="s">
        <v>716</v>
      </c>
      <c r="D1172" t="s">
        <v>2096</v>
      </c>
      <c r="E1172">
        <v>1324</v>
      </c>
    </row>
    <row r="1173" spans="1:5" x14ac:dyDescent="0.25">
      <c r="A1173" s="41" t="s">
        <v>2095</v>
      </c>
      <c r="B1173">
        <v>4</v>
      </c>
      <c r="C1173" t="s">
        <v>716</v>
      </c>
      <c r="D1173" t="s">
        <v>2096</v>
      </c>
      <c r="E1173">
        <v>1323</v>
      </c>
    </row>
    <row r="1174" spans="1:5" x14ac:dyDescent="0.25">
      <c r="A1174" s="41" t="s">
        <v>2497</v>
      </c>
      <c r="B1174">
        <v>3</v>
      </c>
      <c r="C1174" t="s">
        <v>716</v>
      </c>
      <c r="D1174" t="s">
        <v>2094</v>
      </c>
      <c r="E1174">
        <v>1322</v>
      </c>
    </row>
    <row r="1175" spans="1:5" x14ac:dyDescent="0.25">
      <c r="A1175" s="41" t="s">
        <v>2498</v>
      </c>
      <c r="B1175">
        <v>3</v>
      </c>
      <c r="C1175" t="s">
        <v>716</v>
      </c>
      <c r="D1175" t="s">
        <v>2094</v>
      </c>
      <c r="E1175">
        <v>1321</v>
      </c>
    </row>
    <row r="1176" spans="1:5" x14ac:dyDescent="0.25">
      <c r="A1176" s="41" t="s">
        <v>2499</v>
      </c>
      <c r="B1176">
        <v>3</v>
      </c>
      <c r="C1176" t="s">
        <v>716</v>
      </c>
      <c r="D1176" t="s">
        <v>2094</v>
      </c>
      <c r="E1176">
        <v>1320</v>
      </c>
    </row>
    <row r="1177" spans="1:5" x14ac:dyDescent="0.25">
      <c r="A1177" s="41" t="s">
        <v>2500</v>
      </c>
      <c r="B1177">
        <v>3</v>
      </c>
      <c r="C1177" t="s">
        <v>716</v>
      </c>
      <c r="D1177" t="s">
        <v>2094</v>
      </c>
      <c r="E1177">
        <v>1319</v>
      </c>
    </row>
    <row r="1178" spans="1:5" x14ac:dyDescent="0.25">
      <c r="A1178" s="41" t="s">
        <v>2501</v>
      </c>
      <c r="B1178">
        <v>3</v>
      </c>
      <c r="C1178" t="s">
        <v>716</v>
      </c>
      <c r="D1178" t="s">
        <v>2094</v>
      </c>
      <c r="E1178">
        <v>1318</v>
      </c>
    </row>
    <row r="1179" spans="1:5" x14ac:dyDescent="0.25">
      <c r="A1179" s="41" t="s">
        <v>2502</v>
      </c>
      <c r="B1179">
        <v>3</v>
      </c>
      <c r="C1179" t="s">
        <v>716</v>
      </c>
      <c r="D1179" t="s">
        <v>2094</v>
      </c>
      <c r="E1179">
        <v>1317</v>
      </c>
    </row>
    <row r="1180" spans="1:5" x14ac:dyDescent="0.25">
      <c r="A1180" s="41" t="s">
        <v>2503</v>
      </c>
      <c r="B1180">
        <v>3</v>
      </c>
      <c r="C1180" t="s">
        <v>716</v>
      </c>
      <c r="D1180" t="s">
        <v>2094</v>
      </c>
      <c r="E1180">
        <v>1316</v>
      </c>
    </row>
    <row r="1181" spans="1:5" ht="30" x14ac:dyDescent="0.25">
      <c r="A1181" s="41" t="s">
        <v>2504</v>
      </c>
      <c r="B1181">
        <v>3</v>
      </c>
      <c r="C1181" t="s">
        <v>716</v>
      </c>
      <c r="D1181" t="s">
        <v>2094</v>
      </c>
      <c r="E1181">
        <v>1315</v>
      </c>
    </row>
    <row r="1182" spans="1:5" ht="30" x14ac:dyDescent="0.25">
      <c r="A1182" s="41" t="s">
        <v>2505</v>
      </c>
      <c r="B1182">
        <v>3</v>
      </c>
      <c r="C1182" t="s">
        <v>716</v>
      </c>
      <c r="D1182" t="s">
        <v>2094</v>
      </c>
      <c r="E1182">
        <v>1314</v>
      </c>
    </row>
    <row r="1183" spans="1:5" ht="30" x14ac:dyDescent="0.25">
      <c r="A1183" s="41" t="s">
        <v>2506</v>
      </c>
      <c r="B1183">
        <v>2</v>
      </c>
      <c r="C1183" t="s">
        <v>716</v>
      </c>
      <c r="D1183" t="s">
        <v>2092</v>
      </c>
      <c r="E1183">
        <v>1313</v>
      </c>
    </row>
    <row r="1184" spans="1:5" ht="30" x14ac:dyDescent="0.25">
      <c r="A1184" s="41" t="s">
        <v>2507</v>
      </c>
      <c r="B1184">
        <v>2</v>
      </c>
      <c r="C1184" t="s">
        <v>716</v>
      </c>
      <c r="D1184" t="s">
        <v>2092</v>
      </c>
      <c r="E1184">
        <v>1312</v>
      </c>
    </row>
    <row r="1185" spans="1:5" ht="30" x14ac:dyDescent="0.25">
      <c r="A1185" s="41" t="s">
        <v>2508</v>
      </c>
      <c r="B1185">
        <v>2</v>
      </c>
      <c r="C1185" t="s">
        <v>716</v>
      </c>
      <c r="D1185" t="s">
        <v>2092</v>
      </c>
      <c r="E1185">
        <v>1311</v>
      </c>
    </row>
    <row r="1186" spans="1:5" x14ac:dyDescent="0.25">
      <c r="A1186" s="41" t="s">
        <v>2509</v>
      </c>
      <c r="B1186">
        <v>2</v>
      </c>
      <c r="C1186" t="s">
        <v>713</v>
      </c>
      <c r="D1186" t="s">
        <v>990</v>
      </c>
      <c r="E1186">
        <v>255</v>
      </c>
    </row>
    <row r="1187" spans="1:5" x14ac:dyDescent="0.25">
      <c r="A1187" s="41" t="s">
        <v>1213</v>
      </c>
      <c r="B1187">
        <v>4</v>
      </c>
      <c r="C1187" t="s">
        <v>713</v>
      </c>
      <c r="D1187" t="s">
        <v>1214</v>
      </c>
      <c r="E1187">
        <v>452</v>
      </c>
    </row>
    <row r="1188" spans="1:5" x14ac:dyDescent="0.25">
      <c r="A1188" s="41" t="s">
        <v>2510</v>
      </c>
      <c r="B1188">
        <v>4</v>
      </c>
      <c r="C1188" t="s">
        <v>713</v>
      </c>
      <c r="D1188" t="s">
        <v>2014</v>
      </c>
      <c r="E1188">
        <v>1210</v>
      </c>
    </row>
    <row r="1189" spans="1:5" x14ac:dyDescent="0.25">
      <c r="A1189" s="41" t="s">
        <v>993</v>
      </c>
      <c r="B1189">
        <v>3</v>
      </c>
      <c r="C1189" t="s">
        <v>713</v>
      </c>
      <c r="D1189" t="s">
        <v>994</v>
      </c>
      <c r="E1189">
        <v>258</v>
      </c>
    </row>
    <row r="1190" spans="1:5" x14ac:dyDescent="0.25">
      <c r="A1190" s="41" t="s">
        <v>996</v>
      </c>
      <c r="B1190">
        <v>2</v>
      </c>
      <c r="C1190" t="s">
        <v>713</v>
      </c>
      <c r="D1190" t="s">
        <v>997</v>
      </c>
      <c r="E1190">
        <v>260</v>
      </c>
    </row>
    <row r="1191" spans="1:5" x14ac:dyDescent="0.25">
      <c r="A1191" s="41" t="s">
        <v>2110</v>
      </c>
      <c r="B1191">
        <v>2</v>
      </c>
      <c r="C1191" t="s">
        <v>716</v>
      </c>
      <c r="D1191" t="s">
        <v>2111</v>
      </c>
      <c r="E1191">
        <v>1335</v>
      </c>
    </row>
    <row r="1192" spans="1:5" x14ac:dyDescent="0.25">
      <c r="A1192" s="41" t="s">
        <v>1212</v>
      </c>
      <c r="B1192">
        <v>2</v>
      </c>
      <c r="C1192" t="s">
        <v>713</v>
      </c>
      <c r="D1192" t="s">
        <v>1210</v>
      </c>
      <c r="E1192">
        <v>451</v>
      </c>
    </row>
    <row r="1193" spans="1:5" x14ac:dyDescent="0.25">
      <c r="A1193" s="41" t="s">
        <v>940</v>
      </c>
      <c r="B1193">
        <v>4</v>
      </c>
      <c r="C1193" t="s">
        <v>713</v>
      </c>
      <c r="D1193" t="s">
        <v>931</v>
      </c>
      <c r="E1193">
        <v>204</v>
      </c>
    </row>
    <row r="1194" spans="1:5" x14ac:dyDescent="0.25">
      <c r="A1194" s="41" t="s">
        <v>1160</v>
      </c>
      <c r="B1194">
        <v>2</v>
      </c>
      <c r="C1194" t="s">
        <v>713</v>
      </c>
      <c r="D1194" t="s">
        <v>1161</v>
      </c>
      <c r="E1194">
        <v>388</v>
      </c>
    </row>
    <row r="1195" spans="1:5" x14ac:dyDescent="0.25">
      <c r="A1195" s="41" t="s">
        <v>2165</v>
      </c>
      <c r="B1195">
        <v>2</v>
      </c>
      <c r="C1195" t="s">
        <v>713</v>
      </c>
      <c r="D1195" t="s">
        <v>2164</v>
      </c>
      <c r="E1195">
        <v>1375</v>
      </c>
    </row>
    <row r="1196" spans="1:5" x14ac:dyDescent="0.25">
      <c r="A1196" s="41" t="s">
        <v>2116</v>
      </c>
      <c r="B1196">
        <v>3</v>
      </c>
      <c r="C1196" t="s">
        <v>716</v>
      </c>
      <c r="D1196" t="s">
        <v>2117</v>
      </c>
      <c r="E1196">
        <v>1338</v>
      </c>
    </row>
    <row r="1197" spans="1:5" x14ac:dyDescent="0.25">
      <c r="A1197" s="41" t="s">
        <v>1331</v>
      </c>
      <c r="B1197">
        <v>4</v>
      </c>
      <c r="C1197" t="s">
        <v>713</v>
      </c>
      <c r="D1197" t="s">
        <v>1324</v>
      </c>
      <c r="E1197">
        <v>552</v>
      </c>
    </row>
    <row r="1198" spans="1:5" x14ac:dyDescent="0.25">
      <c r="A1198" s="41" t="s">
        <v>1573</v>
      </c>
      <c r="B1198">
        <v>4</v>
      </c>
      <c r="C1198" t="s">
        <v>713</v>
      </c>
      <c r="D1198" t="s">
        <v>1574</v>
      </c>
      <c r="E1198">
        <v>767</v>
      </c>
    </row>
    <row r="1199" spans="1:5" x14ac:dyDescent="0.25">
      <c r="A1199" s="41" t="s">
        <v>1889</v>
      </c>
      <c r="B1199">
        <v>4</v>
      </c>
      <c r="C1199" t="s">
        <v>713</v>
      </c>
      <c r="D1199" t="s">
        <v>1890</v>
      </c>
      <c r="E1199">
        <v>1100</v>
      </c>
    </row>
    <row r="1200" spans="1:5" x14ac:dyDescent="0.25">
      <c r="A1200" s="41" t="s">
        <v>2118</v>
      </c>
      <c r="B1200">
        <v>2</v>
      </c>
      <c r="C1200" t="s">
        <v>716</v>
      </c>
      <c r="D1200" t="s">
        <v>2119</v>
      </c>
      <c r="E1200">
        <v>1339</v>
      </c>
    </row>
    <row r="1201" spans="1:5" x14ac:dyDescent="0.25">
      <c r="A1201" s="41" t="s">
        <v>866</v>
      </c>
      <c r="B1201">
        <v>4</v>
      </c>
      <c r="C1201" t="s">
        <v>713</v>
      </c>
      <c r="D1201" t="s">
        <v>867</v>
      </c>
      <c r="E1201">
        <v>133</v>
      </c>
    </row>
    <row r="1202" spans="1:5" x14ac:dyDescent="0.25">
      <c r="A1202" s="41" t="s">
        <v>1996</v>
      </c>
      <c r="B1202">
        <v>4</v>
      </c>
      <c r="C1202" t="s">
        <v>713</v>
      </c>
      <c r="D1202" t="s">
        <v>1997</v>
      </c>
      <c r="E1202">
        <v>1197</v>
      </c>
    </row>
    <row r="1203" spans="1:5" x14ac:dyDescent="0.25">
      <c r="A1203" s="41" t="s">
        <v>2121</v>
      </c>
      <c r="B1203">
        <v>2</v>
      </c>
      <c r="C1203" t="s">
        <v>716</v>
      </c>
      <c r="D1203" t="s">
        <v>2122</v>
      </c>
      <c r="E1203">
        <v>1341</v>
      </c>
    </row>
    <row r="1204" spans="1:5" x14ac:dyDescent="0.25">
      <c r="A1204" s="41" t="s">
        <v>888</v>
      </c>
      <c r="B1204">
        <v>3</v>
      </c>
      <c r="C1204" t="s">
        <v>713</v>
      </c>
      <c r="D1204" t="s">
        <v>889</v>
      </c>
      <c r="E1204">
        <v>155</v>
      </c>
    </row>
    <row r="1205" spans="1:5" x14ac:dyDescent="0.25">
      <c r="A1205" s="41" t="s">
        <v>292</v>
      </c>
      <c r="B1205">
        <v>3</v>
      </c>
      <c r="C1205" t="s">
        <v>716</v>
      </c>
      <c r="D1205" t="s">
        <v>2123</v>
      </c>
      <c r="E1205">
        <v>1342</v>
      </c>
    </row>
    <row r="1206" spans="1:5" x14ac:dyDescent="0.25">
      <c r="A1206" s="41" t="s">
        <v>2204</v>
      </c>
      <c r="B1206">
        <v>2</v>
      </c>
      <c r="C1206" t="s">
        <v>713</v>
      </c>
      <c r="D1206" t="s">
        <v>1446</v>
      </c>
      <c r="E1206">
        <v>674</v>
      </c>
    </row>
    <row r="1207" spans="1:5" x14ac:dyDescent="0.25">
      <c r="A1207" s="41" t="s">
        <v>1404</v>
      </c>
      <c r="B1207">
        <v>4</v>
      </c>
      <c r="C1207" t="s">
        <v>713</v>
      </c>
      <c r="D1207" t="s">
        <v>1405</v>
      </c>
      <c r="E1207">
        <v>621</v>
      </c>
    </row>
    <row r="1208" spans="1:5" x14ac:dyDescent="0.25">
      <c r="A1208" s="41" t="s">
        <v>2511</v>
      </c>
      <c r="B1208">
        <v>2</v>
      </c>
      <c r="C1208" t="s">
        <v>713</v>
      </c>
      <c r="D1208" t="s">
        <v>1891</v>
      </c>
      <c r="E1208">
        <v>1110</v>
      </c>
    </row>
    <row r="1209" spans="1:5" x14ac:dyDescent="0.25">
      <c r="A1209" s="41" t="s">
        <v>1480</v>
      </c>
      <c r="B1209">
        <v>2</v>
      </c>
      <c r="C1209" t="s">
        <v>713</v>
      </c>
      <c r="D1209" t="s">
        <v>1481</v>
      </c>
      <c r="E1209">
        <v>698</v>
      </c>
    </row>
    <row r="1210" spans="1:5" x14ac:dyDescent="0.25">
      <c r="A1210" s="41" t="s">
        <v>1744</v>
      </c>
      <c r="B1210">
        <v>2</v>
      </c>
      <c r="C1210" t="s">
        <v>713</v>
      </c>
      <c r="D1210" t="s">
        <v>1745</v>
      </c>
      <c r="E1210">
        <v>950</v>
      </c>
    </row>
    <row r="1211" spans="1:5" x14ac:dyDescent="0.25">
      <c r="A1211" s="41" t="s">
        <v>2512</v>
      </c>
      <c r="B1211">
        <v>2</v>
      </c>
      <c r="C1211" t="s">
        <v>713</v>
      </c>
      <c r="D1211" t="s">
        <v>1891</v>
      </c>
      <c r="E1211">
        <v>1104</v>
      </c>
    </row>
    <row r="1212" spans="1:5" x14ac:dyDescent="0.25">
      <c r="A1212" s="41" t="s">
        <v>2513</v>
      </c>
      <c r="B1212">
        <v>2</v>
      </c>
      <c r="C1212" t="s">
        <v>713</v>
      </c>
      <c r="D1212" t="s">
        <v>1891</v>
      </c>
      <c r="E1212">
        <v>1115</v>
      </c>
    </row>
    <row r="1213" spans="1:5" x14ac:dyDescent="0.25">
      <c r="A1213" s="41" t="s">
        <v>1217</v>
      </c>
      <c r="B1213">
        <v>3</v>
      </c>
      <c r="C1213" t="s">
        <v>713</v>
      </c>
      <c r="D1213" t="s">
        <v>1218</v>
      </c>
      <c r="E1213">
        <v>455</v>
      </c>
    </row>
    <row r="1214" spans="1:5" x14ac:dyDescent="0.25">
      <c r="A1214" s="41" t="s">
        <v>1785</v>
      </c>
      <c r="B1214">
        <v>2</v>
      </c>
      <c r="C1214" t="s">
        <v>713</v>
      </c>
      <c r="D1214" t="s">
        <v>1786</v>
      </c>
      <c r="E1214">
        <v>991</v>
      </c>
    </row>
    <row r="1215" spans="1:5" x14ac:dyDescent="0.25">
      <c r="A1215" s="41" t="s">
        <v>1815</v>
      </c>
      <c r="B1215">
        <v>2</v>
      </c>
      <c r="C1215" t="s">
        <v>713</v>
      </c>
      <c r="D1215" t="s">
        <v>1805</v>
      </c>
      <c r="E1215">
        <v>1012</v>
      </c>
    </row>
    <row r="1216" spans="1:5" x14ac:dyDescent="0.25">
      <c r="A1216" s="41" t="s">
        <v>1029</v>
      </c>
      <c r="B1216">
        <v>6</v>
      </c>
      <c r="C1216" t="s">
        <v>713</v>
      </c>
      <c r="D1216" t="s">
        <v>1030</v>
      </c>
      <c r="E1216">
        <v>283</v>
      </c>
    </row>
    <row r="1217" spans="1:5" x14ac:dyDescent="0.25">
      <c r="A1217" s="41" t="s">
        <v>1033</v>
      </c>
      <c r="B1217">
        <v>6</v>
      </c>
      <c r="C1217" t="s">
        <v>713</v>
      </c>
      <c r="D1217" t="s">
        <v>1030</v>
      </c>
      <c r="E1217">
        <v>286</v>
      </c>
    </row>
    <row r="1218" spans="1:5" x14ac:dyDescent="0.25">
      <c r="A1218" s="41" t="s">
        <v>880</v>
      </c>
      <c r="B1218">
        <v>2</v>
      </c>
      <c r="C1218" t="s">
        <v>713</v>
      </c>
      <c r="D1218" t="s">
        <v>879</v>
      </c>
      <c r="E1218">
        <v>150</v>
      </c>
    </row>
    <row r="1219" spans="1:5" x14ac:dyDescent="0.25">
      <c r="A1219" s="41" t="s">
        <v>502</v>
      </c>
      <c r="B1219">
        <v>3</v>
      </c>
      <c r="C1219" t="s">
        <v>716</v>
      </c>
      <c r="D1219" t="s">
        <v>2126</v>
      </c>
      <c r="E1219">
        <v>1345</v>
      </c>
    </row>
    <row r="1220" spans="1:5" x14ac:dyDescent="0.25">
      <c r="A1220" s="41" t="s">
        <v>1948</v>
      </c>
      <c r="B1220">
        <v>2</v>
      </c>
      <c r="C1220" t="s">
        <v>713</v>
      </c>
      <c r="D1220" t="s">
        <v>1949</v>
      </c>
      <c r="E1220">
        <v>1163</v>
      </c>
    </row>
    <row r="1221" spans="1:5" x14ac:dyDescent="0.25">
      <c r="A1221" s="41" t="s">
        <v>2514</v>
      </c>
      <c r="B1221">
        <v>2</v>
      </c>
      <c r="C1221" t="s">
        <v>713</v>
      </c>
      <c r="D1221" t="s">
        <v>1712</v>
      </c>
      <c r="E1221">
        <v>903</v>
      </c>
    </row>
    <row r="1222" spans="1:5" x14ac:dyDescent="0.25">
      <c r="A1222" s="41" t="s">
        <v>1374</v>
      </c>
      <c r="B1222">
        <v>3</v>
      </c>
      <c r="C1222" t="s">
        <v>713</v>
      </c>
      <c r="D1222" t="s">
        <v>1375</v>
      </c>
      <c r="E1222">
        <v>599</v>
      </c>
    </row>
    <row r="1223" spans="1:5" x14ac:dyDescent="0.25">
      <c r="A1223" s="41" t="s">
        <v>1679</v>
      </c>
      <c r="B1223">
        <v>2</v>
      </c>
      <c r="C1223" t="s">
        <v>713</v>
      </c>
      <c r="D1223" t="s">
        <v>1674</v>
      </c>
      <c r="E1223">
        <v>864</v>
      </c>
    </row>
    <row r="1224" spans="1:5" x14ac:dyDescent="0.25">
      <c r="A1224" s="41" t="s">
        <v>985</v>
      </c>
      <c r="B1224">
        <v>3</v>
      </c>
      <c r="C1224" t="s">
        <v>713</v>
      </c>
      <c r="D1224" t="s">
        <v>981</v>
      </c>
      <c r="E1224">
        <v>250</v>
      </c>
    </row>
    <row r="1225" spans="1:5" x14ac:dyDescent="0.25">
      <c r="A1225" s="41" t="s">
        <v>1350</v>
      </c>
      <c r="B1225">
        <v>2</v>
      </c>
      <c r="C1225" t="s">
        <v>713</v>
      </c>
      <c r="D1225" t="s">
        <v>1349</v>
      </c>
      <c r="E1225">
        <v>571</v>
      </c>
    </row>
    <row r="1226" spans="1:5" x14ac:dyDescent="0.25">
      <c r="A1226" s="41" t="s">
        <v>936</v>
      </c>
      <c r="B1226">
        <v>4</v>
      </c>
      <c r="C1226" t="s">
        <v>713</v>
      </c>
      <c r="D1226" t="s">
        <v>931</v>
      </c>
      <c r="E1226">
        <v>200</v>
      </c>
    </row>
    <row r="1227" spans="1:5" x14ac:dyDescent="0.25">
      <c r="A1227" s="41" t="s">
        <v>1552</v>
      </c>
      <c r="B1227">
        <v>2</v>
      </c>
      <c r="C1227" t="s">
        <v>713</v>
      </c>
      <c r="D1227" t="s">
        <v>1553</v>
      </c>
      <c r="E1227">
        <v>755</v>
      </c>
    </row>
    <row r="1228" spans="1:5" x14ac:dyDescent="0.25">
      <c r="A1228" s="41" t="s">
        <v>2515</v>
      </c>
      <c r="B1228">
        <v>3</v>
      </c>
      <c r="C1228" t="s">
        <v>713</v>
      </c>
      <c r="D1228" t="s">
        <v>2030</v>
      </c>
      <c r="E1228">
        <v>1234</v>
      </c>
    </row>
    <row r="1229" spans="1:5" x14ac:dyDescent="0.25">
      <c r="A1229" s="41" t="s">
        <v>1965</v>
      </c>
      <c r="B1229">
        <v>2</v>
      </c>
      <c r="C1229" t="s">
        <v>713</v>
      </c>
      <c r="D1229" t="s">
        <v>1966</v>
      </c>
      <c r="E1229">
        <v>1176</v>
      </c>
    </row>
    <row r="1230" spans="1:5" x14ac:dyDescent="0.25">
      <c r="A1230" s="41" t="s">
        <v>1756</v>
      </c>
      <c r="B1230">
        <v>5</v>
      </c>
      <c r="C1230" t="s">
        <v>713</v>
      </c>
      <c r="D1230" t="s">
        <v>1757</v>
      </c>
      <c r="E1230">
        <v>956</v>
      </c>
    </row>
    <row r="1231" spans="1:5" x14ac:dyDescent="0.25">
      <c r="A1231" s="41" t="s">
        <v>2006</v>
      </c>
      <c r="B1231">
        <v>4</v>
      </c>
      <c r="C1231" t="s">
        <v>713</v>
      </c>
      <c r="D1231" t="s">
        <v>2007</v>
      </c>
      <c r="E1231">
        <v>1203</v>
      </c>
    </row>
    <row r="1232" spans="1:5" x14ac:dyDescent="0.25">
      <c r="A1232" s="41" t="s">
        <v>1512</v>
      </c>
      <c r="B1232">
        <v>2</v>
      </c>
      <c r="C1232" t="s">
        <v>713</v>
      </c>
      <c r="D1232" t="s">
        <v>1513</v>
      </c>
      <c r="E1232">
        <v>722</v>
      </c>
    </row>
    <row r="1233" spans="1:5" x14ac:dyDescent="0.25">
      <c r="A1233" s="41" t="s">
        <v>1139</v>
      </c>
      <c r="B1233">
        <v>3</v>
      </c>
      <c r="C1233" t="s">
        <v>713</v>
      </c>
      <c r="D1233" t="s">
        <v>1140</v>
      </c>
      <c r="E1233">
        <v>376</v>
      </c>
    </row>
    <row r="1234" spans="1:5" x14ac:dyDescent="0.25">
      <c r="A1234" s="41" t="s">
        <v>1376</v>
      </c>
      <c r="B1234">
        <v>7</v>
      </c>
      <c r="C1234" t="s">
        <v>713</v>
      </c>
      <c r="D1234" t="s">
        <v>1377</v>
      </c>
      <c r="E1234">
        <v>600</v>
      </c>
    </row>
    <row r="1235" spans="1:5" x14ac:dyDescent="0.25">
      <c r="A1235" s="41" t="s">
        <v>1356</v>
      </c>
      <c r="B1235">
        <v>2</v>
      </c>
      <c r="C1235" t="s">
        <v>713</v>
      </c>
      <c r="D1235" t="s">
        <v>1355</v>
      </c>
      <c r="E1235">
        <v>575</v>
      </c>
    </row>
    <row r="1236" spans="1:5" x14ac:dyDescent="0.25">
      <c r="A1236" s="41" t="s">
        <v>2131</v>
      </c>
      <c r="B1236">
        <v>5</v>
      </c>
      <c r="C1236" t="s">
        <v>716</v>
      </c>
      <c r="D1236" t="s">
        <v>2132</v>
      </c>
      <c r="E1236">
        <v>1348</v>
      </c>
    </row>
    <row r="1237" spans="1:5" x14ac:dyDescent="0.25">
      <c r="A1237" s="41" t="s">
        <v>2129</v>
      </c>
      <c r="B1237">
        <v>4</v>
      </c>
      <c r="C1237" t="s">
        <v>716</v>
      </c>
      <c r="D1237" t="s">
        <v>2130</v>
      </c>
      <c r="E1237">
        <v>1347</v>
      </c>
    </row>
    <row r="1238" spans="1:5" x14ac:dyDescent="0.25">
      <c r="A1238" s="41" t="s">
        <v>877</v>
      </c>
      <c r="B1238">
        <v>2</v>
      </c>
      <c r="C1238" t="s">
        <v>713</v>
      </c>
      <c r="D1238" t="s">
        <v>876</v>
      </c>
      <c r="E1238">
        <v>147</v>
      </c>
    </row>
    <row r="1239" spans="1:5" x14ac:dyDescent="0.25">
      <c r="A1239" s="41" t="s">
        <v>2137</v>
      </c>
      <c r="B1239">
        <v>19</v>
      </c>
      <c r="C1239" t="s">
        <v>716</v>
      </c>
      <c r="D1239" t="s">
        <v>2138</v>
      </c>
      <c r="E1239">
        <v>1352</v>
      </c>
    </row>
    <row r="1240" spans="1:5" x14ac:dyDescent="0.25">
      <c r="A1240" s="41" t="s">
        <v>2516</v>
      </c>
      <c r="B1240">
        <v>2</v>
      </c>
      <c r="C1240" t="s">
        <v>713</v>
      </c>
      <c r="D1240" t="s">
        <v>2092</v>
      </c>
      <c r="E1240">
        <v>1306</v>
      </c>
    </row>
    <row r="1241" spans="1:5" x14ac:dyDescent="0.25">
      <c r="A1241" s="41" t="s">
        <v>2149</v>
      </c>
      <c r="B1241">
        <v>3</v>
      </c>
      <c r="C1241" t="s">
        <v>716</v>
      </c>
      <c r="D1241" t="s">
        <v>2140</v>
      </c>
      <c r="E1241">
        <v>1361</v>
      </c>
    </row>
    <row r="1242" spans="1:5" x14ac:dyDescent="0.25">
      <c r="A1242" s="41" t="s">
        <v>2148</v>
      </c>
      <c r="B1242">
        <v>3</v>
      </c>
      <c r="C1242" t="s">
        <v>716</v>
      </c>
      <c r="D1242" t="s">
        <v>2140</v>
      </c>
      <c r="E1242">
        <v>1360</v>
      </c>
    </row>
    <row r="1243" spans="1:5" x14ac:dyDescent="0.25">
      <c r="A1243" s="41" t="s">
        <v>2147</v>
      </c>
      <c r="B1243">
        <v>3</v>
      </c>
      <c r="C1243" t="s">
        <v>716</v>
      </c>
      <c r="D1243" t="s">
        <v>2140</v>
      </c>
      <c r="E1243">
        <v>1359</v>
      </c>
    </row>
    <row r="1244" spans="1:5" x14ac:dyDescent="0.25">
      <c r="A1244" s="41" t="s">
        <v>2146</v>
      </c>
      <c r="B1244">
        <v>3</v>
      </c>
      <c r="C1244" t="s">
        <v>716</v>
      </c>
      <c r="D1244" t="s">
        <v>2140</v>
      </c>
      <c r="E1244">
        <v>1358</v>
      </c>
    </row>
    <row r="1245" spans="1:5" x14ac:dyDescent="0.25">
      <c r="A1245" s="41" t="s">
        <v>2150</v>
      </c>
      <c r="B1245">
        <v>3</v>
      </c>
      <c r="C1245" t="s">
        <v>716</v>
      </c>
      <c r="D1245" t="s">
        <v>2140</v>
      </c>
      <c r="E1245">
        <v>1362</v>
      </c>
    </row>
    <row r="1246" spans="1:5" x14ac:dyDescent="0.25">
      <c r="A1246" s="41" t="s">
        <v>1367</v>
      </c>
      <c r="B1246">
        <v>2</v>
      </c>
      <c r="C1246" t="s">
        <v>713</v>
      </c>
      <c r="D1246" t="s">
        <v>1368</v>
      </c>
      <c r="E1246">
        <v>593</v>
      </c>
    </row>
    <row r="1247" spans="1:5" x14ac:dyDescent="0.25">
      <c r="A1247" s="41" t="s">
        <v>2161</v>
      </c>
      <c r="B1247">
        <v>2</v>
      </c>
      <c r="C1247" t="s">
        <v>716</v>
      </c>
      <c r="D1247" t="s">
        <v>2157</v>
      </c>
      <c r="E1247">
        <v>1372</v>
      </c>
    </row>
    <row r="1248" spans="1:5" x14ac:dyDescent="0.25">
      <c r="A1248" s="41" t="s">
        <v>2160</v>
      </c>
      <c r="B1248">
        <v>2</v>
      </c>
      <c r="C1248" t="s">
        <v>716</v>
      </c>
      <c r="D1248" t="s">
        <v>2157</v>
      </c>
      <c r="E1248">
        <v>1371</v>
      </c>
    </row>
    <row r="1249" spans="1:5" x14ac:dyDescent="0.25">
      <c r="A1249" s="41" t="s">
        <v>2162</v>
      </c>
      <c r="B1249">
        <v>2</v>
      </c>
      <c r="C1249" t="s">
        <v>716</v>
      </c>
      <c r="D1249" t="s">
        <v>2157</v>
      </c>
      <c r="E1249">
        <v>1373</v>
      </c>
    </row>
    <row r="1250" spans="1:5" x14ac:dyDescent="0.25">
      <c r="A1250" s="41" t="s">
        <v>2168</v>
      </c>
      <c r="B1250">
        <v>2</v>
      </c>
      <c r="C1250" t="s">
        <v>716</v>
      </c>
      <c r="D1250" t="s">
        <v>2164</v>
      </c>
      <c r="E1250">
        <v>1378</v>
      </c>
    </row>
    <row r="1251" spans="1:5" x14ac:dyDescent="0.25">
      <c r="A1251" s="41" t="s">
        <v>2167</v>
      </c>
      <c r="B1251">
        <v>2</v>
      </c>
      <c r="C1251" t="s">
        <v>716</v>
      </c>
      <c r="D1251" t="s">
        <v>2164</v>
      </c>
      <c r="E1251">
        <v>1377</v>
      </c>
    </row>
    <row r="1252" spans="1:5" x14ac:dyDescent="0.25">
      <c r="A1252" s="41" t="s">
        <v>257</v>
      </c>
      <c r="B1252">
        <v>2</v>
      </c>
      <c r="C1252" t="s">
        <v>716</v>
      </c>
      <c r="D1252" t="s">
        <v>2164</v>
      </c>
      <c r="E1252">
        <v>1379</v>
      </c>
    </row>
    <row r="1253" spans="1:5" x14ac:dyDescent="0.25">
      <c r="A1253" s="41" t="s">
        <v>2174</v>
      </c>
      <c r="B1253">
        <v>3</v>
      </c>
      <c r="C1253" t="s">
        <v>716</v>
      </c>
      <c r="D1253" t="s">
        <v>2175</v>
      </c>
      <c r="E1253">
        <v>1383</v>
      </c>
    </row>
    <row r="1254" spans="1:5" x14ac:dyDescent="0.25">
      <c r="A1254" s="41" t="s">
        <v>2173</v>
      </c>
      <c r="B1254">
        <v>2</v>
      </c>
      <c r="C1254" t="s">
        <v>716</v>
      </c>
      <c r="D1254" t="s">
        <v>2170</v>
      </c>
      <c r="E1254">
        <v>1382</v>
      </c>
    </row>
    <row r="1255" spans="1:5" x14ac:dyDescent="0.25">
      <c r="A1255" s="41" t="s">
        <v>2176</v>
      </c>
      <c r="B1255">
        <v>2</v>
      </c>
      <c r="C1255" t="s">
        <v>716</v>
      </c>
      <c r="D1255" t="s">
        <v>2177</v>
      </c>
      <c r="E1255">
        <v>1384</v>
      </c>
    </row>
    <row r="1256" spans="1:5" x14ac:dyDescent="0.25">
      <c r="A1256" s="41" t="s">
        <v>1216</v>
      </c>
      <c r="B1256">
        <v>2</v>
      </c>
      <c r="C1256" t="s">
        <v>713</v>
      </c>
      <c r="D1256" t="s">
        <v>1215</v>
      </c>
      <c r="E1256">
        <v>454</v>
      </c>
    </row>
    <row r="1257" spans="1:5" ht="30" x14ac:dyDescent="0.25">
      <c r="A1257" s="41" t="s">
        <v>2517</v>
      </c>
      <c r="B1257">
        <v>2</v>
      </c>
      <c r="C1257" t="s">
        <v>713</v>
      </c>
      <c r="D1257" t="s">
        <v>722</v>
      </c>
      <c r="E1257">
        <v>24</v>
      </c>
    </row>
    <row r="1258" spans="1:5" x14ac:dyDescent="0.25">
      <c r="A1258" s="41" t="s">
        <v>1595</v>
      </c>
      <c r="B1258">
        <v>2</v>
      </c>
      <c r="C1258" t="s">
        <v>713</v>
      </c>
      <c r="D1258" t="s">
        <v>1590</v>
      </c>
      <c r="E1258">
        <v>791</v>
      </c>
    </row>
    <row r="1259" spans="1:5" x14ac:dyDescent="0.25">
      <c r="A1259" s="41" t="s">
        <v>1970</v>
      </c>
      <c r="B1259">
        <v>2</v>
      </c>
      <c r="C1259" t="s">
        <v>713</v>
      </c>
      <c r="D1259" t="s">
        <v>1966</v>
      </c>
      <c r="E1259">
        <v>1180</v>
      </c>
    </row>
    <row r="1260" spans="1:5" x14ac:dyDescent="0.25">
      <c r="A1260" s="41" t="s">
        <v>2188</v>
      </c>
      <c r="B1260">
        <v>4</v>
      </c>
      <c r="C1260" t="s">
        <v>716</v>
      </c>
      <c r="D1260" t="s">
        <v>2189</v>
      </c>
      <c r="E1260">
        <v>1390</v>
      </c>
    </row>
    <row r="1261" spans="1:5" x14ac:dyDescent="0.25">
      <c r="A1261" s="41" t="s">
        <v>2186</v>
      </c>
      <c r="B1261">
        <v>3</v>
      </c>
      <c r="C1261" t="s">
        <v>716</v>
      </c>
      <c r="D1261" t="s">
        <v>2187</v>
      </c>
      <c r="E1261">
        <v>1389</v>
      </c>
    </row>
    <row r="1262" spans="1:5" x14ac:dyDescent="0.25">
      <c r="A1262" s="41" t="s">
        <v>2184</v>
      </c>
      <c r="B1262">
        <v>2</v>
      </c>
      <c r="C1262" t="s">
        <v>716</v>
      </c>
      <c r="D1262" t="s">
        <v>2185</v>
      </c>
      <c r="E1262">
        <v>1388</v>
      </c>
    </row>
  </sheetData>
  <autoFilter ref="A1:D1"/>
  <sortState ref="A2:E1391">
    <sortCondition ref="A2:A139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Quartiles</vt:lpstr>
      <vt:lpstr>BranchSummary2014</vt:lpstr>
      <vt:lpstr>Outputs 2014</vt:lpstr>
      <vt:lpstr>RIPL excel Assessment</vt:lpstr>
      <vt:lpstr>OnDeskLogs</vt:lpstr>
      <vt:lpstr>OnDeskQuartiles</vt:lpstr>
      <vt:lpstr>OffDeskLogs</vt:lpstr>
      <vt:lpstr>OffDeskQuartiles</vt:lpstr>
      <vt:lpstr>Comments_OffDesk</vt:lpstr>
      <vt:lpstr>Word Usage</vt:lpstr>
      <vt:lpstr>Words</vt:lpstr>
      <vt:lpstr>InOrderPhrase</vt:lpstr>
      <vt:lpstr>OffDeskLogs!Print_Area</vt:lpstr>
      <vt:lpstr>OffDeskQuartiles!Print_Area</vt:lpstr>
      <vt:lpstr>OnDeskLogs!Print_Area</vt:lpstr>
      <vt:lpstr>OnDeskQuartiles!Print_Area</vt:lpstr>
    </vt:vector>
  </TitlesOfParts>
  <Company>Sacramento Public Library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Denise Davis</cp:lastModifiedBy>
  <cp:lastPrinted>2015-09-16T22:16:42Z</cp:lastPrinted>
  <dcterms:created xsi:type="dcterms:W3CDTF">2015-03-16T17:04:07Z</dcterms:created>
  <dcterms:modified xsi:type="dcterms:W3CDTF">2016-08-12T16:34:33Z</dcterms:modified>
</cp:coreProperties>
</file>